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nta2311072299\Downloads\"/>
    </mc:Choice>
  </mc:AlternateContent>
  <xr:revisionPtr revIDLastSave="0" documentId="13_ncr:40009_{AC4B6AD2-CD69-4DDF-8E9E-7E2EB91D18F8}" xr6:coauthVersionLast="47" xr6:coauthVersionMax="47" xr10:uidLastSave="{00000000-0000-0000-0000-000000000000}"/>
  <bookViews>
    <workbookView xWindow="-108" yWindow="-108" windowWidth="23256" windowHeight="13176"/>
  </bookViews>
  <sheets>
    <sheet name="fintech-data-7-23-2025" sheetId="1" r:id="rId1"/>
  </sheets>
  <definedNames>
    <definedName name="_xlnm._FilterDatabase" localSheetId="0" hidden="1">'fintech-data-7-23-2025'!$A$1:$W$1977</definedName>
  </definedNames>
  <calcPr calcId="0"/>
</workbook>
</file>

<file path=xl/calcChain.xml><?xml version="1.0" encoding="utf-8"?>
<calcChain xmlns="http://schemas.openxmlformats.org/spreadsheetml/2006/main">
  <c r="S977" i="1" l="1"/>
  <c r="S974" i="1"/>
  <c r="S965" i="1"/>
  <c r="S961" i="1"/>
  <c r="S941" i="1"/>
  <c r="S872" i="1"/>
  <c r="S786" i="1"/>
  <c r="S766" i="1"/>
  <c r="S763" i="1"/>
  <c r="S759" i="1"/>
  <c r="S741" i="1"/>
  <c r="S718" i="1"/>
  <c r="S712" i="1"/>
  <c r="S694" i="1"/>
  <c r="S653" i="1"/>
  <c r="S611" i="1"/>
  <c r="S608" i="1"/>
  <c r="S576" i="1"/>
  <c r="S572" i="1"/>
  <c r="S536" i="1"/>
  <c r="S531" i="1"/>
  <c r="S519" i="1"/>
  <c r="S314" i="1"/>
  <c r="S251" i="1"/>
  <c r="S234" i="1"/>
  <c r="S228" i="1"/>
  <c r="S188" i="1"/>
  <c r="S30" i="1"/>
  <c r="S1936" i="1"/>
  <c r="S1941" i="1"/>
  <c r="S1942" i="1"/>
  <c r="S1962" i="1"/>
  <c r="S1964" i="1"/>
  <c r="S1965" i="1"/>
  <c r="S1902" i="1"/>
  <c r="S1876" i="1"/>
  <c r="S1810" i="1"/>
  <c r="S1816" i="1"/>
  <c r="S1822" i="1"/>
  <c r="S1841" i="1"/>
  <c r="S1861" i="1"/>
  <c r="S1708" i="1"/>
  <c r="S1724" i="1"/>
  <c r="S1725" i="1"/>
  <c r="S1734" i="1"/>
  <c r="S1739" i="1"/>
  <c r="S1687" i="1"/>
  <c r="S1677" i="1"/>
  <c r="S1616" i="1"/>
  <c r="S1624" i="1"/>
  <c r="S1645" i="1"/>
  <c r="S1655" i="1"/>
  <c r="S1574" i="1"/>
  <c r="S1566" i="1"/>
  <c r="S1558" i="1"/>
  <c r="S1489" i="1"/>
  <c r="S1504" i="1"/>
  <c r="S1509" i="1"/>
  <c r="S1513" i="1"/>
  <c r="S1521" i="1"/>
  <c r="S1532" i="1"/>
  <c r="S1537" i="1"/>
  <c r="S1544" i="1"/>
  <c r="S1439" i="1"/>
  <c r="S1295" i="1"/>
  <c r="S1303" i="1"/>
  <c r="S1321" i="1"/>
  <c r="S1322" i="1"/>
  <c r="S1324" i="1"/>
  <c r="S1328" i="1"/>
  <c r="S1353" i="1"/>
  <c r="S1379" i="1"/>
  <c r="S1381" i="1"/>
  <c r="S1382" i="1"/>
  <c r="S1401" i="1"/>
  <c r="S1132" i="1"/>
  <c r="S1138" i="1"/>
  <c r="S1139" i="1"/>
  <c r="S1144" i="1"/>
  <c r="S1152" i="1"/>
  <c r="S1166" i="1"/>
  <c r="S1167" i="1"/>
  <c r="S1185" i="1"/>
  <c r="S1223" i="1"/>
</calcChain>
</file>

<file path=xl/sharedStrings.xml><?xml version="1.0" encoding="utf-8"?>
<sst xmlns="http://schemas.openxmlformats.org/spreadsheetml/2006/main" count="26351" uniqueCount="14289">
  <si>
    <t>Organization Name</t>
  </si>
  <si>
    <t>Organization Name URL</t>
  </si>
  <si>
    <t>Last Funding Type</t>
  </si>
  <si>
    <t>Founders</t>
  </si>
  <si>
    <t>Number of Founders</t>
  </si>
  <si>
    <t>Industry Groups</t>
  </si>
  <si>
    <t>Number of Sub-Orgs</t>
  </si>
  <si>
    <t>Company Type</t>
  </si>
  <si>
    <t>Estimated Revenue Range</t>
  </si>
  <si>
    <t>Operating Status</t>
  </si>
  <si>
    <t>Industries</t>
  </si>
  <si>
    <t>Full Description</t>
  </si>
  <si>
    <t>Headquarters Location</t>
  </si>
  <si>
    <t>Founded Date</t>
  </si>
  <si>
    <t>Founded Date Precision</t>
  </si>
  <si>
    <t>Website</t>
  </si>
  <si>
    <t>Twitter</t>
  </si>
  <si>
    <t>Contact Email</t>
  </si>
  <si>
    <t>Phone Number</t>
  </si>
  <si>
    <t>Number of Investments</t>
  </si>
  <si>
    <t>Number of Employees</t>
  </si>
  <si>
    <t>Funding Status</t>
  </si>
  <si>
    <t>Number of Investors</t>
  </si>
  <si>
    <t>MVola</t>
  </si>
  <si>
    <t>https://www.crunchbase.com/organization/mvola</t>
  </si>
  <si>
    <t>Financial Services, Lending and Investments</t>
  </si>
  <si>
    <t>For Profit</t>
  </si>
  <si>
    <t>Active</t>
  </si>
  <si>
    <t>Banking, Financial Services, FinTech</t>
  </si>
  <si>
    <t>Tananarive, Antananarivo, Madagascar</t>
  </si>
  <si>
    <t>year</t>
  </si>
  <si>
    <t>https://www.mvola.mg/MVola_mobile_money.php</t>
  </si>
  <si>
    <t>mvola@telma.mg</t>
  </si>
  <si>
    <t>+261 34 00 008 07</t>
  </si>
  <si>
    <t>101-250</t>
  </si>
  <si>
    <t>AFB</t>
  </si>
  <si>
    <t>https://www.crunchbase.com/organization/afb</t>
  </si>
  <si>
    <t>Private Equity</t>
  </si>
  <si>
    <t>Financial Services, Lending and Investments, Mobile, Payments</t>
  </si>
  <si>
    <t>$10M to $50M</t>
  </si>
  <si>
    <t>Credit Cards, Finance, Financial Services, FinTech, Mobile</t>
  </si>
  <si>
    <t>afbâ€™s mission is to unlock the potential in Africaâ€™s digital footprint. Using data to understand behaviour, we give people the power to change their lives through innovative financial products. afb has won over 300 000 new customers in Kenya, Ghana and Tanzania, enjoys over 400 retail partners and is the first to deliver unsecured credit digitally with leading mobile network operators Airtel and MTN.</t>
  </si>
  <si>
    <t>EbÃ¨ne, Plaines Wilhems, Mauritius</t>
  </si>
  <si>
    <t>http://afb.com/</t>
  </si>
  <si>
    <t>https://twitter.com/afbafrica</t>
  </si>
  <si>
    <t>info@afb.com</t>
  </si>
  <si>
    <t>(230) 404-8058</t>
  </si>
  <si>
    <t>501-1000</t>
  </si>
  <si>
    <t>Organi Group</t>
  </si>
  <si>
    <t>https://www.crunchbase.com/organization/organi-group</t>
  </si>
  <si>
    <t>G.Sathishkumar Satz</t>
  </si>
  <si>
    <t>Financial Services, Impact Investing, Trading Platform</t>
  </si>
  <si>
    <t>Nasr City, Al Qahirah, Egypt</t>
  </si>
  <si>
    <t>https://organi-group.com/</t>
  </si>
  <si>
    <t>info@organi-group.com</t>
  </si>
  <si>
    <t>+20 22-671-2050</t>
  </si>
  <si>
    <t>Standard Life Organization</t>
  </si>
  <si>
    <t>https://www.crunchbase.com/organization/standard-life-organization</t>
  </si>
  <si>
    <t>Oyegue Osazee</t>
  </si>
  <si>
    <t>Community and Lifestyle, Financial Services, Lending and Investments, Other, Social Impact</t>
  </si>
  <si>
    <t>Non-profit</t>
  </si>
  <si>
    <t>Consumer Lending, Financial Services, Lending, Micro Lending, Non Profit, Personal Finance, Social</t>
  </si>
  <si>
    <t>Standard Life Organization is an NGO that aims toward the empowerment of low-income and disadvantaged individuals, especially women. Standard Life Organization provides microfinance, lending, and financial services to the non-bankable group. SLO specializes in capacity-building programs for rural farmers, scholarship schemes for children, and provisions for healthcare.</t>
  </si>
  <si>
    <t>Benin City, Edo, Nigeria</t>
  </si>
  <si>
    <t>https://www.standardlife.org.ng</t>
  </si>
  <si>
    <t>https://twitter.com/standardlifeorg</t>
  </si>
  <si>
    <t>admin@standardlife.org.ng</t>
  </si>
  <si>
    <t>251-500</t>
  </si>
  <si>
    <t>PayLogic</t>
  </si>
  <si>
    <t>https://www.crunchbase.com/organization/paylogic</t>
  </si>
  <si>
    <t>Financial Services, Information Technology, Mobile, Payments, Software</t>
  </si>
  <si>
    <t>$1M to $10M</t>
  </si>
  <si>
    <t>Financial Services, Information Technology, Mobile Payments, Payments</t>
  </si>
  <si>
    <t>The companyâ€™s primary drivers are client care, client satisfaction, the honouring of all commitments, the development of their employees and an absolute commitment to integrity. The company is active in Morocco, Sudan, Gabon, Senegal, Congo, BÃ©nin, Mali, with a strong network of partners and representatives. They provide top-class business and engineering solution packages, from integrated solutions deployment and support to application development, customization, and installation. PayLogic offers customers integrated services including Electronic Fund Transfer consulting.</t>
  </si>
  <si>
    <t>Casablanca, Grand Casablanca, Morocco</t>
  </si>
  <si>
    <t>http://www.pay-logic.com</t>
  </si>
  <si>
    <t>contact@pay-logic.com</t>
  </si>
  <si>
    <t>Finance 27</t>
  </si>
  <si>
    <t>https://www.crunchbase.com/organization/finance-27</t>
  </si>
  <si>
    <t>Renier Botha</t>
  </si>
  <si>
    <t>Less than $1M</t>
  </si>
  <si>
    <t>Consumer Lending, Financial Services, Lending</t>
  </si>
  <si>
    <t>Pretoria, NA - South Africa, South Africa</t>
  </si>
  <si>
    <t>https://finance27.co.za/</t>
  </si>
  <si>
    <t>https://twitter.com/Finance27SA</t>
  </si>
  <si>
    <t>info@finance27.co.za</t>
  </si>
  <si>
    <t>+27 12 941 1572</t>
  </si>
  <si>
    <t>Paypump</t>
  </si>
  <si>
    <t>https://www.crunchbase.com/organization/paypump</t>
  </si>
  <si>
    <t>Richard Potgieter</t>
  </si>
  <si>
    <t>Financial Services, Mobile, Payments, Software</t>
  </si>
  <si>
    <t>Financial Services, Mobile Payments, Payments</t>
  </si>
  <si>
    <t>Tamarin, Black River, Mauritius</t>
  </si>
  <si>
    <t>https://paypump.net</t>
  </si>
  <si>
    <t>hello@paypump.net</t>
  </si>
  <si>
    <t>+230 650 3238</t>
  </si>
  <si>
    <t>Ydangle Apps</t>
  </si>
  <si>
    <t>https://www.crunchbase.com/organization/ydangle-apps</t>
  </si>
  <si>
    <t>Apps, Blockchain and Cryptocurrency, Financial Services, Hardware, Internet Services, Media and Entertainment, Mobile, Payments, Platforms, Software</t>
  </si>
  <si>
    <t>3D Technology, Apps, Cryptocurrency, iOS, Metaverse, Web Apps, Web3</t>
  </si>
  <si>
    <t>Cape Town, NA - South Africa, South Africa</t>
  </si>
  <si>
    <t>http://ydangleapps.com/</t>
  </si>
  <si>
    <t>https://twitter.com/ydangle_apps</t>
  </si>
  <si>
    <t>info@ydangleapps.com</t>
  </si>
  <si>
    <t>+27 21 813 6127</t>
  </si>
  <si>
    <t>Riverbank Solution</t>
  </si>
  <si>
    <t>https://www.crunchbase.com/organization/riverbank-solution</t>
  </si>
  <si>
    <t>Financial Services, Information Technology, Mobile Payments</t>
  </si>
  <si>
    <t>Riverbank Solution develops and offers different mobile payments solutions as well as various financial tools.</t>
  </si>
  <si>
    <t>Nairobi, Nairobi Area, Kenya</t>
  </si>
  <si>
    <t>https://riverbank.co.ke</t>
  </si>
  <si>
    <t>https://twitter.com/riverbanksolu</t>
  </si>
  <si>
    <t>info@riverbank.co.ke</t>
  </si>
  <si>
    <t>M&amp;A</t>
  </si>
  <si>
    <t>Sonora Capital &amp; Investment</t>
  </si>
  <si>
    <t>https://www.crunchbase.com/organization/sonora-capital-investment</t>
  </si>
  <si>
    <t>Financial Services, Lending and Investments, Media and Entertainment, Professional Services</t>
  </si>
  <si>
    <t>Advice, Business Development, Financial Services, Impact Investing</t>
  </si>
  <si>
    <t>Ikoyi, Lagos, Nigeria</t>
  </si>
  <si>
    <t>http://sonorang.com/</t>
  </si>
  <si>
    <t>info@sonorang.com</t>
  </si>
  <si>
    <t>TMEA</t>
  </si>
  <si>
    <t>https://www.crunchbase.com/organization/trademark-east-africa</t>
  </si>
  <si>
    <t>Financial Services, Information Technology, Lending and Investments, Other</t>
  </si>
  <si>
    <t>$100M to $500M</t>
  </si>
  <si>
    <t>Information and Communications Technology (ICT), Infrastructure, Trading Platform</t>
  </si>
  <si>
    <t>https://www.trademarkea.com/</t>
  </si>
  <si>
    <t>https://twitter.com/TradeMarkEastA</t>
  </si>
  <si>
    <t>info@trademarkea.com</t>
  </si>
  <si>
    <t>+25 420-423-5000</t>
  </si>
  <si>
    <t>51-100</t>
  </si>
  <si>
    <t>GETBUCKS MICROFINANCE BANK LTD</t>
  </si>
  <si>
    <t>https://www.crunchbase.com/organization/getbucks-microfinance-bank-ltd</t>
  </si>
  <si>
    <t>David Niekerk</t>
  </si>
  <si>
    <t>GetBucks Microfinance Bank is a provider of financial services. Consumer lending, which offers private consumer loans to individuals, is a business operating segment. For corporate clients, the small and medium enterprise lending segment offers loans and other credit facilities. Most of its revenue comes from the consumer lending market. School fee loans, savings accounts, consumer loans, money markets, sme bank goods, home plan loans, marounds, and other services are among the company's goods.</t>
  </si>
  <si>
    <t>Harare, NA - Zimbabwe, Zimbabwe</t>
  </si>
  <si>
    <t>http://www.getbuckszw.com</t>
  </si>
  <si>
    <t>marketing@getbucksbank.com</t>
  </si>
  <si>
    <t>+263 78 625 8746</t>
  </si>
  <si>
    <t>IPO</t>
  </si>
  <si>
    <t>Access to Finance Rwanda</t>
  </si>
  <si>
    <t>https://www.crunchbase.com/organization/access-to-finance-rwanda</t>
  </si>
  <si>
    <t>Financial Services</t>
  </si>
  <si>
    <t>Financial Services, FinTech, Insurance, Lending</t>
  </si>
  <si>
    <t>Kigali, Butare, Rwanda</t>
  </si>
  <si>
    <t>https://afr.rw/</t>
  </si>
  <si>
    <t>https://twitter.com/AFRwanda</t>
  </si>
  <si>
    <t>info@afr.rw</t>
  </si>
  <si>
    <t>+250 782-507-751</t>
  </si>
  <si>
    <t>I&amp;M Burbidge Capital</t>
  </si>
  <si>
    <t>https://www.crunchbase.com/organization/i-m-burbidge-capital</t>
  </si>
  <si>
    <t>Financial Services, Lending and Investments, Media and Entertainment</t>
  </si>
  <si>
    <t>Advice, Finance, Impact Investing</t>
  </si>
  <si>
    <t>I&amp;M Burbidge Capital provides financial advisory relationships and solutions. They provide services such as strategic options advisory, mergers and acquisitions advisory, debt capital raising advisory, private equity advisory, and equity capital raising advisory.</t>
  </si>
  <si>
    <t>https://imburbidgecapital.com</t>
  </si>
  <si>
    <t>https://twitter.com/BurbidgeCapital</t>
  </si>
  <si>
    <t>info@imburbidgecapital.com</t>
  </si>
  <si>
    <t>+254 732 100160</t>
  </si>
  <si>
    <t>TSC Capital</t>
  </si>
  <si>
    <t>https://www.crunchbase.com/organization/tsc-capital</t>
  </si>
  <si>
    <t>Anton Millar</t>
  </si>
  <si>
    <t>Financial Services, Lending and Investments, Media and Entertainment, Real Estate</t>
  </si>
  <si>
    <t>Advice, Financial Services, Impact Investing, Real Estate Investment</t>
  </si>
  <si>
    <t>Gauteng, NA - South Africa, South Africa</t>
  </si>
  <si>
    <t>https://tsccapital.co.za/</t>
  </si>
  <si>
    <t>anton@tsccapital.co.za</t>
  </si>
  <si>
    <t>+27 82452 4834</t>
  </si>
  <si>
    <t>SIC Life Savings and Loans</t>
  </si>
  <si>
    <t>https://www.crunchbase.com/organization/sic-life-savings-and-loans</t>
  </si>
  <si>
    <t>Banking, Financial Services, Impact Investing</t>
  </si>
  <si>
    <t>Accra, Greater Accra, Ghana</t>
  </si>
  <si>
    <t>https://siclifesl.com.gh/</t>
  </si>
  <si>
    <t>enquiries@siclifesl.com.gh</t>
  </si>
  <si>
    <t>+233 55-659-0241</t>
  </si>
  <si>
    <t>PayPlux</t>
  </si>
  <si>
    <t>https://www.crunchbase.com/organization/payplux</t>
  </si>
  <si>
    <t>Apps, Blockchain and Cryptocurrency, Financial Services, Mobile, Payments, Software</t>
  </si>
  <si>
    <t>Cryptocurrency, Finance, Financial Services, Mobile Apps</t>
  </si>
  <si>
    <t>PayPlux is an online financial services provider allowing you to perform your online transactions and payments simply &amp; safely. They provide a platform for the buying/selling of cryptocurrencies like bitcoin and perfect money.</t>
  </si>
  <si>
    <t>https://payplux.com</t>
  </si>
  <si>
    <t>https://twitter.com/PayPlux</t>
  </si>
  <si>
    <t>support@payplux.com</t>
  </si>
  <si>
    <t>+233 54 257 0075</t>
  </si>
  <si>
    <t>CAL Rwanda</t>
  </si>
  <si>
    <t>https://www.crunchbase.com/organization/cal-rwanda</t>
  </si>
  <si>
    <t>Callixte Mfitamahoro</t>
  </si>
  <si>
    <t>Administrative Services, Financial Services, Lending and Investments</t>
  </si>
  <si>
    <t>Credit, Debt Collections, Financial Services</t>
  </si>
  <si>
    <t>http://calrwanda.com/</t>
  </si>
  <si>
    <t>https://twitter.com/CollectionAfri1</t>
  </si>
  <si>
    <t>info@calrwanda.com</t>
  </si>
  <si>
    <t>+250 780-801-884</t>
  </si>
  <si>
    <t>Misr Capital</t>
  </si>
  <si>
    <t>https://www.crunchbase.com/organization/misr-capital</t>
  </si>
  <si>
    <t>Financial Services, Lending and Investments, Media and Entertainment, Other</t>
  </si>
  <si>
    <t>Advice, Asset Management, Financial Services, Impact Investing, Professional Services</t>
  </si>
  <si>
    <t>GÃ®za, Al Jizah, Egypt</t>
  </si>
  <si>
    <t>https://misrcapital.com/</t>
  </si>
  <si>
    <t>RisingAbove@misrcapital.com</t>
  </si>
  <si>
    <t>+202 2-128-1100</t>
  </si>
  <si>
    <t>QuickCash</t>
  </si>
  <si>
    <t>https://www.crunchbase.com/organization/quickcash</t>
  </si>
  <si>
    <t>Patricia Zoundi Yao</t>
  </si>
  <si>
    <t>Finance, Financial Services, Mobile Payments, Payments</t>
  </si>
  <si>
    <t>QuickCash is an Ivorian company specialized in electronic payment, including money transfer. It achieved to develop solid expertise in products and services promoting the financial inclusion of rural populations and those operating in the informal sector.</t>
  </si>
  <si>
    <t>Abidjan, Lagunes, CÃ´te d'Ivoire</t>
  </si>
  <si>
    <t>https://quickcashci.com/</t>
  </si>
  <si>
    <t>https://twitter.com/quickcash_2010</t>
  </si>
  <si>
    <t>infos@quickcashci.com</t>
  </si>
  <si>
    <t>(+225) 22 50 45 72</t>
  </si>
  <si>
    <t>FPM</t>
  </si>
  <si>
    <t>https://www.crunchbase.com/organization/fpm-8927</t>
  </si>
  <si>
    <t>Venture - Series Unknown</t>
  </si>
  <si>
    <t>Finance, Financial Services, Funding Platform</t>
  </si>
  <si>
    <t>FPM is a refinancing vehicle targeting microfinance institutions and MSME banks. The fund aims to reduce poverty and improve the living conditions of the population.</t>
  </si>
  <si>
    <t>Kinshasa, Kinshasa, Congo, Democratic Republic of</t>
  </si>
  <si>
    <t>https://fpm.cd/fr/</t>
  </si>
  <si>
    <t>https://twitter.com/fpm_rdc</t>
  </si>
  <si>
    <t>FMC Finance</t>
  </si>
  <si>
    <t>https://www.crunchbase.com/organization/fmc-finance</t>
  </si>
  <si>
    <t>Rangarirai Mathias Mavhunga</t>
  </si>
  <si>
    <t>Financial Services, Lending and Investments, Professional Services</t>
  </si>
  <si>
    <t>Commercial Lending, Consulting, Finance, Financial Services, Insurance</t>
  </si>
  <si>
    <t>month</t>
  </si>
  <si>
    <t>https://fmcfinance.com/</t>
  </si>
  <si>
    <t>enquiries@fmcfinance.com</t>
  </si>
  <si>
    <t>+263 24-274-7450</t>
  </si>
  <si>
    <t>Mozambikes</t>
  </si>
  <si>
    <t>https://www.crunchbase.com/organization/mozambikes</t>
  </si>
  <si>
    <t>Lauren Thomas, Rui Mesquita</t>
  </si>
  <si>
    <t>Advertising, Financial Services, Lending and Investments, Professional Services, Sales and Marketing</t>
  </si>
  <si>
    <t>Advertising, Employment, Trading Platform</t>
  </si>
  <si>
    <t>Mozambikes is a social venture that provides quality bicycles at less than half market prices by partnering with advertisers. We brand their colors and logos on our bikes, which cycle through communities in Mozambique for years. These bicycles increase daily incomes and improve access to healthcare and education, and reach homes that do not use traditional media like TVs and newspapers. Therefore, our bicycles turn an effective advertising tool into an innovative corporate social responsibility campaign.</t>
  </si>
  <si>
    <t>Maputo, Maputo, Mozambique</t>
  </si>
  <si>
    <t>http://www.mozambikes.com/</t>
  </si>
  <si>
    <t>https://twitter.com/mozambikes</t>
  </si>
  <si>
    <t>info@mozambikes.com</t>
  </si>
  <si>
    <t>+258 82 821 7825</t>
  </si>
  <si>
    <t>Nls Tech Solutions</t>
  </si>
  <si>
    <t>https://www.crunchbase.com/organization/nls-tech-solutions</t>
  </si>
  <si>
    <t>Financial Services, Software</t>
  </si>
  <si>
    <t>Financial Services, FinTech, SaaS, Software</t>
  </si>
  <si>
    <t>https://nlsbanking.com</t>
  </si>
  <si>
    <t>https://twitter.com/NLSTechSoln</t>
  </si>
  <si>
    <t>sales@nlske.com</t>
  </si>
  <si>
    <t>254-20-263 2768</t>
  </si>
  <si>
    <t>DLA Investments</t>
  </si>
  <si>
    <t>https://www.crunchbase.com/organization/dla-investments</t>
  </si>
  <si>
    <t>Financial Services, Lending and Investments, Real Estate</t>
  </si>
  <si>
    <t>Financial Services, Impact Investing, Real Estate Investment</t>
  </si>
  <si>
    <t>Takoradi, Western, Ghana</t>
  </si>
  <si>
    <t>https://www.dlainvestments.com</t>
  </si>
  <si>
    <t>https://x.com/DlaInvestments</t>
  </si>
  <si>
    <t>info@dlainvestments.com</t>
  </si>
  <si>
    <t>+233 31 202 9232</t>
  </si>
  <si>
    <t>Hazon Holdings</t>
  </si>
  <si>
    <t>https://www.crunchbase.com/organization/hazon-holdings</t>
  </si>
  <si>
    <t>Financial Services, Impact Investing, Venture Capital</t>
  </si>
  <si>
    <t>Lagos, Lagos, Nigeria</t>
  </si>
  <si>
    <t>https://hazonholdings.com</t>
  </si>
  <si>
    <t>info@hazonholdings.com</t>
  </si>
  <si>
    <t>234 803 406 9956</t>
  </si>
  <si>
    <t>Direct Debit</t>
  </si>
  <si>
    <t>https://www.crunchbase.com/organization/direct-debit</t>
  </si>
  <si>
    <t>Jaco van Wyk, Schuzelle Van Wyk</t>
  </si>
  <si>
    <t>Billing, Financial Services, FinTech, Mobile Payments, Payments</t>
  </si>
  <si>
    <t>Direct Debit is a leading debit order collection company focused on technology across all online payment platforms.  In the last decade, Direct Debit has transformed the South African online payment space by emphasizing diverse technologies that delivers refreshing new perspectives to its users and drives customer growth across numerous industries. Direct Debit prides itself as an all-in-one Online Payment Platform for small business. We empower thousands of customers in South Africa to start and grow their businesses with our smart technology, first-class support, and inspiring system functionality.  Direct Debits, also called debit orders, is the simplest and most cost effective way to collect payment from debtors. As a debit order company, Direct Debit sets the standard for EFT, NAEDO and DebiCheck debit order collection in South Africa. Direct Debit offers a comprehensive debit order system, from online E-Mandate signups, through to the processing debit orders and depositing funds collected into customers bank accounts. Direct Debit provides a low cost, transparent fee structure with highly competitive rates. Direct Debit's focus is specifically on high volume debit order processing.</t>
  </si>
  <si>
    <t>day</t>
  </si>
  <si>
    <t>https://www.directdebit.co.za/</t>
  </si>
  <si>
    <t>http://twitter.com/debitorder</t>
  </si>
  <si>
    <t>sales@directdebit.co.za</t>
  </si>
  <si>
    <t>Ceva Software</t>
  </si>
  <si>
    <t>https://www.crunchbase.com/organization/ceva-software</t>
  </si>
  <si>
    <t>Yatin Mehta</t>
  </si>
  <si>
    <t>Financial Services, Payments, Software</t>
  </si>
  <si>
    <t>Financial Services, FinTech, Payments, Software</t>
  </si>
  <si>
    <t>Ceva Software is a fintech company specializing in digital payments, mobile wallets, agent banking, and health insurance technology solutions. The company is dedicated to transforming financial services across the continent by providing scalable, customer-centric, and cloud-native platforms.</t>
  </si>
  <si>
    <t>https://cevaltd.com</t>
  </si>
  <si>
    <t>https://x.com/Cevasoftware</t>
  </si>
  <si>
    <t>hello@cevaltd.com.</t>
  </si>
  <si>
    <t>+254 208 21 300</t>
  </si>
  <si>
    <t>Loochi Investment</t>
  </si>
  <si>
    <t>https://www.crunchbase.com/organization/loochi-investment</t>
  </si>
  <si>
    <t>Education, Financial Services, Lending and Investments</t>
  </si>
  <si>
    <t>Credit, Financial Services, Lending, Training</t>
  </si>
  <si>
    <t>Loochi Investment Limited is a financial services company that operates as a microfinance institution. The company's primary focus is on providing micro loans to its customers, aiming to enhance the quality of their lives. In addition to loans, Loochi Investment Limited also offers savings options and free training programs. The company is passionate about supporting industrious individuals and businesses, offering services that require minimal paperwork and no collateral. Loochi Investment Limited also operates a call center to provide customer support and assistance.</t>
  </si>
  <si>
    <t>https://loochi.ng</t>
  </si>
  <si>
    <t>https://twitter.com/LeadLoochi</t>
  </si>
  <si>
    <t>customercare@loochi.ng</t>
  </si>
  <si>
    <t>+234 808 438 4992</t>
  </si>
  <si>
    <t>Empawa Sacco</t>
  </si>
  <si>
    <t>https://www.crunchbase.com/organization/empawa-sacco</t>
  </si>
  <si>
    <t>Credit, Finance, Financial Services</t>
  </si>
  <si>
    <t>Nakuru, Rift Valley, Kenya</t>
  </si>
  <si>
    <t>https://www.empawasacco.org</t>
  </si>
  <si>
    <t>https://twitter.com/EmpawaSacco</t>
  </si>
  <si>
    <t>info@empawasacco.org</t>
  </si>
  <si>
    <t>FMJ Financial Services</t>
  </si>
  <si>
    <t>https://www.crunchbase.com/organization/fmj-financial-services</t>
  </si>
  <si>
    <t>Financial Services, Professional Services</t>
  </si>
  <si>
    <t>Consulting, Financial Services, FinTech, Insurance</t>
  </si>
  <si>
    <t>Professional tax practitioners</t>
  </si>
  <si>
    <t>Johannesburg, NA - South Africa, South Africa</t>
  </si>
  <si>
    <t>http://www.fmjfinancial.co.za/</t>
  </si>
  <si>
    <t>https://twitter.com/fmjfinancial</t>
  </si>
  <si>
    <t>marketing@fmjfinancial.co.za</t>
  </si>
  <si>
    <t>Yadix Partners</t>
  </si>
  <si>
    <t>https://www.crunchbase.com/organization/yadix-partners</t>
  </si>
  <si>
    <t>Financial Exchanges, Financial Services, Foreign Exchange Trading, Trading Platform</t>
  </si>
  <si>
    <t>Victoria, Beau Vallon, Seychelles</t>
  </si>
  <si>
    <t>https://www.yadix.com</t>
  </si>
  <si>
    <t>https://www.twitter.com/yadixforex</t>
  </si>
  <si>
    <t>support@yadix.com</t>
  </si>
  <si>
    <t>FinYou</t>
  </si>
  <si>
    <t>https://www.crunchbase.com/organization/finyou</t>
  </si>
  <si>
    <t>Credit, Financial Services, Lending</t>
  </si>
  <si>
    <t>https://www.finyou.com/</t>
  </si>
  <si>
    <t>https://twitter.com/1finyou</t>
  </si>
  <si>
    <t>info@finyou.com</t>
  </si>
  <si>
    <t>OpMoSys, Inc</t>
  </si>
  <si>
    <t>https://www.crunchbase.com/organization/opmosys-inc</t>
  </si>
  <si>
    <t>Ayodale Cole, Mischa Koedderitzsch</t>
  </si>
  <si>
    <t>Mobile Payments</t>
  </si>
  <si>
    <t>OpMoSys makes is possible for Utility companies globally to offer mobile bill payment service to their customers.</t>
  </si>
  <si>
    <t>http://www.opmosys.com</t>
  </si>
  <si>
    <t>http://twitter.com/opmosys</t>
  </si>
  <si>
    <t>mkoedder@smsstreamer.com</t>
  </si>
  <si>
    <t>+27 86 122 0244</t>
  </si>
  <si>
    <t>MaximusFX</t>
  </si>
  <si>
    <t>https://www.crunchbase.com/organization/maximusfx</t>
  </si>
  <si>
    <t>Financial Services, Trading Platform, Wealth Management</t>
  </si>
  <si>
    <t>https://en.maximusfx.com/</t>
  </si>
  <si>
    <t>https://twitter.com/MaximusfxO</t>
  </si>
  <si>
    <t>support@MaximusFX.com</t>
  </si>
  <si>
    <t>+44 203-287-4194</t>
  </si>
  <si>
    <t>Accidentangels</t>
  </si>
  <si>
    <t>https://www.crunchbase.com/organization/accidentangels</t>
  </si>
  <si>
    <t>Credit, Financial Services, Health Insurance</t>
  </si>
  <si>
    <t>Accidentangels is a financial service provider and insurance using the card. to pay for treatment in a private hospital emergency room and also include x-rays and any follow-up doctorâ€™s visits. members simply they giving cards for pay pin to pay for treatment. personal and company employee insurance they provide. business people can also be acceptable for insurance. motor vehicle accidents are mostly preferred policy.</t>
  </si>
  <si>
    <t>http://www.accidentangels.co.za</t>
  </si>
  <si>
    <t>https://twitter.com/1tweetingangel</t>
  </si>
  <si>
    <t>info@accidentangels.co.za</t>
  </si>
  <si>
    <t>+27 080 264 3576</t>
  </si>
  <si>
    <t>Royal M.G Securities</t>
  </si>
  <si>
    <t>https://www.crunchbase.com/organization/royal-m-g-securities</t>
  </si>
  <si>
    <t>Finance, Financial Services, Trading Platform</t>
  </si>
  <si>
    <t>Royal M.G Securities is a financial services company that provides securities brokerage services. The company operates an online trading platform, allowing customers to trade in various financial instruments. It is licensed by the General Authority for Financial Supervision, indicating adherence to financial regulations and standards. The company also offers IT assistance to its customers, ensuring smooth and efficient online trading experiences.</t>
  </si>
  <si>
    <t>Cairo, Al Qahirah, Egypt</t>
  </si>
  <si>
    <t>https://www.royalmg.net</t>
  </si>
  <si>
    <t>https://twitter.com/royal41072755</t>
  </si>
  <si>
    <t>e_trade@royalmg.net</t>
  </si>
  <si>
    <t>+20 12 01336661</t>
  </si>
  <si>
    <t>Capital Link Globe</t>
  </si>
  <si>
    <t>https://www.crunchbase.com/organization/capital-link-globe</t>
  </si>
  <si>
    <t>Advice, Banking, Financial Services, Impact Investing</t>
  </si>
  <si>
    <t>https://capitallinkglobe.com/</t>
  </si>
  <si>
    <t>info@capitallinkglobe.com</t>
  </si>
  <si>
    <t>+20 100-254-6225</t>
  </si>
  <si>
    <t>Bourse Africa</t>
  </si>
  <si>
    <t>https://www.crunchbase.com/organization/bourse-africa</t>
  </si>
  <si>
    <t>Financial Services, Risk Management, Trading Platform</t>
  </si>
  <si>
    <t>Bourse Africa endeavors to provide international market participants with an efficient market for risk management, trading, investing, and capital raising needs.</t>
  </si>
  <si>
    <t>http://www.bourseafrica.com</t>
  </si>
  <si>
    <t>https://twitter.com/bourseafrica</t>
  </si>
  <si>
    <t>info@bourseafrica.com</t>
  </si>
  <si>
    <t>Sesfikile Capital</t>
  </si>
  <si>
    <t>https://www.crunchbase.com/organization/sesfikile-capital</t>
  </si>
  <si>
    <t>Asset Management, Financial Services, Impact Investing, Real Estate Investment</t>
  </si>
  <si>
    <t>Sesfikile Capital specializes in managing equity Real Estate Investment Trusts (REITs) for both institutional and retail investors. The company offers the Sesfikile BCI Global Property Fund, a collective investment scheme that provides investors with access to returns in hard currency by investing in global property markets. As an authorized financial services provider, Sesfikile Capital focuses on delivering investment opportunities in the real estate sector, leveraging over a decade of experience in the industry.</t>
  </si>
  <si>
    <t>https://sesfikilecapital.com</t>
  </si>
  <si>
    <t>https://x.com/sesfikile_cap</t>
  </si>
  <si>
    <t>sescap@sescap.co.za</t>
  </si>
  <si>
    <t>+27 11 684 1200</t>
  </si>
  <si>
    <t>Visual ICT</t>
  </si>
  <si>
    <t>https://www.crunchbase.com/organization/visual-ict</t>
  </si>
  <si>
    <t>Abuja, Federal Capital Territory, Nigeria</t>
  </si>
  <si>
    <t>https://visualict.com</t>
  </si>
  <si>
    <t>https://x.com/VisualICT</t>
  </si>
  <si>
    <t>info@visualict.com</t>
  </si>
  <si>
    <t>+234 9080080802</t>
  </si>
  <si>
    <t>Comz</t>
  </si>
  <si>
    <t>https://www.crunchbase.com/organization/comz</t>
  </si>
  <si>
    <t>Financial Services, Lending and Investments, Payments, Professional Services</t>
  </si>
  <si>
    <t>Credit, Lending, Management Consulting, Payments</t>
  </si>
  <si>
    <t>Kicukiro, Kigali, Rwanda</t>
  </si>
  <si>
    <t>https://comzafrica.com</t>
  </si>
  <si>
    <t>https://x.com/comzafrica</t>
  </si>
  <si>
    <t>info@comzafrica.com</t>
  </si>
  <si>
    <t>+250 733659494</t>
  </si>
  <si>
    <t>Nile Holding for Development and Investment</t>
  </si>
  <si>
    <t>https://www.crunchbase.com/organization/nile-holding-for-development-and-investment</t>
  </si>
  <si>
    <t>Finance, Financial Services, Impact Investing</t>
  </si>
  <si>
    <t>Heliopolis, Al Qahirah, Egypt</t>
  </si>
  <si>
    <t>https://www.ndi-egypt.com</t>
  </si>
  <si>
    <t>info@ndi-egypt.com</t>
  </si>
  <si>
    <t>+202 24506337</t>
  </si>
  <si>
    <t>Business Force</t>
  </si>
  <si>
    <t>https://www.crunchbase.com/organization/business-force</t>
  </si>
  <si>
    <t>Commerce and Shopping, Data and Analytics, Education, Financial Services, Information Technology, Professional Services, Sales and Marketing, Software</t>
  </si>
  <si>
    <t>Business Intelligence, Consulting, CRM, Enterprise Resource Planning (ERP), FinTech, Information Technology, Point of Sale, Software, Training</t>
  </si>
  <si>
    <t>https://www.businessforce.net</t>
  </si>
  <si>
    <t>https://x.com/Bforce_erp</t>
  </si>
  <si>
    <t>info@businessforce.net</t>
  </si>
  <si>
    <t>202 01117045721</t>
  </si>
  <si>
    <t>Rebosis Property Fund</t>
  </si>
  <si>
    <t>https://www.crunchbase.com/organization/rebosis-property-fund</t>
  </si>
  <si>
    <t>Sisa Ngebulana</t>
  </si>
  <si>
    <t>Impact Investing, Real Estate, Real Estate Investment</t>
  </si>
  <si>
    <t>Rebosis Property Fund is a commercial and retail real estate investment trust with a diverse portfolio. They are the commercial income a sovereign underpins from leasing to national government departments.</t>
  </si>
  <si>
    <t>Centurion, NA - South Africa, South Africa</t>
  </si>
  <si>
    <t>http://www.rebosis.co.za</t>
  </si>
  <si>
    <t>https://twitter.com/RebosisProperty</t>
  </si>
  <si>
    <t>info@rebosis.co.za</t>
  </si>
  <si>
    <t>+27 011 575 4835</t>
  </si>
  <si>
    <t>5001-10000</t>
  </si>
  <si>
    <t>IQ option</t>
  </si>
  <si>
    <t>https://www.crunchbase.com/organization/iqoption</t>
  </si>
  <si>
    <t>Dmitry Zaretsky</t>
  </si>
  <si>
    <t>Trading Platform</t>
  </si>
  <si>
    <t>MahÃ©, Beau Vallon, Seychelles</t>
  </si>
  <si>
    <t>https://iqoption.com</t>
  </si>
  <si>
    <t>https://twitter.com/iqoption</t>
  </si>
  <si>
    <t>support@iqoption.com</t>
  </si>
  <si>
    <t>+91 000 800 040 13 61</t>
  </si>
  <si>
    <t>Mobile Decisioning</t>
  </si>
  <si>
    <t>https://www.crunchbase.com/organization/mobile-decisioning</t>
  </si>
  <si>
    <t>Non-equity Assistance</t>
  </si>
  <si>
    <t>Julian Kyula</t>
  </si>
  <si>
    <t>Financial Services, Hardware, Information Technology, Mobile</t>
  </si>
  <si>
    <t>FinTech, Information Services, Information Technology, Mobile, Telecommunications</t>
  </si>
  <si>
    <t>Mobile Decisioning is a technology company providing mobile value added services to mobile network operators in emerging nations. Its main product is Airtime Credit Service, which provides emergency airtime credit to prepaid mobile subscribers. This credit is typically paid back at the subscriberâ€™s next reload. In 2012, Mobile Decisioning was announced as the winner of the IBM Global Entrepreneur of the Year Award at an event held in New York. It currently has live operations in 13 countries in Africa. The company has to date facilitated transactions in the 13 African countries where it has operations, which has helped mobile network operators like Airtel and MTN increase both subscriber revenues and talk time on their networks. Mobile Decisioning was founded in 2010 by [Julian Kyula](https://www.crunchbase.com/person/julian-kyula). It is headquartered in Nairobi.</t>
  </si>
  <si>
    <t>https://mo-de.com/</t>
  </si>
  <si>
    <t>https://www.twitter.com/modeglobal</t>
  </si>
  <si>
    <t>info@mo-de.co</t>
  </si>
  <si>
    <t>ProBASE Limited</t>
  </si>
  <si>
    <t>https://www.crunchbase.com/organization/probase-limited</t>
  </si>
  <si>
    <t>Chinedu Koggu, Roy Muyelu</t>
  </si>
  <si>
    <t>Financial Services, Information Technology, Internet Services, Software</t>
  </si>
  <si>
    <t>Financial Services, FinTech, Information and Communications Technology (ICT), Online Portals, Web Development</t>
  </si>
  <si>
    <t>Probase Ltd is a Zambian based ICT Software &amp; Value Added Services - FinTECH Company with regional and international partners and interests. We provide services for the financial, telecommunications, pensions, insurance and government sectors and leverage our collective expertise to provide solutions that address client requirements.</t>
  </si>
  <si>
    <t>Lusaka, NA - Zambia, Zambia</t>
  </si>
  <si>
    <t>https://www.probasegroup.com</t>
  </si>
  <si>
    <t>https://twitter.com/probasegroup</t>
  </si>
  <si>
    <t>exco@probasegroup.com</t>
  </si>
  <si>
    <t>EverFX is an international online trading broker</t>
  </si>
  <si>
    <t>https://www.crunchbase.com/organization/everfx-is-an-international-online-trading-broker</t>
  </si>
  <si>
    <t>ICC Intercertus Capital (Cayman) Limited ("the Company"), is a limited liability Company, incorporated under the laws of Cayman Islands. The Company is authorised and regulated by Cayman Islands Monetary Authority (CIMA) with license no. 1444866. EverFX Global is a trade name operated by the Company. The Company is a serious global award-winning Company which serves retail and institutional Clients from over 180 countries in the world. The Company sets high standards to its services because quality is just as decisive for us as for our Clients. We believe that versatile financial services require versatility in thinking and a unified policy of business principles. We always take our Clients' complaints seriously in consideration, since they provide us with an opportunity to put things right and to learn from our mistakes, in case that the case is as such.</t>
  </si>
  <si>
    <t>https://everfx.com/</t>
  </si>
  <si>
    <t>https://twitter.com/EverFX</t>
  </si>
  <si>
    <t>support@everfxglobal.com</t>
  </si>
  <si>
    <t>+357 25 885000</t>
  </si>
  <si>
    <t>Yaa Asantewaa Rural Bank</t>
  </si>
  <si>
    <t>https://www.crunchbase.com/organization/yaa-asantewaa-rural-bank</t>
  </si>
  <si>
    <t>Advice, Banking, Commercial Lending, Credit</t>
  </si>
  <si>
    <t>Ghana, Ebonyi, Nigeria</t>
  </si>
  <si>
    <t>https://yarbgh.com</t>
  </si>
  <si>
    <t>https://x.com/yarngh</t>
  </si>
  <si>
    <t>info@yarbgh.com</t>
  </si>
  <si>
    <t>+233 20 0082 738</t>
  </si>
  <si>
    <t>Globasure</t>
  </si>
  <si>
    <t>https://www.crunchbase.com/organization/globasure</t>
  </si>
  <si>
    <t>Chris Ife</t>
  </si>
  <si>
    <t>$50M to $100M</t>
  </si>
  <si>
    <t>Financial Services, FinTech, Information Technology, Mobile, Mobile Payments, Payments, Software</t>
  </si>
  <si>
    <t>Globasure is a FINTECH that develops effective end to end payment solutions that make living simpler. We have a proven track record in helping businesses improve their billing processes and hence, collect more from their clients. Our services include bill payment and collection softwares, EFTPOS application &amp; management, invoicing and ticketing solutions.</t>
  </si>
  <si>
    <t>https://www.globasure.net/</t>
  </si>
  <si>
    <t>https://twitter.com/globasure</t>
  </si>
  <si>
    <t>info@globasure.net</t>
  </si>
  <si>
    <t>+234 805 176 6682</t>
  </si>
  <si>
    <t>Troneta Solutions Ltd</t>
  </si>
  <si>
    <t>https://www.crunchbase.com/organization/troneta-solutions-ltd</t>
  </si>
  <si>
    <t>Bethel Maduh</t>
  </si>
  <si>
    <t>Blockchain and Cryptocurrency, Financial Services, Payments, Software</t>
  </si>
  <si>
    <t>Closed</t>
  </si>
  <si>
    <t>Cryptocurrency, Payments, Software</t>
  </si>
  <si>
    <t>http://www.troneta.com</t>
  </si>
  <si>
    <t>https://www.twitter.com/troneta</t>
  </si>
  <si>
    <t>info@troneta.com</t>
  </si>
  <si>
    <t>Wenchi Rural Bank</t>
  </si>
  <si>
    <t>https://www.crunchbase.com/organization/wenchi-rural-bank</t>
  </si>
  <si>
    <t>Banking, Financial Services, Micro Lending</t>
  </si>
  <si>
    <t>Wenchi Rural Bank was licensed to operate by the Bank of Ghana on 30th June 2010 and we started full operation in September 2010 with 16 full-time staff at our headquarters in Wenchi. Wenchi is located in the Brong Ahafo region of Ghana. Farming is the main occupation of the people in the catchments area of the bank, employing about 70% of the population. Farming here is predominantly subsistence, leading to high levels of poverty and irregular migration of the youth of this area to other parts of the country and even other African countries. Sadly, many of these migrating youth have lost their lives trying to cross the Sahara or even the Mediterranean sea (to Europe) in a bid to escape poverty and unemployment. It is against this background that a group of Wenchi citizens promoted Wenchi Rural Bank to deal with the problem of poverty and its negative effect on the Ghanaian society. Our Goal is to provide excellent banking services to our customers and help reduce poverty in the Brong Ahafo region and Ghana as a whole.</t>
  </si>
  <si>
    <t>Wenchi, Brong-Ahafo, Ghana</t>
  </si>
  <si>
    <t>https://www.wenchiruralbankltd.com</t>
  </si>
  <si>
    <t>info@wenchirb.com</t>
  </si>
  <si>
    <t>(035)209-5444</t>
  </si>
  <si>
    <t>Zege Technologies</t>
  </si>
  <si>
    <t>https://www.crunchbase.com/organization/zege-technologies</t>
  </si>
  <si>
    <t>Kariuki Gathitu</t>
  </si>
  <si>
    <t>Financial Services, FinTech, Software</t>
  </si>
  <si>
    <t>Zege Technologies is a software development firm that focuses on building financial solutions for daily living with mobile, web and money interaction.</t>
  </si>
  <si>
    <t>http://zegetech.com</t>
  </si>
  <si>
    <t>http://twitter.com/zegetech</t>
  </si>
  <si>
    <t>innovate@zegetech.com</t>
  </si>
  <si>
    <t>(070) 550-4211</t>
  </si>
  <si>
    <t>Caisse RÃ©gionale de Refinancement HypothÃ©caire (CRRH-Uemoa)</t>
  </si>
  <si>
    <t>https://www.crunchbase.com/organization/caisse-rÃ©gionale-de-refinancement-hypothÃ©caire-crrh-uemoa</t>
  </si>
  <si>
    <t>Debt Financing</t>
  </si>
  <si>
    <t>Finance, Financial Exchanges, Financial Services</t>
  </si>
  <si>
    <t>CRRH-UEMOA is a regional initiative to improve housing finance in UEMOA countries. It seeks to mobilize long-term resources at competitive rates for the benefit of its shareholder bank and SFD clientele for the refinancing of housing loans granted to their customers. In addition to the resources it raises on the financial markets through bond issuances, CRRH-UEMOA raises concessional resources from development partners for the refinancing of housing loans in favor of low-income and/or irregular households by banks and DFS.</t>
  </si>
  <si>
    <t>LomÃ©, Maritime, Togo</t>
  </si>
  <si>
    <t>http://crrhuemoa.org/</t>
  </si>
  <si>
    <t>https://twitter.com/crrh_uemoa?lang=en</t>
  </si>
  <si>
    <t>infos@crrhuemoa.org</t>
  </si>
  <si>
    <t>+228 22 23 27 51</t>
  </si>
  <si>
    <t>Kopo Kopo</t>
  </si>
  <si>
    <t>https://www.crunchbase.com/organization/kopo-kopo</t>
  </si>
  <si>
    <t>Series B</t>
  </si>
  <si>
    <t>Ben Lyon, Dylan Higgins</t>
  </si>
  <si>
    <t>Community and Lifestyle, Financial Services, Hardware, Information Technology, Mobile, Payments, Social Impact, Software</t>
  </si>
  <si>
    <t>Enterprise Software, Financial Services, FinTech, Information Technology, Mobile Payments, Payments, Social Entrepreneurship, Telecommunications</t>
  </si>
  <si>
    <t>Kopo Kopo enables SMEs to grow and prosper by making mobile money smarter. They enable SMEs to accept, process, and analyze mobile payments in real-time and engage customers using highly targeted, market-appropriate promotional. and loyalty tools. Using existing local infrastructure, Kopo Kopo is accelerating the transition from cash-based economies to digital ones. Kopo Kopo's platform is secure and offers an online dashboard to download statements, view payments, and settle the funds to the bank account, enabling businesses to have an alternative to traditional payment methods. It also offers a suite of ISO/Acquirer tools for merchant acquirers like banks, mobile network operators, and 3rd parties.</t>
  </si>
  <si>
    <t>https://kopokopo.co.ke</t>
  </si>
  <si>
    <t>http://twitter.com/KopoKopoInc</t>
  </si>
  <si>
    <t>info@kopokopo.com</t>
  </si>
  <si>
    <t>+254 702 000 222</t>
  </si>
  <si>
    <t>Heirs Holdings</t>
  </si>
  <si>
    <t>https://www.crunchbase.com/organization/heirs-holdings</t>
  </si>
  <si>
    <t>Tony Elumelu</t>
  </si>
  <si>
    <t>Energy, Financial Services, Health Care, Information Technology, Lending and Investments, Real Estate, Travel and Tourism</t>
  </si>
  <si>
    <t>Banking, Energy, Financial Services, Health Care, Hospitality, Impact Investing, Information Technology, Insurance, Power Grid, Real Estate</t>
  </si>
  <si>
    <t>Heirs Holdings is a family-owned investment company committed to improving lives and transforming Africa. Its portfolio spans the power, energy, financial services, hospitality, real estate, and healthcare sectors, operating in 23 countries worldwide.</t>
  </si>
  <si>
    <t>http://www.heirsholdings.com/</t>
  </si>
  <si>
    <t>http://twitter.com/Heirs_Holdings</t>
  </si>
  <si>
    <t>info@heirsholdings.com</t>
  </si>
  <si>
    <t>moneysmart</t>
  </si>
  <si>
    <t>https://www.crunchbase.com/organization/bsavi-financial-services-t-a-moneysmart</t>
  </si>
  <si>
    <t>Tobie van Zyl</t>
  </si>
  <si>
    <t>Finance, Financial Services, FinTech</t>
  </si>
  <si>
    <t>About     Personal financial management made easy online | Join our beta site today | www.moneysmart.co.za Company Overview     moneysmart is a technology innovator with a global vision to disrupt the world of online personal finance and create a socially integrated open-platform to connect financial institutions to you and empower you to be in control of your finances. The concept is the brainchild of Tobie van Zyl and Zulfiq Isaacs that came together in 2008 with a common purpose to develop a next generation online financial services venture. Today, the company is made up of a team of savvy digital mavens, all passionate about building the most innovative online financial management platform and dedicated to a common mission, to shift financial control to you. Having initially launched in South Africa, moneysmartâ€™s global rollout plan includes extending its footprint into Europe and other markets through strategic partnerships in time. Description     moneysmart, South Africaâ€™s FREE online personal financial management platform, launched into BETA on 15 September 2011. The first release includes innovative features that make managing money, smart and easy for everyone. Use our intuitive budgeting tool to easily setup and track your spend, be notified with alerts when you reach or exceed your limits, know your credit status with our 3-in-1 credit report, interact with experts in our community, search for financial products that best suit your needs in our marketplace, set financial goals and visually capture your dreams. moneysmart will be releasing new functionality and add-ons on a regular basis including a mobile and  paid-for premium subscription service with value-added features that will be introduced in progress. Mission moneysmartâ€™s mission is to shift financial control to you and empower you to reach financial freedom. moneysmart -shift financial control to you - #shift_ctrl www.moneysmart.co.za</t>
  </si>
  <si>
    <t>Stellenbosch, NA - South Africa, South Africa</t>
  </si>
  <si>
    <t>http://www.moneysmart.co.za</t>
  </si>
  <si>
    <t>http://twitter.com/moneychirps</t>
  </si>
  <si>
    <t>info@moneysmart.co.za</t>
  </si>
  <si>
    <t>+27 86 116 6639</t>
  </si>
  <si>
    <t>Getbucks</t>
  </si>
  <si>
    <t>https://www.crunchbase.com/organization/getbucks</t>
  </si>
  <si>
    <t>GetBucks Financial Services Limited is a financial technology (â€œfintechâ€)  company that embraces  technology as a means to provide financial products and  services to its customers. GetBucks operates from 13 branches located throughout Zimbabwe. The Company is owned  51% by MyBucks S.A (a Frankfurt Stock Exchange listed company) and  31% by Brainworks. The remaining balance is owned by various other shareholders including local pension funds. GetBucks Zimbabweâ€™s vision is to become a leading provider of financial services by leveraging the latest technology to provide innovative and cost effective solutions to a wide customer base in Zimbabwe. GetBucks Zimbabwe believes in financial inclusion and aims to empower its customer base with sustainable financial solutions that improve lives.</t>
  </si>
  <si>
    <t>https://za.getbucks.com/</t>
  </si>
  <si>
    <t>https://www.twitter.com/getbucks1</t>
  </si>
  <si>
    <t>info@getbucks.com</t>
  </si>
  <si>
    <t>+1 (010) 591-5511</t>
  </si>
  <si>
    <t>Smarteco</t>
  </si>
  <si>
    <t>https://www.crunchbase.com/organization/smarteco</t>
  </si>
  <si>
    <t>Advice, Financial Services, Impact Investing</t>
  </si>
  <si>
    <t>Tunis, Tunis, Tunisia</t>
  </si>
  <si>
    <t>https://www.smarteco-universe.com</t>
  </si>
  <si>
    <t>smarteco.contact@gmail.com</t>
  </si>
  <si>
    <t>+216 22 667 156</t>
  </si>
  <si>
    <t>M-KOPA</t>
  </si>
  <si>
    <t>https://www.crunchbase.com/organization/m-kopa</t>
  </si>
  <si>
    <t>Chad Larson, Jesse Moore, Nick Hughes</t>
  </si>
  <si>
    <t>$500M to $1B</t>
  </si>
  <si>
    <t>M-KOPA provides connected asset financing solutions for underbanked customers. Its platform combines digital micropayments and IoT connectivity to offer access to products including solar lighting, televisions, fridges, smartphones, financial services, and more.</t>
  </si>
  <si>
    <t>http://www.m-kopa.com/</t>
  </si>
  <si>
    <t>https://twitter.com/mkopakenya</t>
  </si>
  <si>
    <t>info@m-kopa.com</t>
  </si>
  <si>
    <t>711.071.000</t>
  </si>
  <si>
    <t>1001-5000</t>
  </si>
  <si>
    <t>Nomanini</t>
  </si>
  <si>
    <t>https://www.crunchbase.com/organization/nomanini</t>
  </si>
  <si>
    <t>Vahid Monadjem</t>
  </si>
  <si>
    <t>Financial Services, FinTech, Mobile, Payments, SaaS, Software</t>
  </si>
  <si>
    <t>Nomaniniâ€™s platform connects the disparate ecosystem around informal retailers including service providers, consumer wallets, distributors and manufacturers through an interoperable merchant wallet. Transactions through the merchant wallet provide data for loans, a means of accumulating savings, and business intelligence for actionable insights; which ultimately, boosts profits for all participants.</t>
  </si>
  <si>
    <t>https://www.nomanini.com/</t>
  </si>
  <si>
    <t>http://twitter.com/Nomanini</t>
  </si>
  <si>
    <t>info@nomanini.com</t>
  </si>
  <si>
    <t>SisPay</t>
  </si>
  <si>
    <t>https://www.crunchbase.com/organization/sispay</t>
  </si>
  <si>
    <t>Financial Services, Science and Engineering, Software</t>
  </si>
  <si>
    <t>FinTech, Software, Software Engineering</t>
  </si>
  <si>
    <t>SisPay helps banks and service providers to connect with their customers through independent merchant networks through electronic transactions.</t>
  </si>
  <si>
    <t>https://sispay.net/</t>
  </si>
  <si>
    <t>https://twitter.com/ssispay</t>
  </si>
  <si>
    <t>info@sispay.net</t>
  </si>
  <si>
    <t>+212 522 208 259</t>
  </si>
  <si>
    <t>Petra Trust</t>
  </si>
  <si>
    <t>https://www.crunchbase.com/organization/petra-trust</t>
  </si>
  <si>
    <t>Consulting, Crowdfunding, Financial Services, Insurance, Legal</t>
  </si>
  <si>
    <t>Petra Trust Company Limited provides trustee services for employers and individuals in Ghana. The company offers personal pension and retirement planning services. It also provides investment policy formulation, strategic and tactical asset allocation, and benchmark design services; fund manager and custodian selection and evaluation services; fund administration services; and customized pension training services for individuals, executive members of companies, staff members, and others who need to meet regulatory requirements. The company is based in Accra, Ghana.</t>
  </si>
  <si>
    <t>http://www.petratrust.com/</t>
  </si>
  <si>
    <t>https://twitter.com/@PetraTrust</t>
  </si>
  <si>
    <t>info@petratrust.com</t>
  </si>
  <si>
    <t>wanna loan?</t>
  </si>
  <si>
    <t>https://www.crunchbase.com/organization/wanna-loan</t>
  </si>
  <si>
    <t>Consumer Lending, Crowdfunding, Financial Services, FinTech, Lending</t>
  </si>
  <si>
    <t>wanna loan? was created for a sole purpose. They noticed that there was a growing number of South Africans who struggled to access short-term-credit. Therefore, Their mission is to create a solution that will lift the burden of denial-of-credit for the little things by providing small loans over short periods. In the face of the deficient climate, wanna loan? quickly became South Africa's premier payday lending company.</t>
  </si>
  <si>
    <t>https://www.wannaloan.co.za/</t>
  </si>
  <si>
    <t>https://x.com/wannaloan</t>
  </si>
  <si>
    <t>talktous@wannaloan.co.za</t>
  </si>
  <si>
    <t>+27 0861-189-200</t>
  </si>
  <si>
    <t>E7gezly</t>
  </si>
  <si>
    <t>https://www.crunchbase.com/organization/e7gezly</t>
  </si>
  <si>
    <t>Events, Financial Services, Media and Entertainment, Mobile, Payments, Software</t>
  </si>
  <si>
    <t>Events, Mobile Payments, Ticketing</t>
  </si>
  <si>
    <t>E7gezly is an online and mobile booking services provider for the various platforms of events, venues, and transportation. An integrated online booking and venue entry management system that allows event organizers to seamlessly manage their tickets, secure their entry and avail many value-added business services E7gezly make life easier for its clients.</t>
  </si>
  <si>
    <t>http://e7gezly.com/</t>
  </si>
  <si>
    <t>https://twitter.com/e7gezly</t>
  </si>
  <si>
    <t>info@e7gezly.com</t>
  </si>
  <si>
    <t>1(199)41-</t>
  </si>
  <si>
    <t>Currency Assist</t>
  </si>
  <si>
    <t>https://www.crunchbase.com/organization/currency-assist</t>
  </si>
  <si>
    <t>Blockchain and Cryptocurrency, Financial Services, Lending and Investments, Payments, Software</t>
  </si>
  <si>
    <t>Cryptocurrency, Financial Exchanges, Financial Services, Payments</t>
  </si>
  <si>
    <t>Currency Assist helps international money transfer customers with all their needs. Their services include personal forex, financial emigration, ex-pats living abroad, investing offshore, business services, partner services, crypto, etc.</t>
  </si>
  <si>
    <t>https://www.currencyassist.com</t>
  </si>
  <si>
    <t>https://twitter.com/currencyassist</t>
  </si>
  <si>
    <t>info@currencyassist.com</t>
  </si>
  <si>
    <t>+27 087 135 5978</t>
  </si>
  <si>
    <t>Primera Africa Finance Group</t>
  </si>
  <si>
    <t>https://www.crunchbase.com/organization/primera-africa-finance-group</t>
  </si>
  <si>
    <t>Boye R. Olawoye</t>
  </si>
  <si>
    <t>Consumer Lending, Financial Services</t>
  </si>
  <si>
    <t xml:space="preserve">Primera Africa, a top-ranked brokerage house in Nigeria. Primera Africa already offers a comprehensive suite of brokerage and research services to domestic and international investors </t>
  </si>
  <si>
    <t>http://www.primera-africa.com/</t>
  </si>
  <si>
    <t>info@primera-africa.com</t>
  </si>
  <si>
    <t>+234.1.277.0827</t>
  </si>
  <si>
    <t>InEx Finance</t>
  </si>
  <si>
    <t>https://www.crunchbase.com/organization/inex-finance</t>
  </si>
  <si>
    <t>Financial Services, Internet Services, Software</t>
  </si>
  <si>
    <t>Finance, FinTech, Internet, Personal Finance, SaaS, Software</t>
  </si>
  <si>
    <t>InEx Finance is a free online money management and budgeting software designed to help people gain control of their personal finances easily and efficiently. The site embraces a user-driven approach to personal financial management by combining simplicity, flexibility and usability. The service offers a great mix of online tools intended to make daily expense tracking and household budget planning a breeze. InEx Finance targets worldwide audience by supporting multiple currencies. Thus users can record and track transactions in various currencies under the same resource (whether it be cash, bank account or card). InEx Finance lets you create as many custom saving or spending categories and personalized tags as needed, and set monthly budgets based on historical data. A wide range of comprehensive reports and graphs will ensure that you not only track your daily expenses, but get a complete picture of your financial situation, see future trends, analyze spending habits and easily recognize any shortcomings. Apart from money management and budgeting solutions, InEx Finance is also an efficient forecasting tool. Users can easily create a personalized calendar of one-time or repeated events and associate transactions to them. The system will generate financial operations on the due dates and send advance email reminders to make sure that you are always up-to-date on your projected income or expenses. On top of that, these reminders can be easily synchronized with Google Calendar, which makes InEx Finance an useful time management system as well. Being a SaaS product, InEx Finance can be securely accessed from any desktop or mobile device with Internet connection. The mobile version basically supports the entire set of tools and features found in the standard version. Additionally mobile users can track expenses recorded on the go in Google Maps. The fully functional demo version gives you the possibility to evaluate the software's capability before signing up.</t>
  </si>
  <si>
    <t>http://www.inexfinance.com</t>
  </si>
  <si>
    <t>http://twitter.com/InexFinance</t>
  </si>
  <si>
    <t>support@inexfinance.com</t>
  </si>
  <si>
    <t>516-690-7123</t>
  </si>
  <si>
    <t>Mobile Financial Solutions</t>
  </si>
  <si>
    <t>https://www.crunchbase.com/organization/mobile-financial-solutions</t>
  </si>
  <si>
    <t>Financial Services, Payments</t>
  </si>
  <si>
    <t>Financial Services, FinTech, Payments</t>
  </si>
  <si>
    <t>Westlands, Nairobi Area, Kenya</t>
  </si>
  <si>
    <t>https://mfs.co.ke</t>
  </si>
  <si>
    <t>info@mfs.co.ke</t>
  </si>
  <si>
    <t>EcoCash</t>
  </si>
  <si>
    <t>https://www.crunchbase.com/organization/ecocash</t>
  </si>
  <si>
    <t>Strive Masiyiwa</t>
  </si>
  <si>
    <t>Financial Services, Mobile Payments, Transaction Processing</t>
  </si>
  <si>
    <t>https://www.ecocash.co.zw/</t>
  </si>
  <si>
    <t>https://twitter.com/EcoCashZW</t>
  </si>
  <si>
    <t>ecocashhelp@econet.co.zw</t>
  </si>
  <si>
    <t>+263 4 486121/6114</t>
  </si>
  <si>
    <t>Somali Stock Exchange</t>
  </si>
  <si>
    <t>https://www.crunchbase.com/organization/somali-stock-exchange</t>
  </si>
  <si>
    <t>Financial Services, Lending and Investments, Other</t>
  </si>
  <si>
    <t>Finance, Financial Services, Sharing Economy, Stock Exchanges</t>
  </si>
  <si>
    <t>Mogadishu, Banaadir, Somalia</t>
  </si>
  <si>
    <t>http://www.sse.so</t>
  </si>
  <si>
    <t>https://twitter.com/SomaliStockExch</t>
  </si>
  <si>
    <t>info@sse.so</t>
  </si>
  <si>
    <t>+252 618870155</t>
  </si>
  <si>
    <t>Pipsoclock</t>
  </si>
  <si>
    <t>https://www.crunchbase.com/organization/pipsoclock</t>
  </si>
  <si>
    <t>Education, Financial Services, Lending and Investments, Software</t>
  </si>
  <si>
    <t>E-Learning, Education, Foreign Exchange Trading, Stock Exchanges, Training</t>
  </si>
  <si>
    <t>https://www.instafxng.com</t>
  </si>
  <si>
    <t>Itransact Investment Platform</t>
  </si>
  <si>
    <t>https://www.crunchbase.com/organization/itransact</t>
  </si>
  <si>
    <t>Community and Lifestyle, Financial Services, Lending and Investments, Other</t>
  </si>
  <si>
    <t>Financial Services, Impact Investing, Retirement</t>
  </si>
  <si>
    <t>Itransact: Automated Outsourcing Services (Pty) Ltd is an authorised Financial Services Provider. The company specialises in providing administrative and post-sale investor services. It operates an investment product distribution platform, facilitating various financial transactions and services for its clients. The company is known for its expertise in financial services and has a significant presence in the industry.</t>
  </si>
  <si>
    <t>Sandown, NA - South Africa, South Africa</t>
  </si>
  <si>
    <t>https://www.itransact.co.za</t>
  </si>
  <si>
    <t>info@itransact.co.za</t>
  </si>
  <si>
    <t>+27 11 561 6600</t>
  </si>
  <si>
    <t>Fetswallet</t>
  </si>
  <si>
    <t>https://www.crunchbase.com/organization/fetswallet</t>
  </si>
  <si>
    <t>Apps, Financial Services, Mobile, Payments, Software</t>
  </si>
  <si>
    <t>Financial Services, Mobile Apps, Mobile Payments, Payments</t>
  </si>
  <si>
    <t>https://www.fetswallet.com/</t>
  </si>
  <si>
    <t>https://twitter.com/fetswallet</t>
  </si>
  <si>
    <t>info@fetswallet.com</t>
  </si>
  <si>
    <t>+234 1-631-2360</t>
  </si>
  <si>
    <t>JABBA Connect</t>
  </si>
  <si>
    <t>https://www.crunchbase.com/organization/jabba-connect</t>
  </si>
  <si>
    <t>Financial Services, Hardware, Information Technology</t>
  </si>
  <si>
    <t>Crowdfunding, Financial Services, Hardware, Information Technology</t>
  </si>
  <si>
    <t>http://www.jabbaconnect.co.za/</t>
  </si>
  <si>
    <t>amfuphi@jabbaconnect.co.za</t>
  </si>
  <si>
    <t>086 000 9579</t>
  </si>
  <si>
    <t>MERJ</t>
  </si>
  <si>
    <t>https://www.crunchbase.com/organization/merj-bf5d</t>
  </si>
  <si>
    <t>Blockchain and Cryptocurrency, Financial Services, Lending and Investments, Other, Payments, Software</t>
  </si>
  <si>
    <t>Blockchain, Cryptocurrency, Finance, Financial Exchanges, Financial Services, FinTech, Real Time, Trading Platform</t>
  </si>
  <si>
    <t>MERJ is a regulated securities exchange that supports digital and non-digital securities. They provide an institutional-grade matching engine and support for direct access as well as a professional network of members and brokers. MERJ clear is a clearing agency that provides delivery and payment for digital and non-digital securities in real-time.</t>
  </si>
  <si>
    <t>https://merj.exchange</t>
  </si>
  <si>
    <t>https://twitter.com/merjexchange</t>
  </si>
  <si>
    <t>support@merj.exchange</t>
  </si>
  <si>
    <t>+248 434 68 00</t>
  </si>
  <si>
    <t>TAJIRI Capital</t>
  </si>
  <si>
    <t>https://www.crunchbase.com/organization/tajiri-capital</t>
  </si>
  <si>
    <t>TAJIRI Capital Ltd is a multidisciplinary Investment and Advisory services firm. It specializes in providing customized client services. The firm is involved in various projects, including engagements with CAPITAL ENERGY LTD in Tanzania. TAJIRI Capital Ltd is known for its boutique investment and advisory services, offering global direction to African dreams. The company has a team of dedicated professionals, including co-founder and executive director, Stephen Kimingi.</t>
  </si>
  <si>
    <t>https://tajiricapital.com</t>
  </si>
  <si>
    <t>info@tajiricapital.com</t>
  </si>
  <si>
    <t>+254 705236830</t>
  </si>
  <si>
    <t>Crescentpillars Investments</t>
  </si>
  <si>
    <t>https://www.crunchbase.com/organization/crescentpillars-investments</t>
  </si>
  <si>
    <t>Crescentpillars Investments provides investments services. They also offer dynamic financial intermediary and financial advisory services. Additionally, they offer analytical and flexible monetary transaction skills.</t>
  </si>
  <si>
    <t>http://www.crescentpillars.com</t>
  </si>
  <si>
    <t>https://twitter.com/Crescentpillar</t>
  </si>
  <si>
    <t>info@crescentpillars.com</t>
  </si>
  <si>
    <t>+234 01 453 0784</t>
  </si>
  <si>
    <t>Izwe Savings &amp; Loans</t>
  </si>
  <si>
    <t>https://www.crunchbase.com/organization/izwe-savings-loans</t>
  </si>
  <si>
    <t>Financial Services, Insurance, Lending, Stock Exchanges</t>
  </si>
  <si>
    <t>https://www.izweghana.com/</t>
  </si>
  <si>
    <t>fraud@izweghana.com</t>
  </si>
  <si>
    <t>+233 30-220-8222</t>
  </si>
  <si>
    <t>Millennium Insurance</t>
  </si>
  <si>
    <t>https://www.crunchbase.com/organization/millennium-insurance-1342</t>
  </si>
  <si>
    <t>Administrative Services, Financial Services, Health Care, Professional Services</t>
  </si>
  <si>
    <t>Asset Management, Employee Benefits, Insurance, Personal Finance, Risk Management</t>
  </si>
  <si>
    <t>https://millenniuminsurancegh.com/</t>
  </si>
  <si>
    <t>http://info@millenniuminsurancegh.com</t>
  </si>
  <si>
    <t>+233 302-766-633</t>
  </si>
  <si>
    <t>Phoenix Global Capital Markets</t>
  </si>
  <si>
    <t>https://www.crunchbase.com/organization/phoenix-global-capital-markets</t>
  </si>
  <si>
    <t>Financial Services, Lending and Investments, Media and Entertainment, Professional Services, Real Estate</t>
  </si>
  <si>
    <t>Accounting, Advice, Asset Management, Finance, Financial Services, Real Estate Investment, Stock Exchanges</t>
  </si>
  <si>
    <t>https://www.phoenixcapital.africa/</t>
  </si>
  <si>
    <t>info@phoenixcapital.africa</t>
  </si>
  <si>
    <t>+234 803 353 2896</t>
  </si>
  <si>
    <t>Centric Gateway</t>
  </si>
  <si>
    <t>https://www.crunchbase.com/organization/centric-gateway-d650</t>
  </si>
  <si>
    <t>Financial Services, Lending and Investments, Mobile, Other, Payments, Software</t>
  </si>
  <si>
    <t>Credit Cards, Enterprise, FinTech, Mobile Payments, Payments</t>
  </si>
  <si>
    <t>https://centricgateway.com</t>
  </si>
  <si>
    <t>info@centricgateway.com</t>
  </si>
  <si>
    <t>234 9062009331</t>
  </si>
  <si>
    <t>Smart Information Bureau</t>
  </si>
  <si>
    <t>https://www.crunchbase.com/organization/smart-information-bureau</t>
  </si>
  <si>
    <t>Credit, Financial Services, Professional Services</t>
  </si>
  <si>
    <t>https://smarttrace.co.za</t>
  </si>
  <si>
    <t>https://twitter.com/smarttrace</t>
  </si>
  <si>
    <t>support@smartbureau.co.za</t>
  </si>
  <si>
    <t>087-230-0299</t>
  </si>
  <si>
    <t>Omniswift</t>
  </si>
  <si>
    <t>https://www.crunchbase.com/organization/omniswift</t>
  </si>
  <si>
    <t>Blockchain and Cryptocurrency, Design, Information Technology, Internet Services, Other, Science and Engineering, Software</t>
  </si>
  <si>
    <t>Blockchain, Cloud Data Services, Information Technology, Software, Software Engineering, UX Design, Web Development</t>
  </si>
  <si>
    <t>https://omniswift.com</t>
  </si>
  <si>
    <t>https://twitter.com/omniswift</t>
  </si>
  <si>
    <t>info@omniswift.com</t>
  </si>
  <si>
    <t>234 9044800700</t>
  </si>
  <si>
    <t>Artemis Financial</t>
  </si>
  <si>
    <t>https://www.crunchbase.com/organization/artemis-financial</t>
  </si>
  <si>
    <t>Banking, Credit, Finance, Financial Services</t>
  </si>
  <si>
    <t>Douala, Littoral, Cameroon</t>
  </si>
  <si>
    <t>http://www.artemisfinancialsa.com/</t>
  </si>
  <si>
    <t>info@artemisfinancialsa.com</t>
  </si>
  <si>
    <t>Network Capital</t>
  </si>
  <si>
    <t>https://www.crunchbase.com/organization/network-capital-cc20</t>
  </si>
  <si>
    <t>Finance, Financial Services, Stock Exchanges</t>
  </si>
  <si>
    <t>https://networkcapitalltd.com</t>
  </si>
  <si>
    <t>https://twitter.com/netcap2</t>
  </si>
  <si>
    <t>info@networkcapitalltd.com</t>
  </si>
  <si>
    <t>+234 7062002333</t>
  </si>
  <si>
    <t>88mph</t>
  </si>
  <si>
    <t>https://www.crunchbase.com/organization/88mph</t>
  </si>
  <si>
    <t>Cryptocurrency, Finance, Financial Services, FinTech, Trading Platform</t>
  </si>
  <si>
    <t>88mph is the place to earn a fixed yield rate on assets secured with leading non-custodial on-chain protection measures. They convert algorithmically, a stream of variable-rate yields into a fixed-rate yield. They support a variety of digital currencies. They provide an audit trail of bits, peck shields, and code. They are a startup accelerator. They offer investments in web based and mobile application based startups.</t>
  </si>
  <si>
    <t>https://88mph.app</t>
  </si>
  <si>
    <t>https://twitter.com/88mphapp</t>
  </si>
  <si>
    <t>hello@88mph.app</t>
  </si>
  <si>
    <t>Celestere Invest</t>
  </si>
  <si>
    <t>https://www.crunchbase.com/organization/celestere-invest</t>
  </si>
  <si>
    <t>Education, Trading Platform, Training</t>
  </si>
  <si>
    <t>http://www.celestereinvest.com</t>
  </si>
  <si>
    <t>info@celestereinvest.com</t>
  </si>
  <si>
    <t>+237 69984099</t>
  </si>
  <si>
    <t>Index Solutions</t>
  </si>
  <si>
    <t>https://www.crunchbase.com/organization/index-solutions-7546</t>
  </si>
  <si>
    <t>Education, Financial Services</t>
  </si>
  <si>
    <t>Financial Services, FinTech, Training</t>
  </si>
  <si>
    <t>https://www.indexsolutions.co.za</t>
  </si>
  <si>
    <t>info@indexsolutions.co.za</t>
  </si>
  <si>
    <t>+27 083 441 8883</t>
  </si>
  <si>
    <t>Borderless Alliance</t>
  </si>
  <si>
    <t>https://www.crunchbase.com/organization/borderless-alliance</t>
  </si>
  <si>
    <t>Financial Services, Lending and Investments, Other, Professional Services, Social Impact</t>
  </si>
  <si>
    <t>Advocacy, Non Profit, Trading Platform</t>
  </si>
  <si>
    <t>https://borderlesswa.com</t>
  </si>
  <si>
    <t>https://x.com/borderlesswa</t>
  </si>
  <si>
    <t>info@borderlesswa.com</t>
  </si>
  <si>
    <t>+233 0302 762935</t>
  </si>
  <si>
    <t>Ntuma Payment Solutions</t>
  </si>
  <si>
    <t>https://www.crunchbase.com/organization/ntuma-payment-solutions</t>
  </si>
  <si>
    <t>Apps, Financial Services, Mobile Payments</t>
  </si>
  <si>
    <t>Ntuma Payment Solutions offers secure payment processing solutions tailored for businesses of various sizes. The company provides a user-friendly payment system that simplifies business processes, including collections and payment management.</t>
  </si>
  <si>
    <t>Kampala, Kampala, Uganda</t>
  </si>
  <si>
    <t>https://ntuma.app</t>
  </si>
  <si>
    <t>https://x.com/ntumapayments</t>
  </si>
  <si>
    <t>support@ntuma.app</t>
  </si>
  <si>
    <t>+256 779860000</t>
  </si>
  <si>
    <t>G-PAY</t>
  </si>
  <si>
    <t>https://www.crunchbase.com/organization/g-pay-e0b1</t>
  </si>
  <si>
    <t>https://www.gpay.co.za</t>
  </si>
  <si>
    <t>admin@gpay.co.za</t>
  </si>
  <si>
    <t>+27 12 347 0631</t>
  </si>
  <si>
    <t>Debt Counselling Group South Africa</t>
  </si>
  <si>
    <t>https://www.crunchbase.com/organization/debt-counselling-group-south-africa</t>
  </si>
  <si>
    <t>Advice, Credit, Financial Services</t>
  </si>
  <si>
    <t>East London, NA - South Africa, South Africa</t>
  </si>
  <si>
    <t>https://www.dcgsa.co.za</t>
  </si>
  <si>
    <t>https://x.com/DCGsaINFO</t>
  </si>
  <si>
    <t>help@dcgsa.co.za</t>
  </si>
  <si>
    <t>+27 086 100 1047</t>
  </si>
  <si>
    <t>Swaye Ventures</t>
  </si>
  <si>
    <t>https://www.crunchbase.com/organization/swaye-ventures</t>
  </si>
  <si>
    <t>Consulting, Impact Investing, Venture Capital</t>
  </si>
  <si>
    <t>https://www.swaye-ventures.com</t>
  </si>
  <si>
    <t>https://x.com/SwayeInfo</t>
  </si>
  <si>
    <t>info@swayecapital.com</t>
  </si>
  <si>
    <t>+41 22 548 0198</t>
  </si>
  <si>
    <t>EMI Money</t>
  </si>
  <si>
    <t>https://www.crunchbase.com/organization/emi-money</t>
  </si>
  <si>
    <t>YaoundÃ©, Centre, Cameroon</t>
  </si>
  <si>
    <t>https://emi-money.com</t>
  </si>
  <si>
    <t>dcm@emi-money.com</t>
  </si>
  <si>
    <t>+237 6 83 74 87 52</t>
  </si>
  <si>
    <t>Plus Petroleum</t>
  </si>
  <si>
    <t>https://www.crunchbase.com/organization/plus-petroleum</t>
  </si>
  <si>
    <t>Commerce and Shopping, Energy, Financial Services, Lending and Investments</t>
  </si>
  <si>
    <t>Fuel, Trading Platform, Wholesale</t>
  </si>
  <si>
    <t>https://plus-petro.com</t>
  </si>
  <si>
    <t>info@plus-petro.com</t>
  </si>
  <si>
    <t>+234 0 13422429</t>
  </si>
  <si>
    <t>Sahih Business</t>
  </si>
  <si>
    <t>https://www.crunchbase.com/organization/sahih-business</t>
  </si>
  <si>
    <t>Artificial Intelligence (AI), Blockchain and Cryptocurrency, Data and Analytics, Internet Services, Other, Science and Engineering, Software</t>
  </si>
  <si>
    <t>Artificial Intelligence (AI), Blockchain, Business Intelligence, Cloud Computing, Software</t>
  </si>
  <si>
    <t>Tangier, Tanger-Tetouan, Morocco</t>
  </si>
  <si>
    <t>https://sahih-business.com</t>
  </si>
  <si>
    <t>sales@sahih-business.com</t>
  </si>
  <si>
    <t>+212 5 39 94 67 50</t>
  </si>
  <si>
    <t>SkyTrust</t>
  </si>
  <si>
    <t>https://www.crunchbase.com/organization/skytrust-db1e</t>
  </si>
  <si>
    <t>Consumer Lending, Credit, Finance, Financial Services</t>
  </si>
  <si>
    <t>https://skytrustghana.com</t>
  </si>
  <si>
    <t>https://twitter.com/skytrustl</t>
  </si>
  <si>
    <t>info@skytrustghana.com</t>
  </si>
  <si>
    <t>233 (030) 231 5051</t>
  </si>
  <si>
    <t>VFD Bridge</t>
  </si>
  <si>
    <t>https://www.crunchbase.com/organization/vfd-bridge</t>
  </si>
  <si>
    <t>Consumer Lending, Financial Services, FinTech</t>
  </si>
  <si>
    <t>https://www.vfdbridge.com</t>
  </si>
  <si>
    <t>https://x.com/vfdbridge</t>
  </si>
  <si>
    <t>info@vfdbridge.com</t>
  </si>
  <si>
    <t>234 818 998 9898</t>
  </si>
  <si>
    <t>Fides Microfinance Senegal</t>
  </si>
  <si>
    <t>https://www.crunchbase.com/organization/fides-microfinance-senegal</t>
  </si>
  <si>
    <t>Banking, Finance, Financial Services, Micro Lending, Venture Capital</t>
  </si>
  <si>
    <t>Fides Senegal Microfinance is a young microfinance institution that aims to provide financial services to urban and rural population located in northern Senegal: solidarity and individual loans, savings, insurance and mobile banking. Headquartered in St. Louis, it opened offices in Luga and Touba, and will settle one new agency every year in the North of the country, where the offer is lower than in Dakar. It enjoys the support of FIDES consultants in the establishment of microfinance business (corporations) in the rural world.</t>
  </si>
  <si>
    <t>Saint-louis, Saint-Louis, Senegal</t>
  </si>
  <si>
    <t>http://www.fides-senegal.com/</t>
  </si>
  <si>
    <t>info@fidesgroup.org</t>
  </si>
  <si>
    <t>WhoYou</t>
  </si>
  <si>
    <t>https://www.crunchbase.com/organization/whoyou-99d2</t>
  </si>
  <si>
    <t>Commerce and Shopping, Financial Services, Information Technology, Software</t>
  </si>
  <si>
    <t>Financial Services, FinTech, Information Technology, Insurance, Retail, Software</t>
  </si>
  <si>
    <t>WhoYou offers advanced identity verification solutions that help to eliminate the risk of fraud. Through our biometric, customer onboarding and digital identity products and services, we create virtual vaults for customer information to ensure our clients know who they are dealing with.</t>
  </si>
  <si>
    <t>http://whoyou.co.za</t>
  </si>
  <si>
    <t>sales@whoyou.co.za</t>
  </si>
  <si>
    <t>Centenary Microenterprise Services</t>
  </si>
  <si>
    <t>https://www.crunchbase.com/organization/centenary-microenterprise-services</t>
  </si>
  <si>
    <t>https://www.cemesltd.co.ke</t>
  </si>
  <si>
    <t>https://www.twitter.com/cemesltd</t>
  </si>
  <si>
    <t>info@cemesltd.co.ke</t>
  </si>
  <si>
    <t>intelworld</t>
  </si>
  <si>
    <t>https://www.crunchbase.com/organization/intelworld</t>
  </si>
  <si>
    <t>Seed</t>
  </si>
  <si>
    <t>Allan Rwakatungu</t>
  </si>
  <si>
    <t>Information Technology, Mobile Payments, Software</t>
  </si>
  <si>
    <t>intelworld is a solution development company based in Uganda. We focus on enabling business accept payment different channels from mobile phones, online and points of sale.  examples of our products include mbet (www.mbet.ug) a betting solution available on mobile , online and via POS, easypay which is our payment processor engine , Communicator which is a unified communication engine</t>
  </si>
  <si>
    <t>http://www.intelworld.co.ug</t>
  </si>
  <si>
    <t>http://twitter.com/intelworldug</t>
  </si>
  <si>
    <t>support@intelworld.co.ug</t>
  </si>
  <si>
    <t>Ryanada Limited</t>
  </si>
  <si>
    <t>https://www.crunchbase.com/organization/ryanada-limited</t>
  </si>
  <si>
    <t>David Murimi</t>
  </si>
  <si>
    <t>Artificial Intelligence (AI), Data and Analytics, Financial Services, Information Technology, Science and Engineering, Software</t>
  </si>
  <si>
    <t>Artificial Intelligence (AI), FinTech, Information Technology, Software</t>
  </si>
  <si>
    <t xml:space="preserve">Ryanada is a Big Data Company on Mission to empower people via Technology.Through portfolio Cloudpap, Jisort, Truehost Cloud  Ryanada empowers SMES via Cloud, IoT and AI Technologies. Cloudpap is a Iaas portfolio company providing powerful, reliable, and inexpensive cloud in 10+ locations across 5 continents. www.cloudpap.com Jisort is a platform that is creating financial freedom and inclusion across the world. Jisort empowers Microfinance Institutuions, MFIs, Credit Unions, SACCOs, Lending Companies to Reach, Appraise, Lend, Disburse and Manage Microloans. Jisort is the platform that has created freedom of choice to consumers through  access to multiple financial products from multiple financial partner institutions. www.jisort.com Truehost Cloud provides managed cloud computing environment for SMEs in Kenya, Nigeria and India. Main services include custom cloud hosting, emails, web and application hosting. </t>
  </si>
  <si>
    <t>Juja, Central, Kenya</t>
  </si>
  <si>
    <t>http://www.ryanada.com</t>
  </si>
  <si>
    <t>http://twitter.com/RyanadaLimited</t>
  </si>
  <si>
    <t>info@ryanada.com</t>
  </si>
  <si>
    <t>+254 20 790 3111 +254727047732, +254734 91 91 16,</t>
  </si>
  <si>
    <t>Lipisha</t>
  </si>
  <si>
    <t>https://www.crunchbase.com/organization/lipisha</t>
  </si>
  <si>
    <t>Marshall Musyimi, Martin Kasomo</t>
  </si>
  <si>
    <t>Financial Services, Mobile, Other, Payments, Software</t>
  </si>
  <si>
    <t>Financial Services, Mobile Payments, Small and Medium Businesses</t>
  </si>
  <si>
    <t>Lipisha enables businesses to connect, integrate and accept mobile money in Africa.</t>
  </si>
  <si>
    <t>https://lipisha.com/</t>
  </si>
  <si>
    <t>https://twitter.com/lipisha</t>
  </si>
  <si>
    <t>business@lipisha.com</t>
  </si>
  <si>
    <t>Amana Assurance</t>
  </si>
  <si>
    <t>https://www.crunchbase.com/organization/amana-assurance</t>
  </si>
  <si>
    <t>Financial Services, Health Care</t>
  </si>
  <si>
    <t>Financial Services, Health Care, Insurance, Personal Finance</t>
  </si>
  <si>
    <t>El Biar, Alger, Algeria</t>
  </si>
  <si>
    <t>https://www.amana.dz/</t>
  </si>
  <si>
    <t>https://twitter.com/amana_assurance</t>
  </si>
  <si>
    <t>contact@amana.dz</t>
  </si>
  <si>
    <t>+213 23-05-4475</t>
  </si>
  <si>
    <t>ImpalaCoin</t>
  </si>
  <si>
    <t>https://www.crunchbase.com/organization/impalacoin</t>
  </si>
  <si>
    <t>Initial Coin Offering</t>
  </si>
  <si>
    <t>Elsie Njane, John Mbindyo</t>
  </si>
  <si>
    <t xml:space="preserve">We are Building a  trade finance Crypto bank on blockchain for Africa and emerging markets ICN aims to provide financial inclusive services for the Informal and SME merchants and Traders involved in cross-Border and International trade  by creating a decentralized and transparent banking platform underpinned by a  Digital wallet that stores and accepts Fiat Virtual money and Crypto currency we aim to eliminate expensive &amp; Insecure paper cash as the primary medium of exchange. Mobile Money, Blockchain and Cryptocurrency have created a new Paradigm in doing business. Customizing this technology to be relevant for every day use, revolutionary in leveling the opportunity fields and   attaining cultural acceptance  we have achieved powerful milestones with working and Proven concepts. We have turned  years of effort,toil and near synchronized perfection into highly succesful business and model for the future.. Having spent the last 3 years building the rails of mobile money processing which in 2017 mobile processing hit USD 1 Billion Per day. Creating Interoperability between different Networks giving us unparalleled  .access to hundreds of millions of wallets their accompanying merchant payout network and POS terminals ICN API has built a global financial infrastructure  that assures secure end to end straight through processing. Riding on the Stellar Blockchain we are in the process of building one of the largest offline and online Financial Blockchain with Grass roots exchanges for B2B and B2C transactions. The ICN Ecosystem includes â€“ 1. ID Generation| 2. Crypto Exchange 3. Mobile money Fiat exchange | 4. Hybrid Universal Wallet | 5. POS â€“ Point of Sale System | 6. Smart contracts  | 7.AI for credit scores | 8. Liquidity partners </t>
  </si>
  <si>
    <t>http://impalacoin.network/</t>
  </si>
  <si>
    <t>https://twitter.com/CoinImpala</t>
  </si>
  <si>
    <t>info@impalapay.com</t>
  </si>
  <si>
    <t>+254 739 567904</t>
  </si>
  <si>
    <t>StartMe</t>
  </si>
  <si>
    <t>https://www.crunchbase.com/organization/startme</t>
  </si>
  <si>
    <t>Ben Botes</t>
  </si>
  <si>
    <t>Crowdfunding, Finance</t>
  </si>
  <si>
    <t>StartMe is a crowdfunding platform for South African entrepreneurs and creatives</t>
  </si>
  <si>
    <t>Midrand, NA - South Africa, South Africa</t>
  </si>
  <si>
    <t>http://www.startme.co.za</t>
  </si>
  <si>
    <t>http://twitter.com/startmefund</t>
  </si>
  <si>
    <t>benbotes@gmail.com</t>
  </si>
  <si>
    <t>076 154-3048</t>
  </si>
  <si>
    <t>TaxTim</t>
  </si>
  <si>
    <t>https://www.crunchbase.com/organization/taxtim</t>
  </si>
  <si>
    <t>Series A</t>
  </si>
  <si>
    <t>Evan Robinson, Marc Sevitz</t>
  </si>
  <si>
    <t>Financial Services, FinTech</t>
  </si>
  <si>
    <t>Originally funded by Google in 2011, TaxTim is Africa's answer to Making Tax Easy. Answer simple questions one-by-one, in a friendly automated chat, and your tax return is done in minutes. TaxTim has 40% market share of the tax base in South Africa (~4.5m), and has deployed localised versions in Namibia and Nigeria as JVs with PwC previously. TaxTim is integrated with the local revenue service (SARS) for instant electronic tax submissions, and partners with some of SA's largest consumer brands - Airbnb, Momentum, Sanlam, Old Mutual, FNB eBucks - to provide tax services for free or at discount. TaxTim has several business models including B2C, B2B and B2B2C. TaxTim is a compelling and popular consumer brand, with a fully-developed, profitable broker/financial product leads ecosystem.</t>
  </si>
  <si>
    <t>https://www.taxtim.com/</t>
  </si>
  <si>
    <t>https://twitter.com/taxtim</t>
  </si>
  <si>
    <t>Early Stage Venture</t>
  </si>
  <si>
    <t>Progressive Credit</t>
  </si>
  <si>
    <t>https://www.crunchbase.com/organization/progressive-credit</t>
  </si>
  <si>
    <t>Mbaabu Muchiri</t>
  </si>
  <si>
    <t>https://progressivecr.com</t>
  </si>
  <si>
    <t>https://twitter.com/progressivecrke</t>
  </si>
  <si>
    <t>info@progressivecr.com</t>
  </si>
  <si>
    <t>+254 0700 600 900</t>
  </si>
  <si>
    <t>Quick Credit &amp; Investment Micro-Credit</t>
  </si>
  <si>
    <t>https://www.crunchbase.com/organization/quick-credit-investment-micro-credit</t>
  </si>
  <si>
    <t>Financial Services, Lending, Micro Lending, Small and Medium Businesses</t>
  </si>
  <si>
    <t>Quick Credit &amp; Investment Micro-Credit supports small businesses to grow through their loan support loan scheme service. The company has transitioned into branchless operations using mobile money and direct bank transfer as the medium and mode of disbursement and repayments.</t>
  </si>
  <si>
    <t>https://www.quickcreditghana.com</t>
  </si>
  <si>
    <t>info@quickcreditghana.com</t>
  </si>
  <si>
    <t>+233 0302 200390</t>
  </si>
  <si>
    <t>Peach Payments</t>
  </si>
  <si>
    <t>https://www.crunchbase.com/organization/peach-payments</t>
  </si>
  <si>
    <t>Andreas Demleitner, Rahul Jain</t>
  </si>
  <si>
    <t>Commerce and Shopping, Financial Services, Mobile, Other, Payments, Software</t>
  </si>
  <si>
    <t>E-Commerce, Emerging Markets, Mobile Payments, Payments</t>
  </si>
  <si>
    <t>Peach Payments provides payment solutions to online and mobile businesses enabling them to easily accept payments from consumers across the globe and especially from those in the emerging markets. Our specific focus is on Africa and the BRIC countries where the local infrastructure requires a unique and tailored approach to online payments.</t>
  </si>
  <si>
    <t>http://www.peachpayments.com</t>
  </si>
  <si>
    <t>http://twitter.com/peachpayments</t>
  </si>
  <si>
    <t>info@peachpayments.com</t>
  </si>
  <si>
    <t>Africa50</t>
  </si>
  <si>
    <t>https://www.crunchbase.com/organization/africa50</t>
  </si>
  <si>
    <t>Financial Services, Lending and Investments, Other, Professional Services</t>
  </si>
  <si>
    <t>Consulting, Financial Services, Impact Investing, Infrastructure</t>
  </si>
  <si>
    <t>https://www.africa50.com/</t>
  </si>
  <si>
    <t>https://twitter.com/Africa50Infra</t>
  </si>
  <si>
    <t>communications@africa50.com</t>
  </si>
  <si>
    <t>+212 669137132</t>
  </si>
  <si>
    <t>Global Accelerex Limited</t>
  </si>
  <si>
    <t>https://www.crunchbase.com/organization/global-accelerex-limited</t>
  </si>
  <si>
    <t>Obiora Atuokwu, Stanley Peters</t>
  </si>
  <si>
    <t>Financial Services, FinTech, Mobile Payments, Payments</t>
  </si>
  <si>
    <t>Global Accelerex is a provider of electronic payment and financial technology solutions. Global Accelerex Limited provides electronic payment, collection and remittance solutions and services in a secure, reliable and cost-effective manner to businesses and consumers across various channels. Global Accelerex Limited was established in 2012 in Lagos, Nigeria.</t>
  </si>
  <si>
    <t>https://www.globalaccelerex.com/</t>
  </si>
  <si>
    <t>info@globalaccelerex.com</t>
  </si>
  <si>
    <t>Utopixar</t>
  </si>
  <si>
    <t>https://www.crunchbase.com/organization/utopixar</t>
  </si>
  <si>
    <t>Grant</t>
  </si>
  <si>
    <t>Walid Doghri</t>
  </si>
  <si>
    <t>Blockchain and Cryptocurrency, Other, Software</t>
  </si>
  <si>
    <t>Blockchain, Software</t>
  </si>
  <si>
    <t>Utopixar provides services such as applications, platforms, blockchain, data, AI, hardware, and low-tech. They deliver social collaboration tools for communities and organizations to facilitate participatory decision-making and value transfer, enabling customers to have open source software and user-centered design to solve global challenges.</t>
  </si>
  <si>
    <t>http://www.utopixar.com/</t>
  </si>
  <si>
    <t>https://twitter.com/Utopixar</t>
  </si>
  <si>
    <t>Datanamix</t>
  </si>
  <si>
    <t>https://www.crunchbase.com/organization/datanamix</t>
  </si>
  <si>
    <t>Financial Services, Information Technology, Lending and Investments, Privacy and Security</t>
  </si>
  <si>
    <t>Credit, Credit Bureau, Identity Management</t>
  </si>
  <si>
    <t>pbVerify offers a range of KYC (Know Your Customer) products designed to help businesses mitigate risk and make informed decisions. The services include online credit checks, consumer tracing, deeds/property searches, and business verification. pbVerify also provides digital KYC software in collaboration with SigniFlow, enhancing security and compliance for companies. The platform supports various verification needs, including ID verification and 3D proof-of-life checks, ensuring comprehensive risk management and due diligence.</t>
  </si>
  <si>
    <t>Randburg, NA - South Africa, South Africa</t>
  </si>
  <si>
    <t>https://www.datanamix.com</t>
  </si>
  <si>
    <t>support@datanamix.com</t>
  </si>
  <si>
    <t>+27 0 10 823 5194</t>
  </si>
  <si>
    <t>DLR Group</t>
  </si>
  <si>
    <t>https://www.crunchbase.com/organization/dlr-group-8b07</t>
  </si>
  <si>
    <t>Advice, Consulting, Impact Investing, Property Management, Real Estate</t>
  </si>
  <si>
    <t>https://dlr.global</t>
  </si>
  <si>
    <t>info@dlradvice.com</t>
  </si>
  <si>
    <t>+27 861 873 255</t>
  </si>
  <si>
    <t>AltCoinTrader</t>
  </si>
  <si>
    <t>https://www.crunchbase.com/organization/altcointrader</t>
  </si>
  <si>
    <t>Cryptocurrency, Financial Services, Trading Platform</t>
  </si>
  <si>
    <t>https://www.altcointrader.co.za</t>
  </si>
  <si>
    <t>https://twitter.com/AltCoinTraderSA</t>
  </si>
  <si>
    <t>support@altcointrader.co.za</t>
  </si>
  <si>
    <t>011-568-2684</t>
  </si>
  <si>
    <t>iKhokha</t>
  </si>
  <si>
    <t>https://www.crunchbase.com/organization/ikhokha</t>
  </si>
  <si>
    <t>Clive Putman, Matt Putman, Ramsay Daly</t>
  </si>
  <si>
    <t>Financial Services, Lending and Investments, Mobile, Payments, Software</t>
  </si>
  <si>
    <t>Credit Cards, FinTech, Mobile Payments, Payments</t>
  </si>
  <si>
    <t>iKhokha, a Durban based fintech startup, offers a device that is a low-cost mobile payments solution, helping merchants accept card payments.The iKhokha app enables users to complete a number of activities such as capturing cash, processing card and mobile payments. Masterpass acceptance is now integrated into the iKhokha mobile application. iKhokha is backed by Capital Eye Investments.</t>
  </si>
  <si>
    <t>Durban, NA - South Africa, South Africa</t>
  </si>
  <si>
    <t>https://www.ikhokha.com/</t>
  </si>
  <si>
    <t>https://twitter.com/iKhokhaSA</t>
  </si>
  <si>
    <t>ramsay@ikhokha.com</t>
  </si>
  <si>
    <t>Electrum</t>
  </si>
  <si>
    <t>https://www.crunchbase.com/organization/electrum-2</t>
  </si>
  <si>
    <t>Dave Glass, Dirk Potgieter, Eon Joubert</t>
  </si>
  <si>
    <t>Next Generation Bank Payments Software PCH / ACH Core payments processing software Enterprise solutions for Payments and Digital Goods and Services, for Banks, Retailers, Telcos, and Insurers Transaction Orchestration Platform for Retailers, Banks and other financial services organizations</t>
  </si>
  <si>
    <t>http://www.electrumpayments.com</t>
  </si>
  <si>
    <t>hello@electrum.co.za</t>
  </si>
  <si>
    <t>Origin Financial</t>
  </si>
  <si>
    <t>https://www.crunchbase.com/organization/origin-financial</t>
  </si>
  <si>
    <t>Administrative Services, Financial Services, Health Care, Media and Entertainment, Professional Services</t>
  </si>
  <si>
    <t>Accounting, Advice, Employee Benefits, Finance, Financial Services, Personal Finance, Wealth Management</t>
  </si>
  <si>
    <t>Origin Financial offers an inclusive approach to financial solutions, recognizing that their clients are becoming more financially informed, understanding their own financial needs and becoming more focused on their specific goals, and offering the financial assistance to guide the way. At Origin, they are committed to clients. They listen before giving advice and provide a customized solution that will fit each individual client.</t>
  </si>
  <si>
    <t>https://originfin.com</t>
  </si>
  <si>
    <t>https://twitter.com/originfin</t>
  </si>
  <si>
    <t>info@originfin.com</t>
  </si>
  <si>
    <t>+27 086 118 7878</t>
  </si>
  <si>
    <t>Shekra</t>
  </si>
  <si>
    <t>https://www.crunchbase.com/organization/shekra</t>
  </si>
  <si>
    <t>Shehab Marzban</t>
  </si>
  <si>
    <t>Crowdfunding, Finance, Funding Platform</t>
  </si>
  <si>
    <t>http://shekra.com</t>
  </si>
  <si>
    <t>https://twitter.com/shekratweets</t>
  </si>
  <si>
    <t>info@shekra.com</t>
  </si>
  <si>
    <t>20 2 27548510</t>
  </si>
  <si>
    <t>Airvantage</t>
  </si>
  <si>
    <t>https://www.crunchbase.com/organization/airvantage</t>
  </si>
  <si>
    <t>Mark Collie, Michael Roffey</t>
  </si>
  <si>
    <t>Financial Services, Hardware</t>
  </si>
  <si>
    <t>Financial Services, FinTech, Telecommunications</t>
  </si>
  <si>
    <t>irvantage is the premium Fintech provider of mobile financial and Value-Added Services for Mobile Network Operators across numerous emerging markets and across multiple continents. Airvantage is a leading innovator of value added services across numerous emerging markets and across multiple continents. Our team is dedicated to developing and delivering the most innovative solutions that grow &amp; monetize our clientsâ€™ businesses. We provide a wide range of offerings, from Digital and Mobile Financial Services to Advertising, Content and Marketing solutions, all through Big Data and cutting edge proprietary Analytics tools. Our systems process over 100 million transactions monthly and have exceeded $1 Billion loans advanced. Airvantage has a presence in more than 15 countries and a continues its expansion to new markets globally. Our mission is to innovate ways for Mobile Operators to monetize untapped opportunities, increase their revenues and provide better services that help retain loyal customers, by providing end-to-end solutions that radically change the way people and businesses interact in emerging markets where the majority of the population remains unbanked. Airvantage offers its network partners fully managed and capitalised solutions with zero cost or downside risk. Our team are specialists with many yearsâ€™ experience in micro-lending, consumer finance big data analytics and cellular operations.</t>
  </si>
  <si>
    <t>http://airvantage.co.za/</t>
  </si>
  <si>
    <t>padma@airvantage.mu</t>
  </si>
  <si>
    <t>(230)405-9041</t>
  </si>
  <si>
    <t>Merchant Capital South Africa</t>
  </si>
  <si>
    <t>https://www.crunchbase.com/organization/merchant-capital-south-africa</t>
  </si>
  <si>
    <t>Daniel Moritz, Dov Girnun</t>
  </si>
  <si>
    <t>Financial Services, FinTech, Lending</t>
  </si>
  <si>
    <t>Merchant Capital provides SMEs in South Africa with lump sum, unsecured, cash advances within 24-48 hours in exchange for a fixed percentage of future card revenue. Merchant Capital is an alternative provider of working capital for SMEâ€™s. It was started in response to the high failure rate among small businesses caused by lack of funding. Our vision is to become the leading provider of disruptive financial services products to small and medium businesses in emerging markets. Because our company was created by entrepreneurs who really understand what running a business is about, we know small businesses canâ€™t rely on easy access to traditional options. We also know thereâ€™s a need for trusty cash flow alternatives. And this is why we use a unique funding and payment model to provide a working capital injection for growing businesses.</t>
  </si>
  <si>
    <t>http://www.merchantcapital.co.za</t>
  </si>
  <si>
    <t>https://twitter.com/MerchantCap</t>
  </si>
  <si>
    <t>info@merchantcapital.co.za</t>
  </si>
  <si>
    <t>IPSL</t>
  </si>
  <si>
    <t>https://www.crunchbase.com/organization/ipsl-7eae</t>
  </si>
  <si>
    <t>Commerce and Shopping, Financial Services, Mobile, Payments, Software</t>
  </si>
  <si>
    <t>E-Commerce, Financial Services, Mobile Payments, Payments</t>
  </si>
  <si>
    <t>https://www.ipsl.co.ke</t>
  </si>
  <si>
    <t>https://twitter.com/ipsl_kenya</t>
  </si>
  <si>
    <t>info@ipsl.co.ke</t>
  </si>
  <si>
    <t>SmartAdvance by Fin</t>
  </si>
  <si>
    <t>https://www.crunchbase.com/organization/smartadvance-by-fin</t>
  </si>
  <si>
    <t>Commercial Lending, Credit, Financial Services, Lending</t>
  </si>
  <si>
    <t>https://smartadvance.co.za/</t>
  </si>
  <si>
    <t>info@smartadvance.co.za</t>
  </si>
  <si>
    <t>+27 12 045 0606</t>
  </si>
  <si>
    <t>Flex Money Transfer</t>
  </si>
  <si>
    <t>https://www.crunchbase.com/organization/flex-money-transfer</t>
  </si>
  <si>
    <t>Financial Services, Lending and Investments, Payments, Software</t>
  </si>
  <si>
    <t>Credit Cards, Finance, Financial Exchanges, Financial Services, Transaction Processing</t>
  </si>
  <si>
    <t>Flex Money Transfer is a licensed money remittance provider. It is a quick money sender, trusted by over 50,000 customers worldwide. It is with the ambitious goal of bringing families and people together by providing a cheaper and flexible way of sending money. It offers international money transfer services and Forex. At Flex, their objective is to exceed the expectations of their clients by providing unparalleled safe, secure, and reliable money transfer services and offering the best exchange rates in town.</t>
  </si>
  <si>
    <t>http://www.flex-money.com/</t>
  </si>
  <si>
    <t>https://twitter.com/flexmoneyhq</t>
  </si>
  <si>
    <t>info@flex-money.com</t>
  </si>
  <si>
    <t>+254 700 650 683</t>
  </si>
  <si>
    <t>Rafiki Microfinance Bank</t>
  </si>
  <si>
    <t>https://www.crunchbase.com/organization/rafiki-microfinance-bank</t>
  </si>
  <si>
    <t>Daniel Mavindu</t>
  </si>
  <si>
    <t>Banking, Finance, Financial Services, Micro Lending</t>
  </si>
  <si>
    <t>Rafiki Bank is a nationwide Deposit Taking Micro Finance Institution, a sister company to Chase Bank (Kenya) Limited and regulated by Central Bank of Kenya. Through our superior products and services, we offer ideal banking solutions to our clients drawn from various segments of the economy which include: Farmers Salaried &amp; self-employed Start up &amp; existing youth business enterprises Self-help groups Investment clubs Chamas</t>
  </si>
  <si>
    <t>http://rafikibank.co.ke/</t>
  </si>
  <si>
    <t>https://twitter.com/RafikiBank</t>
  </si>
  <si>
    <t>info@rafiki.co.ke</t>
  </si>
  <si>
    <t>(073)017-0000</t>
  </si>
  <si>
    <t>Catalyst Partners</t>
  </si>
  <si>
    <t>https://www.crunchbase.com/organization/catalyst-partners-197a</t>
  </si>
  <si>
    <t>Abdelaziz Abdel Nabi, Aly El Tahry</t>
  </si>
  <si>
    <t>https://www.catalystpartners-eg.com/</t>
  </si>
  <si>
    <t>https://twitter.com/CatalystEGY</t>
  </si>
  <si>
    <t>info@catalystpartners-eg.com</t>
  </si>
  <si>
    <t>+2 023-302-3953</t>
  </si>
  <si>
    <t>Lovonus MicroFinance Bank</t>
  </si>
  <si>
    <t>https://www.crunchbase.com/organization/lovonus-microfinance-bank</t>
  </si>
  <si>
    <t>Onoja Usman</t>
  </si>
  <si>
    <t>Banking, Finance, Financial Services, Lending, Micro Lending</t>
  </si>
  <si>
    <t>https://www.lovonusmfb.com</t>
  </si>
  <si>
    <t>contactus@lovonusmfb.com</t>
  </si>
  <si>
    <t>234-1-2914132</t>
  </si>
  <si>
    <t>getSIRCLES</t>
  </si>
  <si>
    <t>https://www.crunchbase.com/organization/getsircles</t>
  </si>
  <si>
    <t>Inas Hafez</t>
  </si>
  <si>
    <t>Biotechnology, Financial Services, Information Technology, Other, Professional Services, Science and Engineering, Software, Transportation</t>
  </si>
  <si>
    <t>Automotive, B2B, Consulting, FinTech, Information Technology, Life Science, Software</t>
  </si>
  <si>
    <t>Helping brands produce, activate and deliver digital experiences. Marketing Automation, digitizing, Account-based Marketing, Performance Marketing and CRM. HubSpot and Salesforce Marketing Cloud.</t>
  </si>
  <si>
    <t>http://www.getsircles.com</t>
  </si>
  <si>
    <t>https://www.twitter.com/getsircles</t>
  </si>
  <si>
    <t>info@getsircles.com</t>
  </si>
  <si>
    <t>Agropartnerships</t>
  </si>
  <si>
    <t>https://www.crunchbase.com/organization/agropartnerships</t>
  </si>
  <si>
    <t>Agriculture and Farming, Financial Services, Lending and Investments</t>
  </si>
  <si>
    <t>Agriculture, AgTech, Trading Platform</t>
  </si>
  <si>
    <t>Lekki, Lagos, Nigeria</t>
  </si>
  <si>
    <t>https://agropartnerships.co</t>
  </si>
  <si>
    <t>https://twitter.com/agropartnershq</t>
  </si>
  <si>
    <t>support@agropartnerships.com</t>
  </si>
  <si>
    <t>234 700 500 4000</t>
  </si>
  <si>
    <t>Humble POS</t>
  </si>
  <si>
    <t>https://www.crunchbase.com/organization/humble-pos</t>
  </si>
  <si>
    <t>Commerce and Shopping, Financial Services, Information Technology, Internet Services, Software</t>
  </si>
  <si>
    <t>Cloud Computing, FinTech, Information Technology, Point of Sale, Software</t>
  </si>
  <si>
    <t>A cloud-based POS platform that was designed to make selling easy, affordable, and secure.</t>
  </si>
  <si>
    <t>Bryanston, NA - South Africa, South Africa</t>
  </si>
  <si>
    <t>https://www.humblepos.com</t>
  </si>
  <si>
    <t>https://twitter.com/humbleTill</t>
  </si>
  <si>
    <t>accounts@humblepos.com</t>
  </si>
  <si>
    <t>010 100 3888</t>
  </si>
  <si>
    <t>Oui Carry</t>
  </si>
  <si>
    <t>https://www.crunchbase.com/organization/oui-carry</t>
  </si>
  <si>
    <t>Olabissi Adjovi, Oumar YAM</t>
  </si>
  <si>
    <t>Administrative Services, Commerce and Shopping, Financial Services, Lending and Investments, Transportation</t>
  </si>
  <si>
    <t>Delivery, Delivery Service, E-Commerce, Trading Platform</t>
  </si>
  <si>
    <t>OuiCarry provides delivery services and allows its customers (individuals and businesses) based in Senegal to buy products from international commercial websites. The clients can choose from any commercial website, which gives them access to very wide range of products. For those without credit card, OuiCarry can buy the product online on behalf on the client. OuiCarry currently counts several thousand customers and has made good progress over the last few years.   Compared to other alternatives, OuiCarry brings high-quality services at moderate cost and within a relatively short period of time (less than 10 days for an expedition coming from Europe for example) The company was rewarded in 2016 by the Orange FAB prize and has also been the finalist of the â€œGreat Entrepreneur Competitionâ€ held by the British Council.</t>
  </si>
  <si>
    <t>Dakar, Dakar, Senegal</t>
  </si>
  <si>
    <t>http://www.ouicarry.com</t>
  </si>
  <si>
    <t>https://twitter.com/OuiCarry</t>
  </si>
  <si>
    <t>contact@ouicarry.com</t>
  </si>
  <si>
    <t>Mcash Uganda</t>
  </si>
  <si>
    <t>https://www.crunchbase.com/organization/mcash-uganda</t>
  </si>
  <si>
    <t>Edith G Kutesa</t>
  </si>
  <si>
    <t>https://mcash.ug</t>
  </si>
  <si>
    <t>https://twitter.com/mcashuganda</t>
  </si>
  <si>
    <t>info@mcash.ug</t>
  </si>
  <si>
    <t>256.41.4233799</t>
  </si>
  <si>
    <t>Mogo</t>
  </si>
  <si>
    <t>https://www.crunchbase.com/organization/mago-208d</t>
  </si>
  <si>
    <t>https://www.mogo.co.ke</t>
  </si>
  <si>
    <t>info@mogo.co.ke</t>
  </si>
  <si>
    <t>+254 0768469112</t>
  </si>
  <si>
    <t>Counterpoint Asset Management</t>
  </si>
  <si>
    <t>https://www.crunchbase.com/organization/counterpoint-asset-management</t>
  </si>
  <si>
    <t>Asset Management, Consulting, Financial Services, Impact Investing, Venture Capital</t>
  </si>
  <si>
    <t>https://cpam.co.za</t>
  </si>
  <si>
    <t>https://twitter.com/Counterpoint_SA</t>
  </si>
  <si>
    <t>info@cpam.co.za</t>
  </si>
  <si>
    <t>EzeeMoney</t>
  </si>
  <si>
    <t>https://www.crunchbase.com/organization/ezeemoney</t>
  </si>
  <si>
    <t>Zerubabel Kwebiiha</t>
  </si>
  <si>
    <t>https://www.ezeemoney.co.ug/</t>
  </si>
  <si>
    <t>https://twitter.com/ezeemoneyug?lang=en</t>
  </si>
  <si>
    <t>info@ezeemoney.co.ug</t>
  </si>
  <si>
    <t>+256 750 552720</t>
  </si>
  <si>
    <t>Capstock</t>
  </si>
  <si>
    <t>https://www.crunchbase.com/organization/capstock</t>
  </si>
  <si>
    <t>Finance, Financial Services, Stock Exchanges, Trading Platform</t>
  </si>
  <si>
    <t>Capstock is a pure STP broker, engaged in online trading and investments in financial markets, with access to both individual investors and financial professionals. Capstock is regulated by the FSC, the platform gives access to international stock exchanges such as the US and European markets. The accessible products are CFDs for stocks, forex, commodities, and indices.</t>
  </si>
  <si>
    <t>https://www.capstock.mu</t>
  </si>
  <si>
    <t>https://twitter.com/Capstock2</t>
  </si>
  <si>
    <t>sales@capstock.mu</t>
  </si>
  <si>
    <t>+230 463 1529</t>
  </si>
  <si>
    <t>Timecon</t>
  </si>
  <si>
    <t>https://www.crunchbase.com/organization/timecon-139c</t>
  </si>
  <si>
    <t>Financial Services, Professional Services, Software</t>
  </si>
  <si>
    <t>Accounting, Bookkeeping and Payroll, Enterprise Resource Planning (ERP), FinTech, Software</t>
  </si>
  <si>
    <t>https://www.timecon.co.ke</t>
  </si>
  <si>
    <t>support@timecon.co.ke</t>
  </si>
  <si>
    <t>254 700 686 748</t>
  </si>
  <si>
    <t>Rainfin</t>
  </si>
  <si>
    <t>https://www.crunchbase.com/organization/rainfin</t>
  </si>
  <si>
    <t>Hannes Van Der Merwe, Sean Emery</t>
  </si>
  <si>
    <t>Commerce and Shopping, Financial Services</t>
  </si>
  <si>
    <t>Finance, Financial Services, FinTech, Marketplace</t>
  </si>
  <si>
    <t>RainFin is a lending marketplace that connects lenders directly with high-quality individual, business or corporate borrowers. Launched in 2012, in response to the increased cost of traditional lending. RainFin was South Africa's first lending marketplace. It pioneered a viable alternative for quality borrowers looking for access to finance and lenders looking for returns that are higher than fixed deposits or the stock market. RainFin's vision is to remove traditional costs or barriers for borrowers and lenders through innovative technology, thereby creating a truly transparent and fair marketplace.</t>
  </si>
  <si>
    <t>Somerset West, NA - South Africa, South Africa</t>
  </si>
  <si>
    <t>https://www.rainfin.com/</t>
  </si>
  <si>
    <t>https://twitter.com/Rainfin1</t>
  </si>
  <si>
    <t>info@rainfin.com</t>
  </si>
  <si>
    <t>(087)820-5200</t>
  </si>
  <si>
    <t>The Money School</t>
  </si>
  <si>
    <t>https://www.crunchbase.com/organization/the-money-school</t>
  </si>
  <si>
    <t>Gary Kayle, Hayley Goodwin Parry</t>
  </si>
  <si>
    <t>Education, Financial Services, FinTech</t>
  </si>
  <si>
    <t>The Money School has reinvented financial education to provide businesses with an innovative solution to reduce attrition, increase the lifetime value of their customers, and comply with priority elements of their B-BBEE scorecard The Money School has reinvented financial education as a value-added product or service to provide businesses with a proven solution to reduce attrition and increase the lifetime value of their customers. We also use our digital, scalable financial education to help companies comply with priority elements of their B-BBEE scorecard by training their employees, customers or broader community within which they operate.</t>
  </si>
  <si>
    <t>http://www.themoneyschool.co.za/</t>
  </si>
  <si>
    <t>https://twitter.com/moneyschoolsa</t>
  </si>
  <si>
    <t>info@themoneyschool.co.za</t>
  </si>
  <si>
    <t>(010)203-9377</t>
  </si>
  <si>
    <t>Finbond Mutual Bank</t>
  </si>
  <si>
    <t>https://www.crunchbase.com/organization/finbond-mutual-bank</t>
  </si>
  <si>
    <t>Banking, Credit, Financial Services</t>
  </si>
  <si>
    <t>http://www.finbondmutualbank.co.za/index.html#/home</t>
  </si>
  <si>
    <t>https://twitter.com/FinbondMBank</t>
  </si>
  <si>
    <t>deposit@finbond.co.za</t>
  </si>
  <si>
    <t>+27 086-000-4249</t>
  </si>
  <si>
    <t>BDSwiss</t>
  </si>
  <si>
    <t>https://www.crunchbase.com/organization/bdswiss-56fa</t>
  </si>
  <si>
    <t>Financial Exchanges, Financial Services, Trading Platform</t>
  </si>
  <si>
    <t>https://bdswiss-id.com/</t>
  </si>
  <si>
    <t>https://twitter.com/bdswissen</t>
  </si>
  <si>
    <t>support@bdswiss.com</t>
  </si>
  <si>
    <t>+49 69 175368641</t>
  </si>
  <si>
    <t>CMT Global Trading</t>
  </si>
  <si>
    <t>https://www.crunchbase.com/organization/cmt-global-trading</t>
  </si>
  <si>
    <t>Consulting, Financial Services, Trading Platform</t>
  </si>
  <si>
    <t>https://www.cmtglobal.co.il/</t>
  </si>
  <si>
    <t>jobs@cmtglobal.co.il</t>
  </si>
  <si>
    <t>+27 072- 8215640</t>
  </si>
  <si>
    <t>Limit Markets</t>
  </si>
  <si>
    <t>https://www.crunchbase.com/organization/limit-markets</t>
  </si>
  <si>
    <t>Financial Services, Lending and Investments, Sales and Marketing</t>
  </si>
  <si>
    <t>Financial Services, Marketing, Trading Platform</t>
  </si>
  <si>
    <t>Limit Markets offers financial services with a focus on forex trading and other financial instruments. The company provides access to various markets, allowing clients to trade currency pairs, commodities, stocks, and indices CFDs. With a commitment to maintaining the security of customer funds, Limit Markets adheres to strict regulations and policies. The services are designed to cater to the needs of traders by offering tools and resources for informed trading decisions. Limit Markets operates under the trading name of Limit Markets Limited.</t>
  </si>
  <si>
    <t>Port Louis, Port Louis, Mauritius</t>
  </si>
  <si>
    <t>https://www.limitmarkets.com</t>
  </si>
  <si>
    <t>https://twitter.com/limitmarkets</t>
  </si>
  <si>
    <t>info@limitmarkets.com</t>
  </si>
  <si>
    <t>+230 245 6703</t>
  </si>
  <si>
    <t>Credit &amp; Debt Masters</t>
  </si>
  <si>
    <t>https://www.crunchbase.com/organization/credit-debt-masters</t>
  </si>
  <si>
    <t>Consulting, Credit, Financial Services</t>
  </si>
  <si>
    <t>CREDIT &amp; DEBT MASTERS CO LTD is a financial services company that specializes in credit and debt management. The company offers services such as debt collection, corporate training, and business consulting. It is dedicated to helping clients maximize their cash flows by providing effective debt recovery solutions. The company also invests in human and capital resources to ensure the delivery of its services.</t>
  </si>
  <si>
    <t>Dar Es Salam, Dar es Salaam, Tanzania</t>
  </si>
  <si>
    <t>https://creditdebtmasters.com</t>
  </si>
  <si>
    <t>https://twitter.com/cdm_tz</t>
  </si>
  <si>
    <t>info@creditdebtmasters.com</t>
  </si>
  <si>
    <t>+255 763 200 332</t>
  </si>
  <si>
    <t>Inforex Africa</t>
  </si>
  <si>
    <t>https://www.crunchbase.com/organization/inforex-africa</t>
  </si>
  <si>
    <t>Financial Services, Information Technology, Software</t>
  </si>
  <si>
    <t>FinTech, Information Technology, Software</t>
  </si>
  <si>
    <t>Inforex Africa is an online platform that creates a network for foreign exchange service providers. With the Inforex software system, forex bureaus will be able to view each otherâ€™s forex rates and buy and sell currencies amongst each other easily. Inforex creates a system for institutions that allows them to view changes in forex rates between forex bureaus in real time. It enables institutions to get information and reminders from central bank superiors about the forex market and cash inflow submissions. The platform also has a messaging feature that makes communication easier for institutions using the application. Each forex bureau is provided with a profile section where they can update their location and contact details. Inforex Africa was founded in 2012 and is based in Kampala, Africa.</t>
  </si>
  <si>
    <t>http://inforexafrica.com/</t>
  </si>
  <si>
    <t>https://twitter.com/inforexafrica</t>
  </si>
  <si>
    <t>Kenya USA Diaspora Sacco</t>
  </si>
  <si>
    <t>https://www.crunchbase.com/organization/kenya-usa-diaspora-sacco</t>
  </si>
  <si>
    <t>Parklands, Nairobi Area, Kenya</t>
  </si>
  <si>
    <t>https://www.kudsonline.com</t>
  </si>
  <si>
    <t>https://x.com/diasporasaccous</t>
  </si>
  <si>
    <t>info@kenyadiasporasacco.com</t>
  </si>
  <si>
    <t>+254 790 239 753</t>
  </si>
  <si>
    <t>Nesa Capital</t>
  </si>
  <si>
    <t>https://www.crunchbase.com/organization/nesa-capital</t>
  </si>
  <si>
    <t>Consulting, Financial Services, Impact Investing</t>
  </si>
  <si>
    <t>https://www.nesacapital.co.za/</t>
  </si>
  <si>
    <t>https://twitter.com/nesacapital</t>
  </si>
  <si>
    <t>info@nesacapital.co.za</t>
  </si>
  <si>
    <t>+27 011-326-3903</t>
  </si>
  <si>
    <t>Sobflous</t>
  </si>
  <si>
    <t>https://www.crunchbase.com/organization/sobflous</t>
  </si>
  <si>
    <t>Mohamed Hammami</t>
  </si>
  <si>
    <t>Finance, Mobile Apps, Mobile Payments</t>
  </si>
  <si>
    <t>Ariana, Tunis, Tunisia</t>
  </si>
  <si>
    <t>https://www.sobflous.tn/</t>
  </si>
  <si>
    <t>support@sobflous.tn</t>
  </si>
  <si>
    <t>216 70 033 160</t>
  </si>
  <si>
    <t>Credit Access</t>
  </si>
  <si>
    <t>https://www.crunchbase.com/organization/credit-access-53d9</t>
  </si>
  <si>
    <t>Advice, Commercial Lending, Credit, Financial Services, Lending</t>
  </si>
  <si>
    <t>https://creditaccess.co.za</t>
  </si>
  <si>
    <t>https://twitter.com/credit_access</t>
  </si>
  <si>
    <t>info@creditaccess.co.za</t>
  </si>
  <si>
    <t>27 87 711 0274</t>
  </si>
  <si>
    <t>Firebox Capital</t>
  </si>
  <si>
    <t>https://www.crunchbase.com/organization/firebox-capital</t>
  </si>
  <si>
    <t>Paarl, NA - South Africa, South Africa</t>
  </si>
  <si>
    <t>https://www.firebox.capital</t>
  </si>
  <si>
    <t>info@firebox.capital</t>
  </si>
  <si>
    <t>27 21 871 3300</t>
  </si>
  <si>
    <t>Innovectives</t>
  </si>
  <si>
    <t>https://www.crunchbase.com/organization/innovectives</t>
  </si>
  <si>
    <t>Financial Services, Media and Entertainment, Mobile, Payments, Software</t>
  </si>
  <si>
    <t>Advice, Finance, Financial Services, FinTech, Mobile Payments, Payments</t>
  </si>
  <si>
    <t>Innovectives offers best-in-class transaction security, responsive apis, and robust transaction processing capabilities. Their digital-first transaction authorization, processing, and settlement engine include the development of payment terminal applications. It offers services like card activation, deposit, cash-out, micro-credit, retail solar, mobile payments, and more.</t>
  </si>
  <si>
    <t>http://www.innovectives.com</t>
  </si>
  <si>
    <t>https://twitter.com/innovectives</t>
  </si>
  <si>
    <t>info@innovectives.com</t>
  </si>
  <si>
    <t>+234 01 290 4554</t>
  </si>
  <si>
    <t>Terra</t>
  </si>
  <si>
    <t>https://www.crunchbase.com/organization/terra-0301</t>
  </si>
  <si>
    <t>Martin Nyaga, Muriuki Collins</t>
  </si>
  <si>
    <t>Financial Services, FinTech, Lending, Mobile Apps, Payments</t>
  </si>
  <si>
    <t>TERRA SOFTWORKS specializes in providing innovative financial technology solutions. The company offers a range of services including the creation of powerful contactless payment systems, relief distribution mechanisms, access control solutions, and traceability for optimizing supply chain transparency. With a focus on financial services, TERRA SOFTWORKS also develops managed digital wallets for marketplaces, SAAS, Fintech, and banking solutions. Their Traceability as a Service (TaaS) feature is designed to enhance supply chain visibility. The company's commitment to leveraging technology for financial solutions is evident in its comprehensive offerings that cater to the needs of the African market.</t>
  </si>
  <si>
    <t>https://terrasofthq.com</t>
  </si>
  <si>
    <t>https://twitter.com/terrasofthq</t>
  </si>
  <si>
    <t>hi@terrasoftworks.co.ke</t>
  </si>
  <si>
    <t>+254 769 677 246</t>
  </si>
  <si>
    <t>Goodfellow Finance</t>
  </si>
  <si>
    <t>https://www.crunchbase.com/organization/goodfellow-finance</t>
  </si>
  <si>
    <t>Mr. John Doe</t>
  </si>
  <si>
    <t>Credit, Financial Services, Micro Lending</t>
  </si>
  <si>
    <t>https://goodfellowzm.com/</t>
  </si>
  <si>
    <t>https://twitter.com/goodfellowzm?lang=en</t>
  </si>
  <si>
    <t>info@goodfellowzm.com</t>
  </si>
  <si>
    <t>Onelink International</t>
  </si>
  <si>
    <t>https://www.crunchbase.com/organization/onelink-international</t>
  </si>
  <si>
    <t>Agriculture and Farming, Energy, Financial Services, Lending and Investments, Natural Resources, Real Estate</t>
  </si>
  <si>
    <t>Agriculture, Oil and Gas, Real Estate, Trading Platform</t>
  </si>
  <si>
    <t>https://onelinkinternational.com</t>
  </si>
  <si>
    <t>https://x.com/onelinklimited</t>
  </si>
  <si>
    <t>info@onelinkinternational.com</t>
  </si>
  <si>
    <t>+234 9292 0538</t>
  </si>
  <si>
    <t>Jumpstarter</t>
  </si>
  <si>
    <t>https://www.crunchbase.com/organization/jumpstarter-6dae</t>
  </si>
  <si>
    <t>Financial Services, Other, Social Impact</t>
  </si>
  <si>
    <t>Crowdfunding, Financial Services, Non Profit</t>
  </si>
  <si>
    <t>https://jumpstarter.co.za</t>
  </si>
  <si>
    <t>https://twitter.com/jumpstartersa</t>
  </si>
  <si>
    <t>customerservice@jumpstarter.co.za</t>
  </si>
  <si>
    <t>Baxi Box</t>
  </si>
  <si>
    <t>https://www.crunchbase.com/organization/baxi-box</t>
  </si>
  <si>
    <t>Financial Services, Information Technology, Payments</t>
  </si>
  <si>
    <t>Financial Services, FinTech, Information Technology, Payments</t>
  </si>
  <si>
    <t>Baxi Box is a one-stop-shop payment solution aimed at bringing financial inclusion closer to the people in the most seamless way imagined, while also serving as a source of substantial income to our agents.</t>
  </si>
  <si>
    <t>https://baxibox.com/</t>
  </si>
  <si>
    <t>https://twitter.com/My_Baxi</t>
  </si>
  <si>
    <t>0908 053 2234</t>
  </si>
  <si>
    <t>ACPAS</t>
  </si>
  <si>
    <t>https://www.crunchbase.com/organization/acpas</t>
  </si>
  <si>
    <t>https://www.acpas.co.za</t>
  </si>
  <si>
    <t>https://x.com/rentpay_acpas</t>
  </si>
  <si>
    <t>info@acpas.co.za</t>
  </si>
  <si>
    <t>+27 012 665 0319</t>
  </si>
  <si>
    <t>Ebusiness-center</t>
  </si>
  <si>
    <t>https://www.crunchbase.com/organization/ebusiness-center</t>
  </si>
  <si>
    <t>Blockchain and Cryptocurrency, Commerce and Shopping, Education, Financial Services, Payments, Software</t>
  </si>
  <si>
    <t>Cryptocurrency, Rental, Training</t>
  </si>
  <si>
    <t>https://ebusiness-center.com/</t>
  </si>
  <si>
    <t>ahizi@ebusiness-center.com</t>
  </si>
  <si>
    <t>+225 48 70 56 36</t>
  </si>
  <si>
    <t>CMTrading Partners</t>
  </si>
  <si>
    <t>https://www.crunchbase.com/organization/cmtrading-partners</t>
  </si>
  <si>
    <t>Financial Services, Trading Platform</t>
  </si>
  <si>
    <t>https://www.cmtradingpartners.com</t>
  </si>
  <si>
    <t>support@cmtrading.com</t>
  </si>
  <si>
    <t>44 161 388 3321</t>
  </si>
  <si>
    <t>eCashMeUp</t>
  </si>
  <si>
    <t>https://www.crunchbase.com/organization/ecashmeup</t>
  </si>
  <si>
    <t>Financial Services, Information Technology</t>
  </si>
  <si>
    <t>Finance, Financial Services, FinTech, Information Technology, Lending</t>
  </si>
  <si>
    <t>https://ecashmeup.com</t>
  </si>
  <si>
    <t>https://twitter.com/eCashMeUp</t>
  </si>
  <si>
    <t>info@ecashmeup.com</t>
  </si>
  <si>
    <t>27 119540912</t>
  </si>
  <si>
    <t>SmartMI</t>
  </si>
  <si>
    <t>https://www.crunchbase.com/organization/smartmi</t>
  </si>
  <si>
    <t>Consulting, Financial Services, Insurance, Personal Finance</t>
  </si>
  <si>
    <t>https://www.smartmi.co.za/</t>
  </si>
  <si>
    <t>https://twitter.com/thinksmartmi</t>
  </si>
  <si>
    <t>media@smartmi.co.za</t>
  </si>
  <si>
    <t>+27 21-914-5852</t>
  </si>
  <si>
    <t>DEVOXX MOROCCO</t>
  </si>
  <si>
    <t>https://www.crunchbase.com/organization/devoxx-morocco</t>
  </si>
  <si>
    <t>Blockchain and Cryptocurrency, Design, Information Technology, Other, Software</t>
  </si>
  <si>
    <t>Blockchain, Information Services, Information Technology, Software, UX Design</t>
  </si>
  <si>
    <t>Marrakech, Marrakech-Tensift-Al Haouz, Morocco</t>
  </si>
  <si>
    <t>https://devoxx.ma</t>
  </si>
  <si>
    <t>https://x.com/DevoxxMA</t>
  </si>
  <si>
    <t>info@devoxx.ma</t>
  </si>
  <si>
    <t>+212 660 435014</t>
  </si>
  <si>
    <t>Purpose Built Services</t>
  </si>
  <si>
    <t>https://www.crunchbase.com/organization/purpose-built-services</t>
  </si>
  <si>
    <t>Banking, Consumer Lending, Financial Services, FinTech, Micro Lending</t>
  </si>
  <si>
    <t>Maryland, Lagos, Nigeria</t>
  </si>
  <si>
    <t>https://www.purposebuiltservices.com</t>
  </si>
  <si>
    <t>https://x.com/pbslloans</t>
  </si>
  <si>
    <t>info@purposebuiltservices.com</t>
  </si>
  <si>
    <t>234 812 349 8362</t>
  </si>
  <si>
    <t>Resilient Business Systems</t>
  </si>
  <si>
    <t>https://www.crunchbase.com/organization/resilient-business-systems</t>
  </si>
  <si>
    <t>Design, Financial Services, Internet Services, Software</t>
  </si>
  <si>
    <t>Cloud Computing, FinTech, Web Design</t>
  </si>
  <si>
    <t>http://resilientsystems.co</t>
  </si>
  <si>
    <t>https://twitter.com/rbs_kenya</t>
  </si>
  <si>
    <t>info@resilientsystems.co</t>
  </si>
  <si>
    <t>+254 716 098777</t>
  </si>
  <si>
    <t>BITC</t>
  </si>
  <si>
    <t>https://www.crunchbase.com/organization/bitc-1cfa</t>
  </si>
  <si>
    <t>Financial Services, Government and Military, Lending and Investments, Real Estate</t>
  </si>
  <si>
    <t>Government, Real Estate Investment, Trading Platform</t>
  </si>
  <si>
    <t>Gaborone, South-East, Botswana</t>
  </si>
  <si>
    <t>https://www.bitc.co.bw/</t>
  </si>
  <si>
    <t>https://twitter.com/Go_Botswana</t>
  </si>
  <si>
    <t>enquiries@bitc.co.bw</t>
  </si>
  <si>
    <t>+267 3633300</t>
  </si>
  <si>
    <t>Ogra Software</t>
  </si>
  <si>
    <t>https://www.crunchbase.com/organization/ogra-software</t>
  </si>
  <si>
    <t>Edward Disley</t>
  </si>
  <si>
    <t>Mobile Payments, Software</t>
  </si>
  <si>
    <t>http://ograsoftware.com/</t>
  </si>
  <si>
    <t>https://twitter.com/ograsoftware</t>
  </si>
  <si>
    <t>info@ograsoftware.com</t>
  </si>
  <si>
    <t>WealthUp</t>
  </si>
  <si>
    <t>https://www.crunchbase.com/organization/wealthup-a73f</t>
  </si>
  <si>
    <t>Finance, Financial Services, Impact Investing, Personal Finance</t>
  </si>
  <si>
    <t>https://www.wealthup.co.za/</t>
  </si>
  <si>
    <t>https://mobile.twitter.com/thisiswealthup</t>
  </si>
  <si>
    <t>info@wealthup.co.za</t>
  </si>
  <si>
    <t>+27 (021) 012 2800</t>
  </si>
  <si>
    <t>FirstCred Limited</t>
  </si>
  <si>
    <t>https://www.crunchbase.com/organization/firstcred-limited</t>
  </si>
  <si>
    <t>Financial Services, Lending and Investments, Payments</t>
  </si>
  <si>
    <t>Credit, Finance, Financial Services, Payments</t>
  </si>
  <si>
    <t>https://www.firstcredlimited.com</t>
  </si>
  <si>
    <t>https://twitter.com/GetBucksBotswa1</t>
  </si>
  <si>
    <t>info@firstcredlimited.com</t>
  </si>
  <si>
    <t>+267 3500863</t>
  </si>
  <si>
    <t>Simanye Consulting</t>
  </si>
  <si>
    <t>https://www.crunchbase.com/organization/simanye-consulting</t>
  </si>
  <si>
    <t>Advice, Consulting, Impact Investing</t>
  </si>
  <si>
    <t>https://www.simanye.co.za</t>
  </si>
  <si>
    <t>https://x.com/simanyesa</t>
  </si>
  <si>
    <t>hello@simanye.co.za</t>
  </si>
  <si>
    <t>+27 10 822 1212</t>
  </si>
  <si>
    <t>Soar On Technologies</t>
  </si>
  <si>
    <t>https://www.crunchbase.com/organization/soar-on-technologies</t>
  </si>
  <si>
    <t>Blockchain and Cryptocurrency, Internet Services, Other, Professional Services</t>
  </si>
  <si>
    <t>Blockchain, Business Development, Web3</t>
  </si>
  <si>
    <t>https://www.soarontech.com.ng</t>
  </si>
  <si>
    <t>soarontech@gmail.com</t>
  </si>
  <si>
    <t>+234 803 297 2057</t>
  </si>
  <si>
    <t>Crowdinvest</t>
  </si>
  <si>
    <t>https://www.crunchbase.com/organization/crowdinvest-2</t>
  </si>
  <si>
    <t>Anton Breytenbach</t>
  </si>
  <si>
    <t>Commerce and Shopping, Community and Lifestyle, Financial Services, Lending and Investments, Other</t>
  </si>
  <si>
    <t>Communities, Crowdfunding, Crowdsourcing, E-Commerce, Finance, FinTech, Venture Capital</t>
  </si>
  <si>
    <t>Crowdinvest is the first crowd sourced investing platform in South Africa! We offer a new and easy way to invest, by providing a platform where many people can invest modest amounts together in a variety of single high value investment opportunities and together share in the financial rewards. You can invest in businesses, like a new ecommerce start-up, creative projects, like the new clothing range of a designer, property like a tenanted office or assets like a 1965 Aston martin DB5. Build, grow and share your portfolio of diversified investments online. Contribute your expertise, offer your resources or just sit back and watch your portfolio grow! Itâ€™s up to you. You are always in control. You can also use Crowdinvest to raise finance for your business, venture or idea where it promises a financial return, by listing it as an equity based investment on our website. Additionally, you can even offer investors rewards like your products or services at discount, or special treatment like an invitation to your product launch. Raising crowd sourced finance is a great way to engage a community of people or create a new market around your business, venture or idea, as it creates a loyal clientele that has a direct interest in your success.</t>
  </si>
  <si>
    <t>http://www.crowdinvest.co.za/</t>
  </si>
  <si>
    <t>https://www.twitter.com/crowdinvestsa</t>
  </si>
  <si>
    <t>Pesatalk</t>
  </si>
  <si>
    <t>https://www.crunchbase.com/organization/pesatalk</t>
  </si>
  <si>
    <t>Joel Macharia</t>
  </si>
  <si>
    <t>Pesatalk is a financial website whose goal is to help its readers understand whatâ€™s happening in the world of local finance.</t>
  </si>
  <si>
    <t>http://pesatalk.co.ke/</t>
  </si>
  <si>
    <t>http://www.twitter.com/pesatalk</t>
  </si>
  <si>
    <t>info@pesatalk.com</t>
  </si>
  <si>
    <t>Visionwork Capital</t>
  </si>
  <si>
    <t>https://www.crunchbase.com/organization/visionwork-capital</t>
  </si>
  <si>
    <t>https://visionwork.co.za/</t>
  </si>
  <si>
    <t>https://twitter.com/AudreyVanRayne1</t>
  </si>
  <si>
    <t>info@visionwork.co.za</t>
  </si>
  <si>
    <t>Takamul Group</t>
  </si>
  <si>
    <t>https://www.crunchbase.com/organization/takamul-group</t>
  </si>
  <si>
    <t>Financial Services, Lending and Investments, Manufacturing</t>
  </si>
  <si>
    <t>Impact Investing, Industrial, Venture Capital</t>
  </si>
  <si>
    <t>https://takamulgroup.com</t>
  </si>
  <si>
    <t>Meritwise Group</t>
  </si>
  <si>
    <t>https://www.crunchbase.com/organization/meritwise-group</t>
  </si>
  <si>
    <t>Meritwise Group are a group of companies focused on investing in private companies with high potential growth in the Asia region.</t>
  </si>
  <si>
    <t>http://www.meritwise.com</t>
  </si>
  <si>
    <t>+230 260 01 77</t>
  </si>
  <si>
    <t>Express Pay</t>
  </si>
  <si>
    <t>https://www.crunchbase.com/organization/express-pay</t>
  </si>
  <si>
    <t>Curtis Vanderpuije</t>
  </si>
  <si>
    <t>https://expresspaygh.com</t>
  </si>
  <si>
    <t>https://www.twitter.com/expresspaygh</t>
  </si>
  <si>
    <t>info@expresspaygh.com</t>
  </si>
  <si>
    <t>+233 30 700 0503</t>
  </si>
  <si>
    <t>WSClub</t>
  </si>
  <si>
    <t>https://www.crunchbase.com/organization/wsclub</t>
  </si>
  <si>
    <t>Blockchain and Cryptocurrency, Financial Services, Internet Services, Other</t>
  </si>
  <si>
    <t>Blockchain, Financial Services, Internet</t>
  </si>
  <si>
    <t>http://www.wealthandsuccessclub.co.za</t>
  </si>
  <si>
    <t>http://twitter.com/Wealth_s</t>
  </si>
  <si>
    <t>wealthsuccess@zptsotetsi.com</t>
  </si>
  <si>
    <t>Betternow Finance Company</t>
  </si>
  <si>
    <t>https://www.crunchbase.com/organization/betternow-finance-company</t>
  </si>
  <si>
    <t>Banking, Finance, Financial Services, Lending, Personal Finance, Small and Medium Businesses</t>
  </si>
  <si>
    <t>Betternow Finance Company is a micro-finance company. They provide access to credit for everyone living, working or engaged in entrepreneurship. Their target market is individuals and Small to Medium Enterprises (SMEs), who are below the banking pyramid. In the future, they intend to provide technical assistance, capacity building, development of management, and tailor made products to our SMEs.</t>
  </si>
  <si>
    <t>http://www.betternowfinance.co.zm</t>
  </si>
  <si>
    <t>https://twitter.com/BetternowFC</t>
  </si>
  <si>
    <t>info@betternowfinance.co.zm</t>
  </si>
  <si>
    <t>+260 211 295 281</t>
  </si>
  <si>
    <t>FxTrader360</t>
  </si>
  <si>
    <t>https://www.crunchbase.com/organization/fxtrader360</t>
  </si>
  <si>
    <t>Kenneth Ntende</t>
  </si>
  <si>
    <t>FxTrader LTD is a London (UK) and  Kampala, Uganda headquartered online broker providing contracts for difference (CFD) on foreign exchange, shares, futures and precious metals primarily to both institutional and retail clients operating through  Fxtrader360.com. This is Africa's fastest growing social investment network. With a hand in forex and the stocks,  Fxtrader360.com is redefining how Africa invests in financial markets. Founded in 2011 and commencing operations in 2012, this is one of Africa's fastest growing financial institutions. With a hand in the forex and the stock markets, regulated by the CMA Uganda the company is providing more technological way for traders to invest in financial markets. The company was founded by Ntende Kenneth  in 2012</t>
  </si>
  <si>
    <t>https://www.fxtrader360.com/</t>
  </si>
  <si>
    <t>http://twitter.com/fxtrader360page</t>
  </si>
  <si>
    <t>info@fxtrader360.com</t>
  </si>
  <si>
    <t>(203) 289-9381</t>
  </si>
  <si>
    <t>Export Development Fund</t>
  </si>
  <si>
    <t>https://www.crunchbase.com/organization/export-development-fund</t>
  </si>
  <si>
    <t>Credit, Finance, Financial Services, Venture Capital</t>
  </si>
  <si>
    <t>Lilongwe, Lilongwe, Malawi</t>
  </si>
  <si>
    <t>https://www.edf.mw</t>
  </si>
  <si>
    <t>https://x.com/exportfund</t>
  </si>
  <si>
    <t>edf@edf.mw</t>
  </si>
  <si>
    <t>+265 992 859 129</t>
  </si>
  <si>
    <t>Nona Digital</t>
  </si>
  <si>
    <t>https://www.crunchbase.com/organization/nona-digital</t>
  </si>
  <si>
    <t>Ed O'Reilly, Gordon Angus, Mike Scott</t>
  </si>
  <si>
    <t>Apps, Design, Financial Services, Mobile, Software, Transportation</t>
  </si>
  <si>
    <t>FinTech, Graphic Design, Logistics, Mobile Apps, Product Design, Software, UX Design, Web Apps, Web Design, Web Development</t>
  </si>
  <si>
    <t>We are an expert FinTech software consultancy. We design and build intuitive, scalable FinTech software for companies around the world. We conduct ourselves and deliver value with a level of care and excellence that is rare and difficult to match. We have garnered considerable expertise and experience in the FinTech space (with a particular depth in Blockchain product development) and continue to work with some of the global leaders as a preferred software expert across consultation, design, and development. Some of our clients include: - Decentral (Co-Founder of Ethereum) CAN - Yoco RSA - Algorand USA - Tezos CHE - Civic USA - GBG UK Working with us you'll benefit from the fact that we: 1. Are small enough such that you're always close to the principals but big enough to be able to deliver at the highest standard consistently. We have many senior people and no key person dependency. 2. Have deep expertise in FinTech, particularly Blockchain product development. 3. Have a strong track record of expanding and evaluating tech teams and capabilities for our clients. When we hand our products back over to your team, they're fully equipped to run with them going forward. 4. Make use of an ever-growing arsenal of pre-developed functionality for non-use-case-specific features like authentication or deployment. We can launch a quality product sooner than anyone else could at this standard using our app platform and design kit. We're a senior-heavy, quality-obsessed team that focuses on writing clean, thoroughly tested, well documented, and maintainable code at the highest standards. We're best suited to products that aren't safe to fail and require high trust and engagement from users. We are experts in and predominantly build using: - Figma / Adobe / Maze - Serverless Architectures - React / React Native - NodeJS - AWS Apart from our exceptionally capable developers, we also have an award-winning design team.  Schedule a call on our website to hear more.</t>
  </si>
  <si>
    <t>https://www.nona.digital</t>
  </si>
  <si>
    <t>https://twitter.com/Nona_Digital</t>
  </si>
  <si>
    <t>hello@nona.digital</t>
  </si>
  <si>
    <t>+27 21 003 8077</t>
  </si>
  <si>
    <t>Private Sector Health Alliance of Nigeria (PSHAN)</t>
  </si>
  <si>
    <t>https://www.crunchbase.com/organization/private-sector-health-alliance-of-nigeria-pshan</t>
  </si>
  <si>
    <t>Financial Services, Health Care, Lending and Investments, Other, Social Impact</t>
  </si>
  <si>
    <t>Health Care, Impact Investing, Non Profit</t>
  </si>
  <si>
    <t>PSHAN is the go-to business-led platform that mobilizes resources and capabilities, and leverages same to improve Nigeriaâ€™s healthcare system. It was initiated by Mr. Bill Gates, President Goodluck Ebele Jonathan, Alhaji Aliko Dangote, Dr. Muhammad Ali Pate, Mr. Jim Ovia, Mr. Aigboje Aig-Imoukhuede, and Mrs. Sola David Borha.</t>
  </si>
  <si>
    <t>http://www.pshan.org/</t>
  </si>
  <si>
    <t>https://twitter.com/phn_alliance?lang=en</t>
  </si>
  <si>
    <t>enquiries@phn.ng</t>
  </si>
  <si>
    <t>01 454 4024</t>
  </si>
  <si>
    <t>Card Pesa</t>
  </si>
  <si>
    <t>https://www.crunchbase.com/organization/card-pesa</t>
  </si>
  <si>
    <t>Nelson Kituuka, Rachael Kituuka</t>
  </si>
  <si>
    <t>Credit, Financial Services, FinTech, Micro Lending</t>
  </si>
  <si>
    <t>http://cardpesa.com/</t>
  </si>
  <si>
    <t>https://www.twitter.com/cardpesa</t>
  </si>
  <si>
    <t>cardpesa@gmail.com</t>
  </si>
  <si>
    <t>256 392 178 676</t>
  </si>
  <si>
    <t>EFC Uganda</t>
  </si>
  <si>
    <t>https://www.crunchbase.com/organization/efc-uganda</t>
  </si>
  <si>
    <t>Financial Services, Other, Professional Services</t>
  </si>
  <si>
    <t>Customer Service, Finance, Financial Services, FinTech</t>
  </si>
  <si>
    <t>Entrepreneurs Financial Centre (EFC) Uganda is a start-up microfinance institution that was founded in June 2012.</t>
  </si>
  <si>
    <t>http://www.efcug.com/</t>
  </si>
  <si>
    <t>https://twitter.com/efcug_care</t>
  </si>
  <si>
    <t>info@efcug.com</t>
  </si>
  <si>
    <t>One Credit</t>
  </si>
  <si>
    <t>https://www.crunchbase.com/organization/one-credit</t>
  </si>
  <si>
    <t>Convertible Note</t>
  </si>
  <si>
    <t>Ngozi Dozie</t>
  </si>
  <si>
    <t>Data and Analytics, Financial Services, Lending and Investments</t>
  </si>
  <si>
    <t>Business Intelligence, Consumer Lending, Finance</t>
  </si>
  <si>
    <t>One Credit is an online consumer lending business Application. The company app Provides  Payments, Bills, Smart Investments, Credit Reports and Instant Loans to help cover unexpected expenses or urgent cash.</t>
  </si>
  <si>
    <t>https://www.one-cred.com</t>
  </si>
  <si>
    <t>info@one-cred.com</t>
  </si>
  <si>
    <t>809-111-2274</t>
  </si>
  <si>
    <t>SovTech</t>
  </si>
  <si>
    <t>https://www.crunchbase.com/organization/sovtech</t>
  </si>
  <si>
    <t>Gerald Neves</t>
  </si>
  <si>
    <t>Apps, Blockchain and Cryptocurrency, Internet Services, Mobile, Other, Science and Engineering, Software</t>
  </si>
  <si>
    <t>Blockchain, Cloud Computing, Enterprise Software, Mobile Apps, SaaS, Software, Software Engineering, Web Development</t>
  </si>
  <si>
    <t>SovTech is a leading business software provider. Elite software development, leading cloud SaaS products &amp; premium technology services.</t>
  </si>
  <si>
    <t>https://www.sovtech.co.za/</t>
  </si>
  <si>
    <t>http://twitter.com/SovTechSA</t>
  </si>
  <si>
    <t>hello@sovtech.com</t>
  </si>
  <si>
    <t>(087)235-1774</t>
  </si>
  <si>
    <t>Carbon</t>
  </si>
  <si>
    <t>https://www.crunchbase.com/organization/one-finance-and-investments-limited</t>
  </si>
  <si>
    <t>Chijioke Dozie, Ngozi Dozie</t>
  </si>
  <si>
    <t>Consumer Lending, Financial Services, FinTech, Mobile Payments</t>
  </si>
  <si>
    <t>Carbon, a mobile-only digital bank,  provides innovative financial services to the financially underserved mass retail segment</t>
  </si>
  <si>
    <t>https://ng.getcarbon.co</t>
  </si>
  <si>
    <t>https://twitter.com/get_carbon</t>
  </si>
  <si>
    <t>customer@getcarbon.co</t>
  </si>
  <si>
    <t>01 460 9945</t>
  </si>
  <si>
    <t>Swipe</t>
  </si>
  <si>
    <t>https://www.crunchbase.com/organization/swipe-2070</t>
  </si>
  <si>
    <t>Dami Rafael Jegede</t>
  </si>
  <si>
    <t>Artificial Intelligence (AI), Data and Analytics, Design, Financial Services, Information Technology, Science and Engineering, Software</t>
  </si>
  <si>
    <t>Artificial Intelligence (AI), FinTech, Information Technology, Machine Learning, Product Design, SaaS, Software</t>
  </si>
  <si>
    <t>Swipe is primarily an Enterprise development partner with B2B services. Our flagship product is Symon Enterprise Manager (SEM). SEM is a Big Data monitoring tool that improves uptime and availability across banking systems like ATMs, POS Terminals, Internet Banking, Mobile Banking and Core Banking applications. SEM provides real-time and predictive analysis using trends and continuous learning AI models. SEM monitors and processes over USD $4 Billion each year and uptime has improved by up to 20% for our banking partners. Swipe is also a product design company that works with amazing companies, startups and people to build great things.</t>
  </si>
  <si>
    <t>https://swipemax.com</t>
  </si>
  <si>
    <t>https://twitter.com/swipemax</t>
  </si>
  <si>
    <t>hello@swipemax.com</t>
  </si>
  <si>
    <t>Imafin</t>
  </si>
  <si>
    <t>https://www.crunchbase.com/organization/imafin</t>
  </si>
  <si>
    <t>Thabo Mongoma</t>
  </si>
  <si>
    <t>Imafin is a specialist payment and commercial credit firm driven by innovation on traditional payments models. Through our commercial credit offering, we help suppliers and their customers to focus on their core business by removing credit risk in their procurement transactions, converting credit sales into instant cash and extending payment terms. We offer this solution in partnership with our partner, Diners Club International, a subsidiary of Standard Bank South Africa. With over 50 years combined experience, you can be assured that our Payments Advisory, Programme Management and Commercial Credit value propositions are best of breed. It is with these credentials that we have been able to establish key relationships.</t>
  </si>
  <si>
    <t>http://www.imafin.co.za/</t>
  </si>
  <si>
    <t>information@imafin.co.za</t>
  </si>
  <si>
    <t>+27 (11) 544 1400</t>
  </si>
  <si>
    <t>CAPIS</t>
  </si>
  <si>
    <t>https://www.crunchbase.com/organization/capis</t>
  </si>
  <si>
    <t>Paul Adonis Peters</t>
  </si>
  <si>
    <t>Financial Services, FinTech, Funding Platform, Venture Capital</t>
  </si>
  <si>
    <t>CAPIS is the industry pioneer and market leader in retail venture capital and sustainable financing services. We offer Access to Capital as a Service (ACaaS). Our existential core is to create an ecosystem for sustainable financing and accessible capital for people and individuals from all works of life. To this end we have developed retail venture capital and sustainable financing services offering seamless access to capital and lifetime advisory support to our several categories of clients. As a sustainable financing firm we believe that the only pathway for individuals and communities to achieve sustainable prosperity is to make capital easily accessible to them. How we achieve this is by the continuous and exponential expansion of capital via real sector investments and redistribution of surplus value to our clients through our several services and profit sharing program. Enrolling on any one of our retail venture capital or sustainable financing services gives our clients seamless access to capital and lifetime financial and investment advisory support. We have come to appreciate the fact that without access to capital and requisite professional advisory support there can be no social mobility. By leveraging on economies of scale, real sector investments and multiple special funds administration we are able to create sufficient capital for all our clientsâ€™ needs and thus ensure sustainable prosperity for all.</t>
  </si>
  <si>
    <t>https://capisgroup.com/</t>
  </si>
  <si>
    <t>https://twitter.com/CAPISGROUP</t>
  </si>
  <si>
    <t>contactcentre@capisng.com</t>
  </si>
  <si>
    <t>+23 408-455-6951</t>
  </si>
  <si>
    <t>Global Bank Ethiopia</t>
  </si>
  <si>
    <t>https://www.crunchbase.com/organization/global-bank-ethiopia</t>
  </si>
  <si>
    <t>Banking, Consumer Lending, Financial Services, Lending</t>
  </si>
  <si>
    <t>Adama, Amara, Ethiopia</t>
  </si>
  <si>
    <t>http://www.globalbankethiopia.com</t>
  </si>
  <si>
    <t>https://x.com/globalbanketh</t>
  </si>
  <si>
    <t>Call_Center@globalbankethiopia.com</t>
  </si>
  <si>
    <t>Debub Global Bank</t>
  </si>
  <si>
    <t>https://www.crunchbase.com/organization/debub-global-bank</t>
  </si>
  <si>
    <t>Banking, Credit, Financial Services, Transaction Processing</t>
  </si>
  <si>
    <t>Debub Global Bank provides banking services to both domestic and international businesses. Their services include deposit, loan and advances, international banking, E-banking, and exchange rate.</t>
  </si>
  <si>
    <t>Addis Ababa, Adis Abeba, Ethiopia</t>
  </si>
  <si>
    <t>https://debubglobalbank.com</t>
  </si>
  <si>
    <t>https://twitter.com/bankdebub</t>
  </si>
  <si>
    <t>info@debubglobalbank.com</t>
  </si>
  <si>
    <t>+251115 581 245</t>
  </si>
  <si>
    <t>Umati Capital</t>
  </si>
  <si>
    <t>https://www.crunchbase.com/organization/umati-capital</t>
  </si>
  <si>
    <t>Ivan Mbowa, Munyutu Waigi</t>
  </si>
  <si>
    <t>Consumer Goods, Financial Services, Real Estate</t>
  </si>
  <si>
    <t>Fast-Moving Consumer Goods, Financial Services, FinTech</t>
  </si>
  <si>
    <t>Umati Capital is a start-up financial services company that aims to revolutionize access to finance through the consistent and innovative use of technology. Launched in September 2012, they are a non-bank financial institution focused on the provision of credit and related payment technologies. They are currently focused within agri-business supply chains, retailer value chains and fast moving consumer goods manufacturers. They leverage proprietary technology to provide branchless financial services to small scale suppliers, trading companies and industrial processors.</t>
  </si>
  <si>
    <t>http://umaticapital.com/</t>
  </si>
  <si>
    <t>https://twitter.com/umaticapital</t>
  </si>
  <si>
    <t>MIA Group</t>
  </si>
  <si>
    <t>https://www.crunchbase.com/organization/sumo-5bb4</t>
  </si>
  <si>
    <t>Pre-Seed</t>
  </si>
  <si>
    <t>Tav Denkey Jr</t>
  </si>
  <si>
    <t>Commerce and Shopping, Consumer Goods, Financial Services, Internet Services, Mobile, Other, Payments, Software</t>
  </si>
  <si>
    <t>Consumer Goods, E-Commerce, Emerging Markets, Internet, Mobile Payments</t>
  </si>
  <si>
    <t>MIA Group is a consumer internet company in Francophone Africa. We are on a  mission to make commerce easy through a digital ecosystem fulfilling the everyday needs of consumers online and offline. Our businesses include  Miaplenou.com: The largest online retail platform operating in Togo, Benin, Mali, Niger, and Burkina Faso. Launched 2012. Kiosk:  online reselling App that enables anyone to start a business without investment. Launched 2021. MiaPay: QR code payment and lifestyle services</t>
  </si>
  <si>
    <t>http://mia2012.com/</t>
  </si>
  <si>
    <t>ir@miaplenou.com</t>
  </si>
  <si>
    <t>Acep Burkina</t>
  </si>
  <si>
    <t>https://www.crunchbase.com/organization/acep-burkina</t>
  </si>
  <si>
    <t>Finance, Financial Services, Micro Lending</t>
  </si>
  <si>
    <t>ACEP Burkina is a MFI specialized in the financing of micro companies and very small enterprises existing in towns and close suburbs. Granted credits are mainly used to finance required working capital and investments. I&amp;P and ACEP International which are old partners have decided to partner in 2008 to try to start a microfinance institution like ACEP in the country. In spite of a preexisting  important mutual fund present in town zone, small entrepreneurs remain hardly linked to microfinance. Besides, it does not exist for the moment in Burkina Faso, a microfinance institution specialized in individual credit with an effective and appropriate technique of credit risk analysis towards very small companies.  Financings trough subventions have been secured from the French Agency of Development then an agreement has been obtained from the ministry of finances in June 2012. The microfinance institution has started its activities in October 2012.</t>
  </si>
  <si>
    <t>Ouagadougou, Kadiogo, Burkina Faso</t>
  </si>
  <si>
    <t>https://acep-bf.com/</t>
  </si>
  <si>
    <t>LandBank Group</t>
  </si>
  <si>
    <t>https://www.crunchbase.com/organization/landbank</t>
  </si>
  <si>
    <t>Financial Services, Real Estate</t>
  </si>
  <si>
    <t>Crowdfunding, Real Estate</t>
  </si>
  <si>
    <t>Landbank is a real estate investment trust company that offers a platform where individuals,companies or investment groups can invest in real estate from as little as Ksh 5,000/= using the power of crowdfunding.The funds are held in trust by a bank.</t>
  </si>
  <si>
    <t>http://www.landbankgroup.com/</t>
  </si>
  <si>
    <t>https://twitter.com/LandbankREIT</t>
  </si>
  <si>
    <t>info@landbankgroup.co.ke</t>
  </si>
  <si>
    <t>Maishapay</t>
  </si>
  <si>
    <t>https://www.crunchbase.com/organization/maishapay</t>
  </si>
  <si>
    <t>Financial Services, Hardware, Mobile, Payments, Platforms, Software</t>
  </si>
  <si>
    <t>Financial Services, iOS, Mobile Payments, Telecommunications</t>
  </si>
  <si>
    <t>MaishaPay is a mobile application offering a financial services solution via a phone. Maisha is a true innovation, specially designed to meet the needs of more African people. The service can be used on any type of mobile phone and on all telecom networks, which is a first in Africa. Customers can use the service to perform financial transactions, including cash withdrawals. Deposits on their savings accounts, money transfer and payments in stores, restaurants and other commercial establishments.</t>
  </si>
  <si>
    <t>Lubumbashi, Katanga, Congo, Democratic Republic of</t>
  </si>
  <si>
    <t>http://maishapay.online/</t>
  </si>
  <si>
    <t>contact@maishapay.online</t>
  </si>
  <si>
    <t>Yomkencom</t>
  </si>
  <si>
    <t>https://www.crunchbase.com/organization/yomkencom</t>
  </si>
  <si>
    <t>Crowdfunding, Enterprise Software</t>
  </si>
  <si>
    <t>Yomken.com is the first crowdfunding &amp; open-innovation platform in the Arab world. Yomken brings-up innovative oriental products through crowdfunding &amp; open-innovation. We aim at transforming 'Fahlawa' into an economic added-value.</t>
  </si>
  <si>
    <t>http://www.yomken.com</t>
  </si>
  <si>
    <t>http://twitter.com/yomkencom</t>
  </si>
  <si>
    <t>info@yomken.com</t>
  </si>
  <si>
    <t>+20 112 166 6612</t>
  </si>
  <si>
    <t>SliceBiz</t>
  </si>
  <si>
    <t>https://www.crunchbase.com/organization/slicebiz</t>
  </si>
  <si>
    <t>Heather Cochran</t>
  </si>
  <si>
    <t>Emerging Markets, Financial Services, FinTech, Incubators, Venture Capital</t>
  </si>
  <si>
    <t>SliceBiz is an investment platform that provides alternative financing for startups in Africa and emerging markets. It provides a web-based investment platform that can be used by anyone to make micro investment transactions. SliceBiz ensures security and protects both parties of a transaction against fraudulent transactions. SliceBiz is using investors in angel networks to validate companies by allowing angel investors to first provide part of the startupâ€™s funding before turning to the larger middle class group to ask for smaller investments. It is an approach that leverages investments of business professionals whilst at the same time keeping the threshold of investments low enough to encourage a wider public participation and spreading the risks.  SliceBiz was launched in 2012 by [Heather Cochran](https://www.crunchbase.com/person/heather-cochran) and is based in Accra, Ghana.</t>
  </si>
  <si>
    <t>http://slicebiz.com/</t>
  </si>
  <si>
    <t>https://twitter.com/slicebiz</t>
  </si>
  <si>
    <t>info.slicebiz@gmail.com</t>
  </si>
  <si>
    <t>(973) 722-7056</t>
  </si>
  <si>
    <t>easyfin</t>
  </si>
  <si>
    <t>https://www.crunchbase.com/organization/easyfin</t>
  </si>
  <si>
    <t>Elo Eriri</t>
  </si>
  <si>
    <t>Financial Services, Mobile</t>
  </si>
  <si>
    <t>Finance, FinTech, Mobile</t>
  </si>
  <si>
    <t>easyfin is a relatively new company with the mandate to build and deliver technology products that make life more enjoyable - on a global basis. The first product launched by easyfin is easyfin.tk (on www.easyfin.tk) which is a platform for value adding financial products. Only one product has been launched on easyfin.tk, called FRay, which helps users evaluate the financial performance and position of companies (web based). More products will follow. The company is presently working on building a mobile web based news related product, and also looking into an enterprise related project management related product. One of these will most likely be released before the next easyfin.tk hosted financial product will be developed. Though most of the projects in consideration presently are internet based, easyfin does desire in the medium to long term to enter into hardware and the limitless 'technological everything' that will be our future.</t>
  </si>
  <si>
    <t>http://www.easyfin.tk</t>
  </si>
  <si>
    <t>ceo@easyfin.tk</t>
  </si>
  <si>
    <t>Yoco</t>
  </si>
  <si>
    <t>https://www.crunchbase.com/organization/yoco</t>
  </si>
  <si>
    <t>Series C</t>
  </si>
  <si>
    <t>Bradley Wattrus, Carl Wazen, Katlego Maphai, Lungisa Matshoba</t>
  </si>
  <si>
    <t>Financial Services, FinTech, Mobile Payments, Point of Sale, Small and Medium Businesses</t>
  </si>
  <si>
    <t>Yoco is an African technology company. We create opportunities for entrepreneurs and small businesses to get paid, run and grow their business through a single platform. Our growing product ecosystem includes payments (offline and online), lending and business software.  Today Yoco processes US$ billions annually for over 300,000 small businesses.</t>
  </si>
  <si>
    <t>https://www.yoco.com/za</t>
  </si>
  <si>
    <t>https://twitter.com/yoco_za</t>
  </si>
  <si>
    <t>hello@yoco.com</t>
  </si>
  <si>
    <t>Late Stage Venture</t>
  </si>
  <si>
    <t>BitPesa</t>
  </si>
  <si>
    <t>https://www.crunchbase.com/organization/bitpesa-76fc</t>
  </si>
  <si>
    <t>Charlene Chen, Elizabeth Rossiello</t>
  </si>
  <si>
    <t>Banking, Cryptocurrency, Finance, Financial Services, Payments</t>
  </si>
  <si>
    <t>BitPesa provides individuals and institutions with wholesale cryptocurrency liquidity. BitPesa, in addition to fast settlement and a variety of currency options, offers cutting-edge security and the most liquidity of any African exchange. BitPesa was the first blockchain company to be licensed by the UK's Financial Conduct Authority and follows stringent KYC practices, having traded over $500 million.</t>
  </si>
  <si>
    <t>https://www.bitpesa.co/</t>
  </si>
  <si>
    <t>https://twitter.com/bitpesa</t>
  </si>
  <si>
    <t>info@bitpesa.co</t>
  </si>
  <si>
    <t>+256 756 595234</t>
  </si>
  <si>
    <t>PEG</t>
  </si>
  <si>
    <t>https://www.crunchbase.com/organization/peg</t>
  </si>
  <si>
    <t>Hugh Whalan, Nate Heller</t>
  </si>
  <si>
    <t>Consumer Electronics, Energy, Financial Services, Hardware, Lending and Investments, Natural Resources, Sustainability</t>
  </si>
  <si>
    <t>Commercial Lending, Electronics, Energy, Financial Services, Solar</t>
  </si>
  <si>
    <t>PEGAfrica is an asset financing company currently selling Pay As You Go solar energy products to off-grid customers in Ghana, Cote d'Ivoire, and Senegal.  PEGâ€™s Pay As You Go solar systems give our customers access to better quality light, mobile phone charging, and appliances like radios and televisions.   Hugh Whalan and Nate Heller founded PEG in 2013. It has its headquarters in Accra in Ghana.</t>
  </si>
  <si>
    <t>https://www.pegafrica.com/</t>
  </si>
  <si>
    <t>https://twitter.com/pegafrica</t>
  </si>
  <si>
    <t>info@pegafrica.com</t>
  </si>
  <si>
    <t>+233 302 776507</t>
  </si>
  <si>
    <t>CEC Africa Investments</t>
  </si>
  <si>
    <t>https://www.crunchbase.com/organization/cec-africa-investments</t>
  </si>
  <si>
    <t>Energy, Financial Services, Lending and Investments</t>
  </si>
  <si>
    <t>Electrical Distribution, Energy, Impact Investing, Power Grid</t>
  </si>
  <si>
    <t>http://www.cecafrica.com</t>
  </si>
  <si>
    <t>https://twitter.com/CECAfrica</t>
  </si>
  <si>
    <t>+260 212 244 915</t>
  </si>
  <si>
    <t>Isizwe</t>
  </si>
  <si>
    <t>https://www.crunchbase.com/organization/isizwe</t>
  </si>
  <si>
    <t>Commerce and Shopping, Financial Services, Internet Services</t>
  </si>
  <si>
    <t>E-Commerce Platforms, FinTech, Internet</t>
  </si>
  <si>
    <t>Africa is experiencing unprecedented growth, with 1.2 billion people predicted to join the population by 2050. Today, no African cities are among the world's most populous. By 2050, Kinshasa and Lagos will make the top 10. By 2100, the three most populated cities will all be African. A vast majority of these people still don't have access to fast and affordable internet. That's where Isizwe comes in. We're changing the game with our lightning-fast and affordable fiber solutions available on a pay-as-you-go basus, bringing connectivity to Sub-Saharan Africa.</t>
  </si>
  <si>
    <t>http://www.isizwe.com</t>
  </si>
  <si>
    <t>info@isizwe.com</t>
  </si>
  <si>
    <t>Outsourced CFO</t>
  </si>
  <si>
    <t>https://www.crunchbase.com/organization/outsourced-cfo</t>
  </si>
  <si>
    <t>Financial Services, Hardware, Internet Services, Professional Services</t>
  </si>
  <si>
    <t>Accounting, Cloud Infrastructure, Consulting, Finance, Financial Services, FinTech</t>
  </si>
  <si>
    <t>OCFO builds world-class finance functions for scaling companies. We leverage CFO services, cloud accounting and automation to help our clients grow and realize their visions. Our talented and passionate team of purpose driven Chartered Accountants and financial professionals help entrepreneurs to rethink, automate and scale their companies in the pursuit of business eminence.</t>
  </si>
  <si>
    <t>https://www.ocfo.com/</t>
  </si>
  <si>
    <t>https://twitter.com/OCFOza</t>
  </si>
  <si>
    <t>info@ocfo.com</t>
  </si>
  <si>
    <t>(+2721) 201 2260</t>
  </si>
  <si>
    <t>Beyonic</t>
  </si>
  <si>
    <t>https://www.crunchbase.com/organization/beyonic</t>
  </si>
  <si>
    <t>Luke Kyohere</t>
  </si>
  <si>
    <t>FinTech, Mobile Payments, Payments</t>
  </si>
  <si>
    <t>Beyonic offers businesses a suite of cutting-edge digital payment services. The Beyonic platform is a simple and universal two-way payment management solution; it gives its customers access to 26 mobile payment networks and more than 20 banks in nine different countries, all centrally. For the past seven years, Beyonic has specialized in providing dematerialized payment solutions for managing personal projects and corporate budgets, such as payroll, change, communication credit, debt collection. payment and disbursement of corporate funds of any size or type.</t>
  </si>
  <si>
    <t>https://beyonic.com</t>
  </si>
  <si>
    <t>https://twitter.com/beyonictech</t>
  </si>
  <si>
    <t>info@beyonic.com</t>
  </si>
  <si>
    <t>+256 792 790183</t>
  </si>
  <si>
    <t>KOKO Networks</t>
  </si>
  <si>
    <t>https://www.crunchbase.com/organization/koko-networks</t>
  </si>
  <si>
    <t>Greg Murray</t>
  </si>
  <si>
    <t>Commerce and Shopping, Consumer Goods, Financial Services, Lending and Investments, Sustainability</t>
  </si>
  <si>
    <t>E-Commerce, Green Consumer Goods, GreenTech, Retail, Trading Platform</t>
  </si>
  <si>
    <t>KOKO Networks is an international venture-backed technology company with offices in East Africa and India. KOKO provides a platform for smart commerce in urban Africa. Our unique suite of technologies connects suppliers, retailers, and customers, enabling delivery of a range of consumer and business solutions that improve life in Africaâ€™s cities.</t>
  </si>
  <si>
    <t>https://kokonetworks.com/</t>
  </si>
  <si>
    <t>https://twitter.com/KOKO_Networks</t>
  </si>
  <si>
    <t>Terebinth Capital</t>
  </si>
  <si>
    <t>https://www.crunchbase.com/organization/terebinth-capital</t>
  </si>
  <si>
    <t>Erik Nel</t>
  </si>
  <si>
    <t>Consulting, Financial Services, Hedge Funds</t>
  </si>
  <si>
    <t>Terebinth Capital (Pty) Ltd is a South African investment management company that specializes in managing a diverse range of investment strategies. With a focus on knowledge and growth, Terebinth Capital offers services including the management of investments across various portfolios. The company operates as a licensed Hedge Fund Financial Services Provider and is recognized as a B-BBEE Level 2 contributor. Terebinth Capital manages eight diversified strategies, demonstrating a commitment to meeting the investment needs of its clients through a comprehensive approach to asset management.</t>
  </si>
  <si>
    <t>https://www.terebinthcapital.com</t>
  </si>
  <si>
    <t>team@terebinthcapital.com</t>
  </si>
  <si>
    <t>SnapScan</t>
  </si>
  <si>
    <t>https://www.crunchbase.com/organization/snapscan-2</t>
  </si>
  <si>
    <t>Kobus Ehlers, Malan Joubert</t>
  </si>
  <si>
    <t>Apps, Mobile Payments, Payments, Software</t>
  </si>
  <si>
    <t>http://www.snapscan.co.za/</t>
  </si>
  <si>
    <t>https://twitter.com/SnapScanApp</t>
  </si>
  <si>
    <t>Page International Financial Services</t>
  </si>
  <si>
    <t>https://www.crunchbase.com/organization/page-international-financial-services</t>
  </si>
  <si>
    <t>Financial Services, Funding Platform, Impact Investing</t>
  </si>
  <si>
    <t>https://www.pagefinancials.com</t>
  </si>
  <si>
    <t>https://twitter.com/pagefinancials</t>
  </si>
  <si>
    <t>customer@pagefinancials.com</t>
  </si>
  <si>
    <t>+234 1 700 7243</t>
  </si>
  <si>
    <t>Zedcrest Group</t>
  </si>
  <si>
    <t>https://www.crunchbase.com/organization/zedcrest-group</t>
  </si>
  <si>
    <t>https://zedcrest.com</t>
  </si>
  <si>
    <t>https://twitter.com/Zedcrest_</t>
  </si>
  <si>
    <t>info@zedcrestcapital.com</t>
  </si>
  <si>
    <t>234 7000004844</t>
  </si>
  <si>
    <t>Acrux Resources</t>
  </si>
  <si>
    <t>https://www.crunchbase.com/organization/acrux-resources</t>
  </si>
  <si>
    <t>Financial Services, Lending and Investments, Natural Resources</t>
  </si>
  <si>
    <t>Impact Investing, Mining, Trading Platform</t>
  </si>
  <si>
    <t>Acrux Resources is a commodity resource specialist firm that offers bespoke investment opportunities through physical trading, transaction-by-transaction investments, fines recovery, and sensor-based sorting technology.</t>
  </si>
  <si>
    <t>https://acruxresources.co.za/</t>
  </si>
  <si>
    <t>info@acruxresources.co.za</t>
  </si>
  <si>
    <t>+27 (0) 11 745 2921</t>
  </si>
  <si>
    <t>Finance House</t>
  </si>
  <si>
    <t>https://www.crunchbase.com/organization/finance-house-7b59</t>
  </si>
  <si>
    <t>Msida, Jijel, Algeria</t>
  </si>
  <si>
    <t>https://financehouse.mt</t>
  </si>
  <si>
    <t>info@financehouse.mt</t>
  </si>
  <si>
    <t>+356 2777 9000</t>
  </si>
  <si>
    <t>Bitland Global</t>
  </si>
  <si>
    <t>https://www.crunchbase.com/organization/bitland-global</t>
  </si>
  <si>
    <t>Naringamba Mwinssubo</t>
  </si>
  <si>
    <t>Blockchain and Cryptocurrency, Government and Military, Other</t>
  </si>
  <si>
    <t>Blockchain, Government</t>
  </si>
  <si>
    <t>Bitland is an experimental platform using decentralized, trustless models such as Bitcoinâ€™s blockchain to bridge the gap between the government and the undocumented areas. Its key principle is that all participation is voluntary. Meaning that thereâ€™s a personal and/or community consent, and approval, time-stamped, and government approved. This process will be tokenized in the blockchain for later reference, for every claim, and transaction.</t>
  </si>
  <si>
    <t>Kumasi, Ashanti, Ghana</t>
  </si>
  <si>
    <t>http://landing.bitland.world/</t>
  </si>
  <si>
    <t>https://twitter.com/bitlandglobal?lang=en</t>
  </si>
  <si>
    <t>Laboremus Uganda</t>
  </si>
  <si>
    <t>https://www.crunchbase.com/organization/laboremus-uganda</t>
  </si>
  <si>
    <t>Marius Andreas Koestler, Timothy Musoke</t>
  </si>
  <si>
    <t>Financial Services, FinTech, Information Technology, Software</t>
  </si>
  <si>
    <t>Laboremus Uganda delivers digital onboarding and KYC solutions for banks and fintechs in Africa.</t>
  </si>
  <si>
    <t>https://www.laboremus.ug/</t>
  </si>
  <si>
    <t>https://twitter.com/LaboremusUganda</t>
  </si>
  <si>
    <t>Dashpay</t>
  </si>
  <si>
    <t>https://www.crunchbase.com/organization/dashpay</t>
  </si>
  <si>
    <t>Dashpay was initially conceived as a traditional merchant acquirer when first established in 2013. Since that time a significant amount has been invested in the development of Dashpay's systems and technology, with further resources being allocated to complete its multi-product transacting platform, essentially for the facilitation of Business-to-Business payment related products in conjunction with its institutional client base. Dashpay presently operates within the South African national payments infrastructure, continually broadening its market reach, while concurrently establishing and securing the transaction capacity of its technology platforms. Dashpay services are ideally suited to serving the rapidly changing needs for secure payment systems, and financial management across Africa. CAPPREC recognises the high demand and potential growth in those destinations.</t>
  </si>
  <si>
    <t>https://www.dashpay.co.za/</t>
  </si>
  <si>
    <t>https://twitter.com/DashpayZA</t>
  </si>
  <si>
    <t>info@dashpay.co.za</t>
  </si>
  <si>
    <t>086 001 2729</t>
  </si>
  <si>
    <t>Hamwe</t>
  </si>
  <si>
    <t>https://www.crunchbase.com/organization/hamwe</t>
  </si>
  <si>
    <t>Stella Lugalambi</t>
  </si>
  <si>
    <t>Agriculture and Farming, Apps, Data and Analytics, Financial Services, Information Technology, Mobile, Payments, Software</t>
  </si>
  <si>
    <t>Agriculture, Data Collection and Labeling, Information Services, Mobile Apps, Mobile Payments</t>
  </si>
  <si>
    <t>https://hamwe.org/</t>
  </si>
  <si>
    <t>https://twitter.com/HamweEastAfrica</t>
  </si>
  <si>
    <t>info@hamwe.org</t>
  </si>
  <si>
    <t>Mobicred</t>
  </si>
  <si>
    <t>https://www.crunchbase.com/organization/mobicred</t>
  </si>
  <si>
    <t>Commerce and Shopping, Financial Services, Lending and Investments</t>
  </si>
  <si>
    <t>Credit, E-Commerce, Financial Services, FinTech</t>
  </si>
  <si>
    <t>Mobicred is a pioneering credit facility platform that allows its users to shop safely online with a real-time secure facility.</t>
  </si>
  <si>
    <t>https://mobicred.co.za</t>
  </si>
  <si>
    <t>https://twitter.com/mobicred?ref_src=twsrc%5Egoogle%7Ctwcamp%5Eserp%7Ctwgr%5Eauthor</t>
  </si>
  <si>
    <t>help@mobicred.co.za</t>
  </si>
  <si>
    <t>+27 211-260-700</t>
  </si>
  <si>
    <t>Ndalamo Resources</t>
  </si>
  <si>
    <t>https://www.crunchbase.com/organization/ndalamo-resources</t>
  </si>
  <si>
    <t>Financial Services, Impact Investing, Mineral, Mining</t>
  </si>
  <si>
    <t>Ndalamo Resources operates mines and invests in mining projects, generating economic returns in a socially responsible way. The company focuses on mining investment opportunities in the South African mining sector.</t>
  </si>
  <si>
    <t>https://www.ndalamoresources.co.za/</t>
  </si>
  <si>
    <t>AT Global Markets SA (Pty) Ltd</t>
  </si>
  <si>
    <t>https://www.crunchbase.com/organization/khwezi-financial-services</t>
  </si>
  <si>
    <t>Mark Wurr, Sean Coetzee</t>
  </si>
  <si>
    <t>Asset Management, Financial Exchanges, Financial Services, Trading Platform, Wealth Management</t>
  </si>
  <si>
    <t>AT Global Markets SA (Pty) Ltd is part of the ATFX Group, a global financial services company offering online trading services in forex, commodities, indices, and CFDs (Contracts for Difference). It is regulated by the Financial Sector Conduct Authority (FSCA) in South Africa and is also a licensed OTC Derivatives Provider.</t>
  </si>
  <si>
    <t>https://www.atfx.com/en-za/</t>
  </si>
  <si>
    <t>support.sa@atfxafrica.com</t>
  </si>
  <si>
    <t>+27 (0) 21 300 3117</t>
  </si>
  <si>
    <t>Human Development Innovation Fund</t>
  </si>
  <si>
    <t>https://www.crunchbase.com/organization/human-development-innovation-fund</t>
  </si>
  <si>
    <t>Communities, Funding Platform, Non Profit</t>
  </si>
  <si>
    <t>Human Development Innovation Fund offers human development services in education, health and water, sanitation, and hygiene. They working in collaboration with the commission of science and technology and other local partners, HDIF seeks to accelerate the testing and a scaling of strengthening of the ecosystem through cross-sector networks, strategic partnerships, awards and events.</t>
  </si>
  <si>
    <t>Dar Es Salaam, Dar es Salaam, Tanzania</t>
  </si>
  <si>
    <t>http://hdif-tz.org</t>
  </si>
  <si>
    <t>info@hdif-tz.org</t>
  </si>
  <si>
    <t>+255 22 270 1542</t>
  </si>
  <si>
    <t>Firepay</t>
  </si>
  <si>
    <t>https://www.crunchbase.com/organization/firepay</t>
  </si>
  <si>
    <t>Firepay was formed in 2013 to apply new mobile payments technology to build innovative products.</t>
  </si>
  <si>
    <t>etfSA</t>
  </si>
  <si>
    <t>https://www.crunchbase.com/organization/etfsa</t>
  </si>
  <si>
    <t>Consulting, Finance, Impact Investing</t>
  </si>
  <si>
    <t>etfSA specializes in providing a comprehensive platform for investing in Exchange Traded Products (ETPs), including Exchange Traded Funds (ETFs) and Exchange Traded Notes (ETNs). The company offers a 'one-stop-shop' experience, giving investors access to a wide range of investment products, statutory information, and performance data on South African ETPs. Investments made through etfSA are administered by Automated Outsourcing Services (Pty) Ltd, an authorized financial services provider. This ensures a secure and regulated environment for investors. etfSA aims to make investing in ETFs and ETNs accessible and understandable, catering to both seasoned investors and those new to the investment world.</t>
  </si>
  <si>
    <t>https://etfsa.co.za</t>
  </si>
  <si>
    <t>https://twitter.com/ETFSA</t>
  </si>
  <si>
    <t>info@etfsa.co.za</t>
  </si>
  <si>
    <t>+27 010 446 037 1234</t>
  </si>
  <si>
    <t>ARM-Harith Infrastructure Investment</t>
  </si>
  <si>
    <t>https://www.crunchbase.com/organization/arm-harith-infrastructure-investment</t>
  </si>
  <si>
    <t>Financial Services, Impact Investing, Infrastructure</t>
  </si>
  <si>
    <t>ARM-Harith Infrastructure Investment focuses on infrastructure development across Africa. The company manages funds and invests in projects that promote economic integration and sustainable development. ARM-Harith supports both private and public sector entities, aligning its investments with the goals of the African Continental Free Trade Area. The company is regulated in Mauritius and has been recognized by the Global Innovation Lab for Climate Finance for its contributions to climate finance initiatives.</t>
  </si>
  <si>
    <t>https://armharith.com</t>
  </si>
  <si>
    <t>https://x.com/ArmHarith</t>
  </si>
  <si>
    <t>infrastructurefund@arm.com.ng</t>
  </si>
  <si>
    <t>+ 234 1 270 1092</t>
  </si>
  <si>
    <t>ALFAcoins</t>
  </si>
  <si>
    <t>https://www.crunchbase.com/organization/alfacoins</t>
  </si>
  <si>
    <t>Bitcoin, Cryptocurrency, Finance, Payments</t>
  </si>
  <si>
    <t>ALFAcoins is now an electronic payment system and supports bitcoin, bitcoin cash, litecoin, ethereum, dash, ERC-20, tether, and XRP. They launched ALFAcoins v2.0 with new features and added multiple options for the integration of cryptocurrency payments for online businesses.</t>
  </si>
  <si>
    <t>https://www.alfacoins.com</t>
  </si>
  <si>
    <t>https://twitter.com/AlfaCoins</t>
  </si>
  <si>
    <t>support@alfacoins.com</t>
  </si>
  <si>
    <t>Thundafund</t>
  </si>
  <si>
    <t>https://www.crunchbase.com/organization/thundafund</t>
  </si>
  <si>
    <t>Patrick Schofield</t>
  </si>
  <si>
    <t>Crowdfunding, E-Commerce, Marketplace, Online Portals</t>
  </si>
  <si>
    <t>Thundafund is an online crowdfunding cafe and marketplace based in Cape Town. Through Thundafund, entrepreneurs with their respective projects and ideas can raise capital and build a supportive crowd of backers.</t>
  </si>
  <si>
    <t>https://thundafund.com/</t>
  </si>
  <si>
    <t>https://twitter.com/thundafund</t>
  </si>
  <si>
    <t>hello@thundafund.com</t>
  </si>
  <si>
    <t>Valuraha</t>
  </si>
  <si>
    <t>https://www.crunchbase.com/organization/valuraha</t>
  </si>
  <si>
    <t>Betty Mutimba, Njoroge Kinyanjui, Wangechi Mwangi</t>
  </si>
  <si>
    <t>Finance, FinTech</t>
  </si>
  <si>
    <t>The Valuraha Trader is a virtual trading platform that simulates the Nairobi Securities Exchange &amp; the larger financial ecosystem. The platform is built to recreate the entire securities market ecosystem on the web in a bid to enable users interact with a realistic simulation for practical learning. It also offers relevant market data to inform investment decisions. The platform is initially targeted at high school and university students as a learning tool that adds much needed practical experience to the current curriculum &amp; to increase the level of financial literacy. The Kenyan Government is very keen on increasing Financial Literacy among the the in learning institutions through regulatory bodies such as the Capital Markets Authority. This indicates that we are supporting a need that is recognised. The bigger goal is to transition from virtual trading to actual trading &amp; uptake of financial instruments.</t>
  </si>
  <si>
    <t>http://www.valuraha.com</t>
  </si>
  <si>
    <t>http://twitter.com/valuraha</t>
  </si>
  <si>
    <t>hello@valuraha.com</t>
  </si>
  <si>
    <t>254 724 840 459</t>
  </si>
  <si>
    <t>Chamasoft</t>
  </si>
  <si>
    <t>https://www.crunchbase.com/organization/chamasoft</t>
  </si>
  <si>
    <t>Martin Njuguna, Martin Njuguna</t>
  </si>
  <si>
    <t>Financial Services, FinTech, Mobile Apps, Payments</t>
  </si>
  <si>
    <t>Chamasoft is a simple to use web and mobile app to manage all the affairs of micro savings and investment groups The cloud based solution enables group administrators to easily and efficiently track all contribution accounts within the group.</t>
  </si>
  <si>
    <t>http://chamasoft.com/</t>
  </si>
  <si>
    <t>http://twitter.com/chamasoft</t>
  </si>
  <si>
    <t>info@chamasoft.com</t>
  </si>
  <si>
    <t>HEVA Fund</t>
  </si>
  <si>
    <t>https://www.crunchbase.com/organization/heva-fund</t>
  </si>
  <si>
    <t>https://www.hevafund.com/</t>
  </si>
  <si>
    <t>https://twitter.com/HEVAFund</t>
  </si>
  <si>
    <t>programs@hevafund.com</t>
  </si>
  <si>
    <t>+254 20-440-0870</t>
  </si>
  <si>
    <t>PayToday</t>
  </si>
  <si>
    <t>https://www.crunchbase.com/organization/paytoday</t>
  </si>
  <si>
    <t>Chris Botha, NaudÃ© Muller</t>
  </si>
  <si>
    <t>Apps, Mobile Payments, Payments</t>
  </si>
  <si>
    <t>Windhoek, Windhoek, Namibia</t>
  </si>
  <si>
    <t>https://site.paytoday.com.na</t>
  </si>
  <si>
    <t>https://twitter.com/paytoday_na?lang=en</t>
  </si>
  <si>
    <t>support@paytoday.com.na</t>
  </si>
  <si>
    <t>ImpalaPay</t>
  </si>
  <si>
    <t>https://www.crunchbase.com/organization/impalapay</t>
  </si>
  <si>
    <t>FinTech, Payments, Transaction Processing</t>
  </si>
  <si>
    <t>https://impalapay.com</t>
  </si>
  <si>
    <t>https://twitter.com/impalapayinfo</t>
  </si>
  <si>
    <t>254 768 459684</t>
  </si>
  <si>
    <t>Treasure Brook Investments</t>
  </si>
  <si>
    <t>https://www.crunchbase.com/organization/treasure-brook-investments</t>
  </si>
  <si>
    <t>Consulting, Financial Services, Lending, Micro Lending</t>
  </si>
  <si>
    <t>https://www.treasurebrook.com</t>
  </si>
  <si>
    <t>https://x.com/TBIKenya</t>
  </si>
  <si>
    <t>info@treasurebrook.com</t>
  </si>
  <si>
    <t>+254 115 479 950</t>
  </si>
  <si>
    <t>Cyst</t>
  </si>
  <si>
    <t>https://www.crunchbase.com/organization/cyst</t>
  </si>
  <si>
    <t>Artificial Intelligence (AI), Data and Analytics, Financial Services, Information Technology, Mobile, Payments, Science and Engineering, Software</t>
  </si>
  <si>
    <t>Artificial Intelligence (AI), Financial Services, Information Technology, Mobile Payments</t>
  </si>
  <si>
    <t>https://www.teamcyst.com/</t>
  </si>
  <si>
    <t>business@teamcyst.com</t>
  </si>
  <si>
    <t>BTIG</t>
  </si>
  <si>
    <t>https://www.crunchbase.com/organization/btig-a440</t>
  </si>
  <si>
    <t>Financial Services, Lending and Investments, Professional Services, Real Estate</t>
  </si>
  <si>
    <t>Consulting, Finance, Impact Investing, Real Estate Investment</t>
  </si>
  <si>
    <t>Benoni, NA - South Africa, South Africa</t>
  </si>
  <si>
    <t>https://www.bluetitangroup.com/</t>
  </si>
  <si>
    <t>sales@bluetitangroup.com</t>
  </si>
  <si>
    <t>Counter1-Serve</t>
  </si>
  <si>
    <t>https://www.crunchbase.com/organization/counter1-serve</t>
  </si>
  <si>
    <t>Financial Services, Lending and Investments, Software</t>
  </si>
  <si>
    <t>Banking, FinTech, Lending, Software</t>
  </si>
  <si>
    <t>Counter1-Serve is a fintech company that focuses on promoting financial inclusion in Africa. The company provides digital lending solutions designed to improve the financial situations of individuals and small to medium-sized enterprises (SMEs). Their platform powers lenders towards digital delivery, enabling more efficient and accessible financial services. Counter1-Serve's software includes features for digital loan management and mobile banking, making it a comprehensive tool for financial institutions looking to modernize their operations and reach a wider customer base.</t>
  </si>
  <si>
    <t>https://counter1serve.com</t>
  </si>
  <si>
    <t>https://twitter.com/counter1_serve</t>
  </si>
  <si>
    <t>clientservice@counter1serve.com</t>
  </si>
  <si>
    <t>+254 740 694782</t>
  </si>
  <si>
    <t>AEX</t>
  </si>
  <si>
    <t>https://www.crunchbase.com/organization/aex-a28e</t>
  </si>
  <si>
    <t>Bitcoin, Cryptocurrency, Financial Exchanges, Trading Platform</t>
  </si>
  <si>
    <t>https://www.aex.com</t>
  </si>
  <si>
    <t>https://twitter.com/Aexglobal</t>
  </si>
  <si>
    <t>service@ogmail.aex.com</t>
  </si>
  <si>
    <t>Gaia Fund Managers</t>
  </si>
  <si>
    <t>https://www.crunchbase.com/organization/gaia-fund-managers</t>
  </si>
  <si>
    <t>Asset Management, Impact Investing</t>
  </si>
  <si>
    <t>Gaia Fund Managers rely on a team with extensive global, regional and local experience in private equity, structured finance, project development and asset management in order to support the Gaia Group investment functions, including: Private Equity Segregated Investment Mandates Unlisted Equity Investment Hybrid Debt Equity Preference Share Investments Gaia Fund Managersâ€™ investment team with their specialised experience in the asset class and related technologies provide the following unique value add differentiators: Demonstrated, auditable investment performance track record Engineering &amp; technology insights Extensive country risk, policy, regulatory, and PPP procurement programme knowledge across Africa Diverse &amp; complimentary team skill set</t>
  </si>
  <si>
    <t>http://gaiafm.co.za/</t>
  </si>
  <si>
    <t>info@gaia.group</t>
  </si>
  <si>
    <t>(021)671-7210</t>
  </si>
  <si>
    <t>Strider</t>
  </si>
  <si>
    <t>https://www.crunchbase.com/organization/stock-shop-2</t>
  </si>
  <si>
    <t>Stock Shop is a leading fintech company that provides a toolbox of platforms that banks and financial institutions can rapidly white-label in order to provide financial education and meaningful services to new and existing clients. Stock Shop was founded at the end of 2013 by Annabel Dallamore who while working at the Johannesburg Stock Exchange realised the pressing need for better, online, meaningful financial education. The team quickly realised there was a greater need from the industry at large for platforms that financial institutions could utilise to make their businesses more efficient and help their clients find the products and services that suit their specific needs. Stock Shop soon became the go-to for financial institutions looking to rapidly innovate and have industry leading digital platforms. All of the systems Stock Shop provides leverage the power of technology to make banking and financial services easy, quick, paperless and engaging for clients. Some of the platforms in the Stock Shop toolbox include: Online Academy - which provides trackable, gamified online learning Digital On-boarding &amp; Digital KYC/FICA (for South Africa) Robo-advisor- that utilises the power of emotional and intelligent algorithms Personal Financial Management Tools- to give clients one view of their financial lives Content Aggregators- which allows a financial institutions to tailor the content their clients receive based on the products/services they utilise Our platforms create meaning for savers and investors and their financial lives. The team are also pushing ahead in the emotional and predictive algorithm space for applications of artificial intelligence in financial services.</t>
  </si>
  <si>
    <t>https://stridertech.co.za/</t>
  </si>
  <si>
    <t>https://twitter.com/StockShopPortal</t>
  </si>
  <si>
    <t>info@stridertech.co.za</t>
  </si>
  <si>
    <t>(011)268-2256</t>
  </si>
  <si>
    <t>Pi Consulting</t>
  </si>
  <si>
    <t>https://www.crunchbase.com/organization/pi-consulting</t>
  </si>
  <si>
    <t>Finance, Financial Services, FinTech, Lending, Payments</t>
  </si>
  <si>
    <t>Pi Consulting is a financial technology company that offers solutions in banking, remittance, integration, and financial innovation. It provides efficient, secure, and stable solutions in banking, remittance, mobile money integration, and financial innovation. They offer payments, mobile banking, bulk messaging, and lending products that we have helped create.</t>
  </si>
  <si>
    <t>https://pycs.co.ke</t>
  </si>
  <si>
    <t>https://twitter.com/piconsultingke</t>
  </si>
  <si>
    <t>sales@pycs.co.ke</t>
  </si>
  <si>
    <t>+254 740 701 000</t>
  </si>
  <si>
    <t>CASH DEAL</t>
  </si>
  <si>
    <t>https://www.crunchbase.com/organization/cash-deal</t>
  </si>
  <si>
    <t>https://www.cashdeal-ci.com</t>
  </si>
  <si>
    <t>infocashdeal@cofinacorp.com</t>
  </si>
  <si>
    <t>(225) 22 54 57 58</t>
  </si>
  <si>
    <t>i.Sec</t>
  </si>
  <si>
    <t>https://www.crunchbase.com/organization/i-sec</t>
  </si>
  <si>
    <t>Kayode Disu</t>
  </si>
  <si>
    <t>i.Sec uses technology to bridge the gap that exists in business processes and socioeconomic structures.  Unlike traditional SMS notifications (alerts) and OTPs for approving online transactions, i.Sec is a service that protects customers from unwanted and malicious debits on their accounts and also enables the customer with the ability to either, approve transactions, decline them or report fraud real-time. It also protects companies and organizations from unwanted and unauthorized access to their Corporate Email, Remote Access VPN, Cloud Services and Intranet Sites etc. It works across all electronic channels.</t>
  </si>
  <si>
    <t>http://isec.ng</t>
  </si>
  <si>
    <t>info@isec.ng</t>
  </si>
  <si>
    <t>234 809 999 0327</t>
  </si>
  <si>
    <t>JostPay</t>
  </si>
  <si>
    <t>https://www.crunchbase.com/organization/jostpay</t>
  </si>
  <si>
    <t>Banking, Bitcoin, Cryptocurrency</t>
  </si>
  <si>
    <t>https://jostpay.com/</t>
  </si>
  <si>
    <t>https://twitter.com/jostpay</t>
  </si>
  <si>
    <t>info@jostpay.com</t>
  </si>
  <si>
    <t>Nigeria Mortgage Refinance Company</t>
  </si>
  <si>
    <t>https://www.crunchbase.com/organization/nigeria-mortgage-refinance-company</t>
  </si>
  <si>
    <t>Commercial Lending, Finance, Financial Services, Mortgage</t>
  </si>
  <si>
    <t>https://nmrc.com.ng/</t>
  </si>
  <si>
    <t>https://twitter.com/NMRCNG</t>
  </si>
  <si>
    <t>Csense</t>
  </si>
  <si>
    <t>https://www.crunchbase.com/organization/csense</t>
  </si>
  <si>
    <t>Consumer Lending, Finance, Financial Services, Personal Finance</t>
  </si>
  <si>
    <t>http://www.csense.com.ng</t>
  </si>
  <si>
    <t>https://twitter.com/csense_credit</t>
  </si>
  <si>
    <t>contact@csense.com.ng</t>
  </si>
  <si>
    <t>+234 906 200 0281</t>
  </si>
  <si>
    <t>perdigon</t>
  </si>
  <si>
    <t>https://www.crunchbase.com/organization/perdigon</t>
  </si>
  <si>
    <t>Joe Roberts</t>
  </si>
  <si>
    <t>Commerce and Shopping, Financial Services, Lending and Investments, Transportation</t>
  </si>
  <si>
    <t>Supply Chain Management, Trading Platform, Wholesale</t>
  </si>
  <si>
    <t>Perdigon (Pty) Ltd is a commodity trading company specializing in the management of the entire supply chain from producer to processor. It operates as a wholly-owned subsidiary of Marbleshore (Pty) Ltd. The company focuses on the grain industry, leveraging the extensive experience of its founding partners. Perdigon provides comprehensive services that include procurement, logistics, and quality control to ensure efficient and effective commodity trading operations.</t>
  </si>
  <si>
    <t>https://www.perdigon.co.za</t>
  </si>
  <si>
    <t>info@perdigon.co.za</t>
  </si>
  <si>
    <t>+27 21 870 3960</t>
  </si>
  <si>
    <t>Cashbag</t>
  </si>
  <si>
    <t>https://www.crunchbase.com/organization/cashbag</t>
  </si>
  <si>
    <t>Jonathan Miller, Kirsty Henderson</t>
  </si>
  <si>
    <t>Blockchain and Cryptocurrency, Commerce and Shopping, Financial Services, Internet Services, Other, Payments, Software</t>
  </si>
  <si>
    <t>Blockchain, Cryptocurrency, E-Commerce, Internet, Shopping</t>
  </si>
  <si>
    <t>CashBag is more than just a rewards website, itâ€™s a tool that helps savvy, savings conscious shoppers earn cash back and secure discounts on just about any online purchase. Itâ€™s used by active online shoppers, businesses and just about anyone thatâ€™s interested in saving when shopping online.</t>
  </si>
  <si>
    <t>https://tokensale.cashbag.co/</t>
  </si>
  <si>
    <t>https://twitter.com/CashBagco</t>
  </si>
  <si>
    <t>tokensale@cashbag.co</t>
  </si>
  <si>
    <t>Hamsoft Uganda</t>
  </si>
  <si>
    <t>https://www.crunchbase.com/organization/hamsoft-uganda</t>
  </si>
  <si>
    <t>Apps, Blockchain and Cryptocurrency, Design, Education, Internet Services, Mobile, Other, Professional Services, Sales and Marketing, Software</t>
  </si>
  <si>
    <t>Blockchain, Consulting, Mobile Apps, SEO, Software, Training, Web Design</t>
  </si>
  <si>
    <t>Hamsoft Uganda specializes in providing Information Technology (IT) services, including business software, web, and mobile development. Since its establishment in 2015, the company has focused on developing solutions that address day-to-day problems through software technology. With a small team based in Kampala, Uganda, Hamsoft Uganda caters to a variety of organizational needs by leveraging the power of distributed ledger blockchain technology among other modern IT solutions. The company's commitment to delivering tailored IT services is evident through its diverse project portfolio, showcasing expertise in creating both web-based and mobile applications.</t>
  </si>
  <si>
    <t>https://hamsoftug.com</t>
  </si>
  <si>
    <t>https://twitter.com/HamsoftUganda</t>
  </si>
  <si>
    <t>info@hamsoftug.com</t>
  </si>
  <si>
    <t>+256 755 168219</t>
  </si>
  <si>
    <t>RiG Advisory</t>
  </si>
  <si>
    <t>https://www.crunchbase.com/organization/rig-advisory</t>
  </si>
  <si>
    <t>Advice, Financial Services, Impact Investing, Insurance</t>
  </si>
  <si>
    <t>Bloemfontein, NA - South Africa, South Africa</t>
  </si>
  <si>
    <t>https://rig.ac</t>
  </si>
  <si>
    <t>https://twitter.com/rig_advies</t>
  </si>
  <si>
    <t>info@rig.ac</t>
  </si>
  <si>
    <t>VoucherNet</t>
  </si>
  <si>
    <t>https://www.crunchbase.com/organization/voucher-net</t>
  </si>
  <si>
    <t>Apps, Commerce and Shopping, Financial Services, Mobile, Payments, Software</t>
  </si>
  <si>
    <t>Coupons, Financial Services, Mobile Apps, Mobile Payments, Payments</t>
  </si>
  <si>
    <t>http://www.vouchernet.com.ng</t>
  </si>
  <si>
    <t>https://twitter.com/vouchernet</t>
  </si>
  <si>
    <t>info@vouchernet.com.ng</t>
  </si>
  <si>
    <t>+234 818 507 6948</t>
  </si>
  <si>
    <t>Zynle Technologies</t>
  </si>
  <si>
    <t>https://www.crunchbase.com/organization/zynle-technologies</t>
  </si>
  <si>
    <t>Financial Services, Hardware, Software</t>
  </si>
  <si>
    <t>FinTech, SaaS, Software, Telecommunications</t>
  </si>
  <si>
    <t>http://www.zynle.com</t>
  </si>
  <si>
    <t>https://x.com/Zynle_Tech_Ltd</t>
  </si>
  <si>
    <t>zynle@zynle.com</t>
  </si>
  <si>
    <t>+260 211432101</t>
  </si>
  <si>
    <t>Anglo African Capital</t>
  </si>
  <si>
    <t>https://www.crunchbase.com/organization/anglo-african-capital</t>
  </si>
  <si>
    <t>https://www.angloafricancapital.com</t>
  </si>
  <si>
    <t>info@angloafricancapital.com</t>
  </si>
  <si>
    <t>EAST AFRICA EXCHANGE</t>
  </si>
  <si>
    <t>https://www.crunchbase.com/organization/east-africa-exchange</t>
  </si>
  <si>
    <t>Financial Services, Lending and Investments, Sales and Marketing, Transportation</t>
  </si>
  <si>
    <t>Marketing, Trading Platform, Warehousing</t>
  </si>
  <si>
    <t>EAST AFRICA EXCHANGE LTD is a regional commodity exchange that aims to connect smallholder farmers to agricultural and financial markets. The company offers services such as commodity trading and electronic warehouse receipts. They deal with a variety of commodities including white maize, mixed beans, soya, and sorghum. EAST AFRICA EXCHANGE LTD operates trades within EAC member states and has multiple warehouse locations for storing commodities.</t>
  </si>
  <si>
    <t>https://ea-africaexchange.com</t>
  </si>
  <si>
    <t>https://twitter.com/EAX_Exchange</t>
  </si>
  <si>
    <t>info@ea-africaexchange.com</t>
  </si>
  <si>
    <t>+250 788 197 000</t>
  </si>
  <si>
    <t>DBNL</t>
  </si>
  <si>
    <t>https://www.crunchbase.com/organization/dbnl</t>
  </si>
  <si>
    <t>Commercial Lending, Financial Services, Micro Lending, Personal Finance</t>
  </si>
  <si>
    <t>http://www.directbridgeng.com</t>
  </si>
  <si>
    <t>https://twitter.com/DirectBridgeNG</t>
  </si>
  <si>
    <t>info@directbridgeng.com</t>
  </si>
  <si>
    <t>+234 706 430 0703</t>
  </si>
  <si>
    <t>Algeria Collection Services</t>
  </si>
  <si>
    <t>https://www.crunchbase.com/organization/algeria-collection-services</t>
  </si>
  <si>
    <t>Karim Tafat</t>
  </si>
  <si>
    <t>Administrative Services, Financial Services, Lending and Investments, Professional Services</t>
  </si>
  <si>
    <t>Credit, Debt Collections, Outsourcing, Risk Management</t>
  </si>
  <si>
    <t>Birkhadem, Alger, Algeria</t>
  </si>
  <si>
    <t>https://www.dzacs.com/</t>
  </si>
  <si>
    <t>https://twitter.com/algeriaeurl</t>
  </si>
  <si>
    <t>contact@dzacs.com</t>
  </si>
  <si>
    <t>+213 55-552-2200</t>
  </si>
  <si>
    <t>Opportunity Bank</t>
  </si>
  <si>
    <t>https://www.crunchbase.com/organization/opportunity-bank-10e0</t>
  </si>
  <si>
    <t>Banking, Commercial, Financial Exchanges, Financial Services</t>
  </si>
  <si>
    <t>Opportunity Bank operates as a commercial bank, offering a range of banking services. The bank provides various products and services, including internet and mobile banking, agency banking, and SMS alert notifications for all transactions. It also offers a monthly maintenance fee and unlimited transactions. Opportunity Bank is regulated by the Bank of South Sudan and is committed to providing tailored banking solutions to its customers.</t>
  </si>
  <si>
    <t>Juba, Central Equatoria State, Sudan</t>
  </si>
  <si>
    <t>https://www.opportunitybank.net</t>
  </si>
  <si>
    <t>info@opportunitybank.net</t>
  </si>
  <si>
    <t>+211 927 555 666</t>
  </si>
  <si>
    <t>Creditinfo</t>
  </si>
  <si>
    <t>https://www.crunchbase.com/organization/creditinfo-3e6a</t>
  </si>
  <si>
    <t>Education, Financial Services, Lending and Investments, Professional Services</t>
  </si>
  <si>
    <t>Consulting, Credit, Risk Management, Training</t>
  </si>
  <si>
    <t>Creditinfo Tanzania provides individual, business, and decision analytics, services including business, secure login, creditors network, credit info report, scoring report, international reports, monitoring, instant decision module, ekyc, retro services, predictor score cards, decision engine bee, automation of the capture and decision of new credit applications, development of scorecards, and credit risk management consultancy.</t>
  </si>
  <si>
    <t>https://tz.creditinfo.com</t>
  </si>
  <si>
    <t>citinfo@creditinfo.co.tz</t>
  </si>
  <si>
    <t>+255 22 276 0742</t>
  </si>
  <si>
    <t>Taysir Microfinance</t>
  </si>
  <si>
    <t>https://www.crunchbase.com/organization/taysir-microfinance</t>
  </si>
  <si>
    <t>Financial Services, Micro Lending, Small and Medium Businesses</t>
  </si>
  <si>
    <t>https://www.taysir.com.tn</t>
  </si>
  <si>
    <t>contactus@taysirmicrofinance.com</t>
  </si>
  <si>
    <t>216 29 500 500</t>
  </si>
  <si>
    <t>DimCoin</t>
  </si>
  <si>
    <t>https://www.crunchbase.com/organization/dimcoin</t>
  </si>
  <si>
    <t>Blockchain and Cryptocurrency, Financial Services, Other, Payments, Software</t>
  </si>
  <si>
    <t>Bitcoin, Blockchain, Cryptocurrency</t>
  </si>
  <si>
    <t>DIMCOIN is a speculative digital coin that is available worldwide. It is built upon the NEM blockchain protocol, making the coins low-cost and transparent. The coins contain high confirmation speeds and are 99.99% immune to fraudulent activities. The DIMCOIN has a quantity commitment of 9 billion coins, with an initial price of $0.01 each. The coins will be available on major cryptocurrency exchange platforms, such as Poloniex, Bithumb, Bitfinex, etc., and will be permitted to float and be traded p2p. The price of the DIMCOIN will be determined by market forces and cryptocurrency exchange mechanisms. Users will be able to buy and sell DIMCOIN using fiat currencies and cryptocurrencies. The DIMCOIN is not an integer and is available in fractional amounts.</t>
  </si>
  <si>
    <t>https://www.dimcoin.io/</t>
  </si>
  <si>
    <t>https://twitter.com/dimecosystem</t>
  </si>
  <si>
    <t>MoneyVine</t>
  </si>
  <si>
    <t>https://www.crunchbase.com/organization/moneyvine</t>
  </si>
  <si>
    <t>Community and Lifestyle, Education, Financial Services, Media and Entertainment, Other</t>
  </si>
  <si>
    <t>Advice, Education, Finance, Financial Services, Personal Finance, Retirement</t>
  </si>
  <si>
    <t>MoneyVine provides financial services and advice. Financial services that MoneyVine offer include personal loans and debt consolidation. The website also provides advice and tips on handling finances. There is an option to sign up for the newsletter to receive these advice and tips via email. The website also offers advice and tips on other topics such as home, career, lifestyle, family, education and retirement.</t>
  </si>
  <si>
    <t>http://www.moneyvine.co.za</t>
  </si>
  <si>
    <t>http://twitter.com/MoneyVineSA</t>
  </si>
  <si>
    <t>joubert@jobvine.co.za</t>
  </si>
  <si>
    <t>E-Transactions Ghana</t>
  </si>
  <si>
    <t>https://www.crunchbase.com/organization/e-transactions-ghana</t>
  </si>
  <si>
    <t>Financial Services, Hardware, Internet Services, Mobile, Payments, Software</t>
  </si>
  <si>
    <t>Internet, Mobile Payments, Telecommunications</t>
  </si>
  <si>
    <t>https://e-transactions.org</t>
  </si>
  <si>
    <t>info@e-transactions.org</t>
  </si>
  <si>
    <t>+233 0 302 798057</t>
  </si>
  <si>
    <t>Farmable</t>
  </si>
  <si>
    <t>https://www.crunchbase.com/organization/farmable</t>
  </si>
  <si>
    <t>Damian Brennan</t>
  </si>
  <si>
    <t>Agriculture and Farming, Financial Services</t>
  </si>
  <si>
    <t>Agriculture, Crowdfunding, Farming</t>
  </si>
  <si>
    <t>Their  goal is to raise awareness of the issues facing small holder cattle farmers in Ghana, help them achieve independence and create a crowdfunding platform that is both fun and engaging to the world.</t>
  </si>
  <si>
    <t>http://www.farmable.me/</t>
  </si>
  <si>
    <t>https://twitter.com/farmableme</t>
  </si>
  <si>
    <t>CIEL Finance</t>
  </si>
  <si>
    <t>https://www.crunchbase.com/organization/ciel-finance</t>
  </si>
  <si>
    <t>Financial Services, FinTech, Real Estate</t>
  </si>
  <si>
    <t>CIEL Finance Limited (â€˜â€™CFLâ€™â€™) is the financial platform of CIEL Group, a Mauritian conglomerate present in a wide range of sectors (hospitality, healthcare, real estate). The development of the financial sector in Mauritius and the attractive positioning of the island led the Group to structure a new pole around its four financial activities.</t>
  </si>
  <si>
    <t>http://www.cielgroup.com/finance</t>
  </si>
  <si>
    <t>(230) 401 6565</t>
  </si>
  <si>
    <t>10001+</t>
  </si>
  <si>
    <t>Monetics Services Solutions</t>
  </si>
  <si>
    <t>https://www.crunchbase.com/organization/monetics-services-solutions</t>
  </si>
  <si>
    <t>Credit Cards, Mobile Payments, Payments</t>
  </si>
  <si>
    <t>http://www.mssolutions-group.com</t>
  </si>
  <si>
    <t>contact@mssolutions-group.com</t>
  </si>
  <si>
    <t>+ 216 71 715 001</t>
  </si>
  <si>
    <t>MyCashBox</t>
  </si>
  <si>
    <t>https://www.crunchbase.com/organization/mycashbox</t>
  </si>
  <si>
    <t>FinTech, Mobile Apps, Payments, Shopping</t>
  </si>
  <si>
    <t>Titan Payment System Limited - Titan PS operates a digital ecosystem through its platform, MyCashBox. The company provides a marketplace for digital services, allowing users to pay, remit, and purchase various products from their mobile devices. Titan PS integrates multiple solutions to address a variety of customer needs, offering a comprehensive suite of financial services.</t>
  </si>
  <si>
    <t>Tema, Volta, Ghana</t>
  </si>
  <si>
    <t>https://www.mycashbox.org</t>
  </si>
  <si>
    <t>info@titanps.mycashbox.org</t>
  </si>
  <si>
    <t>Credit</t>
  </si>
  <si>
    <t>https://www.crunchbase.com/organization/terra-credit</t>
  </si>
  <si>
    <t>Dan Ronchese</t>
  </si>
  <si>
    <t>Blockchain, Credit, Virtual Currency</t>
  </si>
  <si>
    <t>https://terra-credit.com</t>
  </si>
  <si>
    <t>info@terracredit.io</t>
  </si>
  <si>
    <t>Machakos Investment Promotion Board</t>
  </si>
  <si>
    <t>https://www.crunchbase.com/organization/machakos-investment-promotion-board</t>
  </si>
  <si>
    <t>Athi River, Eastern, Kenya</t>
  </si>
  <si>
    <t>https://www.machakosinvest.com</t>
  </si>
  <si>
    <t>info@machakosinvest.com</t>
  </si>
  <si>
    <t>+254 734 044 040</t>
  </si>
  <si>
    <t>Advans Tunisie</t>
  </si>
  <si>
    <t>https://www.crunchbase.com/organization/advans-tunisie</t>
  </si>
  <si>
    <t>http://www.advanstunisie.com</t>
  </si>
  <si>
    <t>https://twitter.com/groupadvans</t>
  </si>
  <si>
    <t>contact@advanstunisie.com</t>
  </si>
  <si>
    <t>+216 36 410 510</t>
  </si>
  <si>
    <t>Xcrowme</t>
  </si>
  <si>
    <t>https://www.crunchbase.com/organization/xcrowme</t>
  </si>
  <si>
    <t>Bitcoin, Financial Services, FinTech, Trading Platform</t>
  </si>
  <si>
    <t>Akure, Ondo, Nigeria</t>
  </si>
  <si>
    <t>http://www.xcrowme.com</t>
  </si>
  <si>
    <t>https://twitter.com/xcrowme</t>
  </si>
  <si>
    <t>info@xcrowme.com</t>
  </si>
  <si>
    <t>+234 701-380-2334</t>
  </si>
  <si>
    <t>CEEI Credit Intelligence</t>
  </si>
  <si>
    <t>https://www.crunchbase.com/organization/ceei-credit-intelligence</t>
  </si>
  <si>
    <t>Credit, Finance, Financial Services, Risk Management</t>
  </si>
  <si>
    <t>http://www.ceei.co.za</t>
  </si>
  <si>
    <t>info@ceei.co.za</t>
  </si>
  <si>
    <t>+27 11-783-5220</t>
  </si>
  <si>
    <t>Finex SA Group</t>
  </si>
  <si>
    <t>https://www.crunchbase.com/organization/finex-sa-group</t>
  </si>
  <si>
    <t>Financial Services, FinTech, Risk Management, Trading Platform</t>
  </si>
  <si>
    <t>https://finex.co.za</t>
  </si>
  <si>
    <t>https://x.com/finexsa</t>
  </si>
  <si>
    <t>info@finex.co.za</t>
  </si>
  <si>
    <t>+27 861 111 842</t>
  </si>
  <si>
    <t>Ecobiz Sacco</t>
  </si>
  <si>
    <t>https://www.crunchbase.com/organization/ecobiz-sacco</t>
  </si>
  <si>
    <t>Banking, Credit, Financial Services, Small and Medium Businesses</t>
  </si>
  <si>
    <t>Mombasa, Coast, Kenya</t>
  </si>
  <si>
    <t>https://www.ecobizsacco.com</t>
  </si>
  <si>
    <t>https://x.com/EcobizS</t>
  </si>
  <si>
    <t>info@ecobizsacco.com</t>
  </si>
  <si>
    <t>+254 0704374651</t>
  </si>
  <si>
    <t>LipaMobile</t>
  </si>
  <si>
    <t>https://www.crunchbase.com/organization/lipamobile</t>
  </si>
  <si>
    <t>Financial Services, FinTech, Mobile, Mobile Payments, Payments</t>
  </si>
  <si>
    <t>LipaMobileâ€™s Xuldime service is an integrated cashless platform for parents, school administrators, and school canteen vendors and suppliers to pay for school fees, supplies and services. The product is aimed at parents with no fixed earnings for whom lump sum payments of school fees can be difficult. It also offers a savings platform where parents can periodically load money and set payment dates for direct deposits into the schoolâ€™s bank account.</t>
  </si>
  <si>
    <t>http://lipamobile.com/</t>
  </si>
  <si>
    <t>https://twitter.com/lipamobile_</t>
  </si>
  <si>
    <t>support@lipamobile.com</t>
  </si>
  <si>
    <t>+256 759 050122</t>
  </si>
  <si>
    <t>E&amp;T Minerals</t>
  </si>
  <si>
    <t>https://www.crunchbase.com/organization/e-t-minerals</t>
  </si>
  <si>
    <t>https://www.etminerals.com</t>
  </si>
  <si>
    <t>info@etminerals.co.za</t>
  </si>
  <si>
    <t>+27 87 148 8945</t>
  </si>
  <si>
    <t>Pursar</t>
  </si>
  <si>
    <t>https://www.crunchbase.com/organization/pursar</t>
  </si>
  <si>
    <t>Otto BESEKA ISONG, Ryan Yoder</t>
  </si>
  <si>
    <t>Digital wallet powering free money transfers in Africa</t>
  </si>
  <si>
    <t>Buea, Sud-Ouest, Cameroon</t>
  </si>
  <si>
    <t>http://pursar.com/do/login</t>
  </si>
  <si>
    <t>http://twitter.com/pursarpay</t>
  </si>
  <si>
    <t>pursar.media@gmail.com</t>
  </si>
  <si>
    <t>Lending Square</t>
  </si>
  <si>
    <t>https://www.crunchbase.com/organization/lending-square</t>
  </si>
  <si>
    <t>LendingSquare is an online marketplace where individuals and small businesses access fast and simple finance, whilst lenders have the potential to earn better returns by lending to them. By directly connecting people and small businesses who want to lend, with vetted, creditworthy individuals and businesses who want to borrow, They eliminate the complexity of the banking world.</t>
  </si>
  <si>
    <t>http://mylendingsquare.com/</t>
  </si>
  <si>
    <t>Talis Group</t>
  </si>
  <si>
    <t>https://www.crunchbase.com/organization/talis-group-6615</t>
  </si>
  <si>
    <t>Financial Services, Impact Investing, Mining</t>
  </si>
  <si>
    <t>https://www.talisgroup.co.za</t>
  </si>
  <si>
    <t>info@talisgroup.co.za</t>
  </si>
  <si>
    <t>+27 11 301 3600</t>
  </si>
  <si>
    <t>Bond Gallery</t>
  </si>
  <si>
    <t>https://www.crunchbase.com/organization/bond-gallery</t>
  </si>
  <si>
    <t>Consumer Lending, Finance, Financial Services</t>
  </si>
  <si>
    <t>Bond Gallery is a financial services company that specializes in home finance. The company operates a digital magazine and offers a range of services including home loans and home financing. Bond Gallery operates 34 branches across South Africa, providing comprehensive coverage for its customers. The company also offers a home buyer's guide and a home loan amortization calculator on its website, providing valuable resources for individuals looking to purchase a home.</t>
  </si>
  <si>
    <t>Krugersdorp, NA - South Africa, South Africa</t>
  </si>
  <si>
    <t>https://www.bondgallery.co.za</t>
  </si>
  <si>
    <t>https://x.com/bondgallery_1</t>
  </si>
  <si>
    <t>info@bondgallery.co.za</t>
  </si>
  <si>
    <t>+27 011 954 3316</t>
  </si>
  <si>
    <t>Value Smart</t>
  </si>
  <si>
    <t>https://www.crunchbase.com/organization/value-smart</t>
  </si>
  <si>
    <t>Accounting, Bookkeeping and Payroll, Financial Services, FinTech</t>
  </si>
  <si>
    <t>ValueSmart Business Solutions specializes in providing cloud-based financial services aimed at supporting the growth of small and medium-sized enterprises (SMEs) in South Africa. The company offers a range of services including financial strategy, operations consulting, and technology solutions tailored to enhance business efficiency and growth. With a focus on practical financial advice, ValueSmart Business Solutions leverages cloud technology to deliver accountancy and tax services that help businesses navigate the complexities of financial management. The company also emphasizes the importance of privacy for its clients, ensuring secure and confidential handling of financial data.</t>
  </si>
  <si>
    <t>https://valuesmart.co.za</t>
  </si>
  <si>
    <t>https://twitter.com/valuesmartb</t>
  </si>
  <si>
    <t>info@valuesmart.co.za</t>
  </si>
  <si>
    <t>+27 087 550 0505</t>
  </si>
  <si>
    <t>Diga Digital Intelligence</t>
  </si>
  <si>
    <t>https://www.crunchbase.com/organization/diga-digital-intelligence</t>
  </si>
  <si>
    <t>Apps, Financial Services, Software</t>
  </si>
  <si>
    <t>Enterprise Applications, Financial Services, FinTech</t>
  </si>
  <si>
    <t>The benefits of smart technology are immense. Let us show you how you can digitise your business end-to-end, integrating all elements into your financial management platform. Founded in 2013 by Guy Krige and Ryan Coates, Diga Digital Intelligence is a South African practice that specialises in cloud applications that are changing the way advisors connect with their clients. Digital Accountants We are a fully virtual and 100% cloud-based firm with end-to-end business management services and solutions. Online Applications We provide scalable, connected and cost-effective mobile business applications designed to significantly simplify and grow your business. Connecting Business We provide scalable, connected and cost-effective mobile business applications designed to significantly simplify and grow your business.</t>
  </si>
  <si>
    <t>http://www.diga.co.za/</t>
  </si>
  <si>
    <t>https://twitter.com/DigaDigitalInt</t>
  </si>
  <si>
    <t>info@diga.co.za</t>
  </si>
  <si>
    <t>World Gate</t>
  </si>
  <si>
    <t>https://www.crunchbase.com/organization/world-gate</t>
  </si>
  <si>
    <t>Angel Investment, Impact Investing, Venture Capital</t>
  </si>
  <si>
    <t>https://www.wgcitizenship.com</t>
  </si>
  <si>
    <t>https://x.com/citizenshipgate</t>
  </si>
  <si>
    <t>info@wgcitizenship.com</t>
  </si>
  <si>
    <t>+20 112 228 0017</t>
  </si>
  <si>
    <t>Cube Workspace</t>
  </si>
  <si>
    <t>https://www.crunchbase.com/organization/cube-workspace</t>
  </si>
  <si>
    <t>Administrative Services, Financial Services, Lending and Investments, Real Estate</t>
  </si>
  <si>
    <t>Commercial Lending, Facilities Support Services, Facility Management, Real Estate</t>
  </si>
  <si>
    <t>Cube Workspace is a South African company that provides premium serviced office and co-working space for modern professionals looking to start or expand their business. Their world-class workspace locations are carefully chosen with our clients' overall experience in mind.</t>
  </si>
  <si>
    <t>https://cubeworkspace.co.za</t>
  </si>
  <si>
    <t>https://mobile.twitter.com/cubeworkspace</t>
  </si>
  <si>
    <t>sales@cubeworkspace.co.za</t>
  </si>
  <si>
    <t>+1 086 111 2823</t>
  </si>
  <si>
    <t>CasaGrupo</t>
  </si>
  <si>
    <t>https://www.crunchbase.com/organization/casagrupo</t>
  </si>
  <si>
    <t>Adetomi Taiwo, Iheanyi Iwuagwu, Jide Adekola</t>
  </si>
  <si>
    <t>CasaGrupo is an online real estate crowdfunding platform based in Lagos, Nigeria. It provides exclusive, curated, safe and profitable real estate investment projects to its discerning members. We are able to aggregate funds over the internet using the latest technology from our members thereby reducing their financial exposure to fund acquisition or development projects with a legal backing securing each member's subscription.  Returns are transparently expressed and mechanisms for capital release or early liquidity are well described as per the project documents</t>
  </si>
  <si>
    <t>http://www.casagrupo.com</t>
  </si>
  <si>
    <t>http://twitter.com/CasaGrupoLtd</t>
  </si>
  <si>
    <t>support@casagrupo.com</t>
  </si>
  <si>
    <t>CSI eServices Group Ltd</t>
  </si>
  <si>
    <t>https://www.crunchbase.com/organization/csi-africa-group-ltd</t>
  </si>
  <si>
    <t>Garrett E Matthews</t>
  </si>
  <si>
    <t>Commerce and Shopping, Financial Services, Hardware, Internet Services, Other</t>
  </si>
  <si>
    <t>E-Commerce Platforms, FinTech, Service Industry, Telecommunications</t>
  </si>
  <si>
    <t>CSIEG is a secured eServices and digital distribution company. We act as a consumer-driven digital distribution and conversion company of value-added mobile services and back-office aggregation......providing a platform for growth for our customers and their market base. Our focus is on the entire distribution value chain, from channel development to back-office transaction management, reducing the distribution cost for our customers.</t>
  </si>
  <si>
    <t>https://www.csieservices.com/our-company</t>
  </si>
  <si>
    <t>https://twitter.com/CSIinnovate</t>
  </si>
  <si>
    <t>gmatthews@csieservices.com</t>
  </si>
  <si>
    <t>27 11 966 8101</t>
  </si>
  <si>
    <t>Causal Nexus</t>
  </si>
  <si>
    <t>https://www.crunchbase.com/organization/causal-nexus</t>
  </si>
  <si>
    <t>Niels Hansen</t>
  </si>
  <si>
    <t>Data and Analytics, Financial Services, Information Technology, Other, Software</t>
  </si>
  <si>
    <t>Business Intelligence, Data Integration, FinTech, Real Time</t>
  </si>
  <si>
    <t>Causal Nexus is a startup that specialises in next-generation payment systems. Current payment systems are archaic, inflexible and expensive. Our systems help banks and retailers innovate to create new revenue streams and opportunities to delight customers. In 2017, we rolled out a POS API for Massmart (Walmart), an instant bank card issuance system in Swaziland, and a realtime POS and card transaction monitoring solution in Zambia. In 2018, we've delivered a Mobile Money (mPesa and MTN) solution within Shoprite's African stores, as well as a PIN Translation Service and a VAS Reconciliation solution within the Massmart group. In 2019, we developed a smart ledger for Standard Bank, which will help them drive their financial inclusion initiative. We also built a VAS switch, with the Dis-Chem pharmacy group being the first customer.</t>
  </si>
  <si>
    <t>http://causalnexus.com</t>
  </si>
  <si>
    <t>http://twitter.com/thecausalnexus</t>
  </si>
  <si>
    <t>hello@causalnexus.com</t>
  </si>
  <si>
    <t>+27 79 525 3671</t>
  </si>
  <si>
    <t>Zedcrest Capital Limited</t>
  </si>
  <si>
    <t>https://www.crunchbase.com/organization/zedcrest-capital-limited</t>
  </si>
  <si>
    <t>Adedayo Amzat</t>
  </si>
  <si>
    <t>Asset Management, Consumer Lending, Financial Services, Venture Capital</t>
  </si>
  <si>
    <t>Zedcrest Capital is a full-service capital management firm, with core interests in fixed income securities trading, asset management and proprietary investments</t>
  </si>
  <si>
    <t>http://www.zedcrestcapital.com</t>
  </si>
  <si>
    <t>Mama Money</t>
  </si>
  <si>
    <t>https://www.crunchbase.com/organization/mama-money</t>
  </si>
  <si>
    <t>Eitan Stern, Raphael Grojnowski</t>
  </si>
  <si>
    <t>Finance, Financial Exchanges, FinTech</t>
  </si>
  <si>
    <t>Mama Money is the worldâ€™s first social business for remittances. Using the internet and cell phone technology to make sure your hard earned money is sent chop-chop at the lowest possible cost to you. This also means more of your money will arrive with your family or friends. Mama is helping you send money home now.</t>
  </si>
  <si>
    <t>https://www.mamamoney.co.za/</t>
  </si>
  <si>
    <t>https://twitter.com/mamasstories</t>
  </si>
  <si>
    <t>mama@mamamoney.co.za</t>
  </si>
  <si>
    <t>+27 21 202 5420</t>
  </si>
  <si>
    <t>Primsan Capitals</t>
  </si>
  <si>
    <t>https://www.crunchbase.com/organization/primsan-capitals</t>
  </si>
  <si>
    <t>primsan capitals is a social trading and multi-asset brokerage company that focuses on providing financial trading services. In 2014, the firm released the  Primsancapitals openBook social investment platform, along with it's MAM and PAMM trading features, that enables investors to view, follow and copy the network's to traders automatically. The company provides tradings Services in forex, options and Cryptocurrency</t>
  </si>
  <si>
    <t>https://primsancapitals.com</t>
  </si>
  <si>
    <t>Info@primsancapitals.com</t>
  </si>
  <si>
    <t>4G Capital</t>
  </si>
  <si>
    <t>https://www.crunchbase.com/organization/4g-capital</t>
  </si>
  <si>
    <t>Wayne Hennessy-Barrett</t>
  </si>
  <si>
    <t>Credit, Financial Services, FinTech, Lending</t>
  </si>
  <si>
    <t xml:space="preserve">4G Capital has supported micro-enterprises in Africa since 2013, providing financial literacy training with working capital loans to help small businesses grow sustainably.     4G Capital clients receive a bespoke programme of business training to help them use micro-loans to achieve much higher take-home earnings.  4G Capitalâ€™s proprietorial machine learning technology delivers high fidelity insights from traditionally data dark sectors.  We design scalable credit products and services optimized for clientsâ€™ business risks, timescales and affordability.  Training is delivered via mobile apps and face-to-face outreach.  Using only mobile money, loans are accessed in under two minutes with either smart or feature phones.   4G Capital directly addresses the Finance Gap across Africa.  This stands at over $19 billion for Micro and SMEs in Kenya alone (source: IFC), even though this important segment accounts for over 30% of GDP.  It is almost impossible for these companies to access credit without high collateral and data requirements.  Over 30% of small businesses fail due to lack of funding.     4G Capital consistently achieves very high collections rates without collateral or refinancing its clients, by only lending to viable businesses on terms that are right for them.  4G Capital is on target to positively impact over 1 million people by 2020.  With operations in Kenya and Uganda, and having received multiple industry awards, 4G Capital is now scaling across the continent and expanding its suite of products and services as Africaâ€™s Fastest Fintech.    Key achievements to date:   Â·         &gt;94% collection rates without refinancing clients Â·         Net Promoter Score 72 Â·         Clients increase revenues by average 82% Â·         81% Women Customers Â·         82% Repeat Customers Â·         77% Rural Clients Â·         94% Increased financial literacy Â·         $32M worth of loans to date Â·         &gt;50 locations in Kenya and expanding in Uganda and beyond Â·         Partnership retail credit service plugs in to distributor systems to boost value chain sales </t>
  </si>
  <si>
    <t>Grand Baie, Riviere du Rempart, Mauritius</t>
  </si>
  <si>
    <t>http://www.4g-capital.com/</t>
  </si>
  <si>
    <t>https://twitter.com/4gCapital</t>
  </si>
  <si>
    <t>contact@4g-capital.com</t>
  </si>
  <si>
    <t>+254 111 113001</t>
  </si>
  <si>
    <t>Redcore Interactive</t>
  </si>
  <si>
    <t>https://www.crunchbase.com/organization/redcore-interactive</t>
  </si>
  <si>
    <t>Collins Mugume, David Madra, Stone Atwine, Teddy Ruge</t>
  </si>
  <si>
    <t>FinTech, Mobile, Mobile Payments, Payments</t>
  </si>
  <si>
    <t>remit.ug is a product of Redcore Interactive. The service enables people from all over the world to transfer money to the mobile wallets of their relatives, friends and associates in Africa. remit.ug aims to be the fastest, safest and most affordable mode of remittances to Africa. Redcore Interactive customers are mainly African Diaspora sending money home to their families. According to the World Bank, remittances to Africa hit $60b in 2012.</t>
  </si>
  <si>
    <t>https://www.useremit.com/</t>
  </si>
  <si>
    <t>http://twitter.com/RemitUg</t>
  </si>
  <si>
    <t>stone@redcore.co.ug</t>
  </si>
  <si>
    <t>EvMak Tanzania</t>
  </si>
  <si>
    <t>https://www.crunchbase.com/organization/evmak-tanzania</t>
  </si>
  <si>
    <t>Evans Makundi</t>
  </si>
  <si>
    <t>FinTech</t>
  </si>
  <si>
    <t>A Financial Technology (FinTech) and digital transformation agency that provides payment technology and business communication solutions to financial institutions, retailers, e-businesses, Mobile Network Operators (MNOs), bricks and clicks, and traditionalÂ brick-and-mortar businesses.</t>
  </si>
  <si>
    <t>https://evmak.com</t>
  </si>
  <si>
    <t>info@evmak.com</t>
  </si>
  <si>
    <t>Kitiwa</t>
  </si>
  <si>
    <t>https://www.crunchbase.com/organization/kitiwa</t>
  </si>
  <si>
    <t>Emmanuel Quartey, Falk Benke, Mawuli Adzoe, Nikunj Handa</t>
  </si>
  <si>
    <t>Bitcoin, Financial Services, FinTech, Payments</t>
  </si>
  <si>
    <t>Kitiwa helps ordinary Africans send and receive money, cheaply, instantly, using bitcoin technology.</t>
  </si>
  <si>
    <t>http://blog.kitiwa.com</t>
  </si>
  <si>
    <t>http://twitter.com/kitiwaBTC</t>
  </si>
  <si>
    <t>becky@kitiwa.com</t>
  </si>
  <si>
    <t>FONGIP</t>
  </si>
  <si>
    <t>https://www.crunchbase.com/organization/fongip</t>
  </si>
  <si>
    <t>https://www.fongip.sn</t>
  </si>
  <si>
    <t>https://twitter.com/FONGIP</t>
  </si>
  <si>
    <t>contact@fongip.sn</t>
  </si>
  <si>
    <t>+221 33 859 19 19</t>
  </si>
  <si>
    <t>Popote Payments</t>
  </si>
  <si>
    <t>https://www.crunchbase.com/organization/popote-payments</t>
  </si>
  <si>
    <t>Samuel Wanjohi</t>
  </si>
  <si>
    <t>Apps, Financial Services, Mobile, Payments, Platforms, Software</t>
  </si>
  <si>
    <t>Apps, iOS, Mobile, Mobile Payments</t>
  </si>
  <si>
    <t>Despite the availability of online and mobile payment applications from Banks, Telcos and financial technology companies (Fintechs) over 90% of payments are still made by cash &amp; cheques. This is because no application currently offers sufficiently compelling features to cause a shift away from traditional payment methods.Popote is a payments application that goes beyond fulfilling the transaction by providing compelling accounting and management features. It offers team collaboration, approval controls,  income &amp; expense accounting, VAT return, P&amp;L and more. Popote is a replacement to cash, cheques and paper/excel based accounting.   Popote Payments was established in 2013 by Sam Wanjohi, with the need to explore applications that enhance the growth and use of information technology in and for Africa. It is based in Nairobi.</t>
  </si>
  <si>
    <t>https://popotepayments.com/</t>
  </si>
  <si>
    <t>support@popote.co.ke</t>
  </si>
  <si>
    <t>Trevolta</t>
  </si>
  <si>
    <t>https://www.crunchbase.com/organization/trevolta</t>
  </si>
  <si>
    <t>Lorette Le Roux, Mark Karimov, Neil Golding</t>
  </si>
  <si>
    <t>Financial Services, Sales and Marketing, Travel and Tourism</t>
  </si>
  <si>
    <t>Brand Marketing, Crowdfunding, Lead Generation, Travel</t>
  </si>
  <si>
    <t>Trevolta was launched in January 2014 as a crowdfunding platform for travelers, and now is now poised to harness this platform and extend their offering to appeal to a bigger market and implement additional revenue streams. To date over $200,000 USD was raised by Trevolta trips, with participation of such companies as Samsung, Hertz, Hampton Inn, Energizer and others, who supported several trips with cash or equipment. Trevolta has over 450,000 registered users worldwide, 41,000 followers on Facebook and 8,000 followers on Twitter. Recently, Trevolta partnered with South African Airways to launch a campaign that attracted over 70,000 users and generated video content which enabled SAA to utilize this unique content in their TV advertisements. Trevolta 2.0, which will be launched in November 2014, will allow users to create a trip and share their experiences, activating the crowdfunding module if and when needed. Trevolta 2.0 will introduce a Market, where travelers can make requests which can include things such as accommodation, transportation, rock-climbing equipment in their destination country, bikes to rent to explore their surroundings, etc. In addition, Trevolta 2.0 will support other travelers and companies, enabling them to make offers to accommodate those requests, as well as list their other offers on the Market. The aim of Trevolta 2.0 is to keep building the passionate community of travelers and build a database of travel experiences, as it's a recognized need of the current userbase.</t>
  </si>
  <si>
    <t>http://www.trevolta.com</t>
  </si>
  <si>
    <t>http://twitter.com/trevoltadotcom</t>
  </si>
  <si>
    <t>info@trevolta.com</t>
  </si>
  <si>
    <t>Lepsta</t>
  </si>
  <si>
    <t>https://www.crunchbase.com/organization/lepsta</t>
  </si>
  <si>
    <t>Nkosana Mabuza, Sithembiso Khumalo</t>
  </si>
  <si>
    <t>Blockchain and Cryptocurrency, Information Technology, Internet Services, Other, Software</t>
  </si>
  <si>
    <t>Blockchain, DevOps, Information Technology, Internet, SaaS, Software</t>
  </si>
  <si>
    <t>Lepsta is a DevOps platform for teams that want to accelerate time to market without compromising quality. It is an automation tool to help software developers increase efficiency and productivity.  It was founded in 2013 and is located in Centurion, Gauteng.</t>
  </si>
  <si>
    <t>https://app.lepsta.com</t>
  </si>
  <si>
    <t>https://twitter.com/_lepsta</t>
  </si>
  <si>
    <t>info@lepsta.com</t>
  </si>
  <si>
    <t>Wallettec (Pty) Ltd</t>
  </si>
  <si>
    <t>https://www.crunchbase.com/organization/wallettec</t>
  </si>
  <si>
    <t>Johan Meyer</t>
  </si>
  <si>
    <t>E-Commerce, Mobile, Mobile Payments, Payments, Point of Sale, SaaS</t>
  </si>
  <si>
    <t>Wallettec is a SaaS platform that enables retailers to accept any type of mobile transaction or currency type at their Point of Sale. Through its single integration, retailers have the ability to enable consumers to transact at their Point of Sale using only their mobile phones. Another product offered by Wallettec is the Wallettec Loyalty System. What differentiates its product from other loyalty systems is its ability to interface with existing POS systems as well as any other payment system available, being mobile, traditional POS, or even online payment methods. Wallettec was founded in 2013 by Johan Meyer and is currently operating in various countries all over Africa. It is headquartered in Cape Town.</t>
  </si>
  <si>
    <t>http://www.wallettec.com/</t>
  </si>
  <si>
    <t>http://twitter.com/WalletTec</t>
  </si>
  <si>
    <t>info@wallettec.com</t>
  </si>
  <si>
    <t>Purple</t>
  </si>
  <si>
    <t>https://www.crunchbase.com/organization/purple-2938</t>
  </si>
  <si>
    <t>Olaide Agboola</t>
  </si>
  <si>
    <t>Consulting, Impact Investing, Real Estate, Real Estate Investment</t>
  </si>
  <si>
    <t>https://purple.xyz/</t>
  </si>
  <si>
    <t>contact@purple.xyz</t>
  </si>
  <si>
    <t>SwiftLink Global Services</t>
  </si>
  <si>
    <t>https://www.crunchbase.com/organization/swiftlink-global-services</t>
  </si>
  <si>
    <t>Information Technology, Mobile Payments, Payments, Software</t>
  </si>
  <si>
    <t>SwiftLink Global Services Limited is a provider of payment solutions services and licensed by the Central Bank of Nigeria. We specialise in secure end-to-end payment solutions, connecting and empowering individuals, businesses, and communities across Africa.</t>
  </si>
  <si>
    <t>https://swiftlink.ng</t>
  </si>
  <si>
    <t>http://x.com/swiftlinkglobal</t>
  </si>
  <si>
    <t>connect@swiftlink.ng</t>
  </si>
  <si>
    <t>ZimStocks</t>
  </si>
  <si>
    <t>https://www.crunchbase.com/organization/zimstocks</t>
  </si>
  <si>
    <t>Des Chitewe</t>
  </si>
  <si>
    <t>Stock Exchanges</t>
  </si>
  <si>
    <t>ZimStocks helps ordinary individuals build wealth on African stock markets from anywhere in the world.</t>
  </si>
  <si>
    <t>http://stocks.co.zw</t>
  </si>
  <si>
    <t>http://twitter.com/zimstocks</t>
  </si>
  <si>
    <t>zw@stocks.co.zw</t>
  </si>
  <si>
    <t>AZA Finance</t>
  </si>
  <si>
    <t>https://www.crunchbase.com/organization/aza-finance</t>
  </si>
  <si>
    <t>Amy Ludlum, Charlene Chen, Elizabeth Rossiello</t>
  </si>
  <si>
    <t>Blockchain and Cryptocurrency, Financial Services, Lending and Investments, Other, Payments</t>
  </si>
  <si>
    <t>Blockchain, Finance, Financial Exchanges, Financial Services, Payments</t>
  </si>
  <si>
    <t>AZA Finance is a global payments and FX fintech. Founded in Nairobi, AZA Finance makes it easier for companies around the world to exchange currencies, make payments, and settle easily in all major African and G20 currencies (including digital currencies). AZA Finance was the first company in the world to trade digital currencies using mobile money and the first ever to make a market directly between digital currencies and African currencies.  They service frontier market businesses as well as multinational corporates paying partners and suppliers around the world, and works with several of the largest global remittance firms to send white-label payments to dozens of bank networks and mobile money operators across Africa.</t>
  </si>
  <si>
    <t>https://azafinance.com</t>
  </si>
  <si>
    <t>http://twitter.com/aza_finance</t>
  </si>
  <si>
    <t>info@azafinance.com</t>
  </si>
  <si>
    <t>A1Payments</t>
  </si>
  <si>
    <t>https://www.crunchbase.com/organization/a1payments</t>
  </si>
  <si>
    <t>Apps, Financial Services, Information Technology, Mobile, Payments, Software</t>
  </si>
  <si>
    <t>Information Technology, Mobile Apps, Mobile Payments, Payments</t>
  </si>
  <si>
    <t>https://www.a1payments.com/</t>
  </si>
  <si>
    <t>sales@a1payments.com</t>
  </si>
  <si>
    <t>+230 464 2396</t>
  </si>
  <si>
    <t>Pan Africa Exchange</t>
  </si>
  <si>
    <t>https://www.crunchbase.com/organization/panex</t>
  </si>
  <si>
    <t>Agriculture, Crowdfunding, Financial Services, FinTech, Insurance</t>
  </si>
  <si>
    <t>The Pan Africa Exchange (PANEX) is a Pan-African focused international exchange. It is a demutualised, fully electronic multi-asset exchange. Our mission is to create fair and transparent markets for the continent of Africa. We facilitate price discovery and provide innovative solutions to improve fairness and transparency in trading between small-scale farmers, traders and agro-processors. We also provide hedging mechanisms that remove counter-party risk and enable financing through an electronic warehouse receipt system. As an exchange, we provide an efficient platform for the allocation and flow of capital between issuers and investors through the listing of equity and debt. PANEX is licensed by the Securities and Exchange Commission in Zambia.</t>
  </si>
  <si>
    <t>http://www.panexchange.com</t>
  </si>
  <si>
    <t>https://www.twitter.com/panexchange</t>
  </si>
  <si>
    <t>info@panexchange.com</t>
  </si>
  <si>
    <t>Nsano</t>
  </si>
  <si>
    <t>https://www.crunchbase.com/organization/nsano</t>
  </si>
  <si>
    <t>Kofi Owusu-Nhyira</t>
  </si>
  <si>
    <t>Financial Services, FinTech, Information Technology</t>
  </si>
  <si>
    <t>https://www.nsano.com</t>
  </si>
  <si>
    <t>https://x.com/nsanoafrica</t>
  </si>
  <si>
    <t>info@nsano.com</t>
  </si>
  <si>
    <t>+233 302 909 018</t>
  </si>
  <si>
    <t>GP Business Associates - Ghana</t>
  </si>
  <si>
    <t>https://www.crunchbase.com/organization/gp-business-associates---ghana</t>
  </si>
  <si>
    <t>Banking, Consulting, FinTech, Legal</t>
  </si>
  <si>
    <t>http://www.ghanapremiumconsultant.com/</t>
  </si>
  <si>
    <t>+233 20 601 4612</t>
  </si>
  <si>
    <t>Fido</t>
  </si>
  <si>
    <t>https://www.crunchbase.com/organization/fido-3</t>
  </si>
  <si>
    <t>Alon Eitan, Boaz Jacobi, Nadav Topolski, Nir Zepkowitz, Tomer Edry</t>
  </si>
  <si>
    <t>Fido builds technology that enables fast and secure access to digital financial services. Their financial platform and machine learning risk models make instant credit decisions for customers with no financial track record while reducing operational costs.</t>
  </si>
  <si>
    <t>https://gh.fido.money/</t>
  </si>
  <si>
    <t>https://twitter.com/fidocredit</t>
  </si>
  <si>
    <t>info@fidobank.app</t>
  </si>
  <si>
    <t>+233  030 278 7625</t>
  </si>
  <si>
    <t>Lendable</t>
  </si>
  <si>
    <t>https://www.crunchbase.com/organization/lendable-2</t>
  </si>
  <si>
    <t>Daniel Goldfarb, Dylan Fried</t>
  </si>
  <si>
    <t>Angel Investment, Finance, Financial Services, FinTech, Impact Investing</t>
  </si>
  <si>
    <t>Lendable provides debt financing to fintechs in emerging and frontier markets. They are passionate about making impact investing a competitive asset class. They build technology and financial products to bring finance to one hundred million borrowers that deserve it.</t>
  </si>
  <si>
    <t>https://www.lendable.io</t>
  </si>
  <si>
    <t>https://www.twitter.com/lendableinc</t>
  </si>
  <si>
    <t>info@lendable.io</t>
  </si>
  <si>
    <t>Lulalend</t>
  </si>
  <si>
    <t>https://www.crunchbase.com/organization/lulalend</t>
  </si>
  <si>
    <t>Neil Welman, Trevor Gosling</t>
  </si>
  <si>
    <t>Customer Service, Financial Services, FinTech</t>
  </si>
  <si>
    <t>LulaLend is more than a company. Itâ€™s a belief in the power of small business, making a difference, building a better solution and striving for excellence. We work hard to empower businesses across South Africa with the funds they need to grow, and we have a great time doing it!</t>
  </si>
  <si>
    <t>http://www.lulalend.co.za/</t>
  </si>
  <si>
    <t>https://twitter.com/lulalend</t>
  </si>
  <si>
    <t>support@lulalend.co.za</t>
  </si>
  <si>
    <t>+27 87 943 2381</t>
  </si>
  <si>
    <t>Pula Advisors</t>
  </si>
  <si>
    <t>https://www.crunchbase.com/organization/pula-advisors</t>
  </si>
  <si>
    <t>Rose Goslinga, Thomas Njeru</t>
  </si>
  <si>
    <t>Agriculture and Farming, Financial Services, Information Technology, Other</t>
  </si>
  <si>
    <t>Agriculture, FinTech, Information Technology, Insurance, Service Industry</t>
  </si>
  <si>
    <t>Pula Advisors they partner with organizations from agriculture to renewable energy.</t>
  </si>
  <si>
    <t>https://www.pula-advisors.com/</t>
  </si>
  <si>
    <t>https://twitter.com/advisorspula</t>
  </si>
  <si>
    <t>info@pula.io</t>
  </si>
  <si>
    <t>Paylater</t>
  </si>
  <si>
    <t>https://www.crunchbase.com/organization/paylater</t>
  </si>
  <si>
    <t>Paylater is a digital financial services platform that specializes in consumer lending. They empower individuals with access to credit, simple payments solutions, high-yield investment opportunities and easy-to-use tools for personal financial management. Paylater also provides loans, online credits, investments, airtime purchases, bill payments, and funds transfers. Paylater is headquartered in Lagos, Nigeria.</t>
  </si>
  <si>
    <t>https://ng.getcarbon.co/</t>
  </si>
  <si>
    <t>https://twitter.com/paylaterng</t>
  </si>
  <si>
    <t>customer@onefi.co</t>
  </si>
  <si>
    <t>01-460 9945</t>
  </si>
  <si>
    <t>COFINA Senegal</t>
  </si>
  <si>
    <t>https://www.crunchbase.com/organization/cofina-sÃ©nÃ©gal</t>
  </si>
  <si>
    <t>COFINA Senegal is a microfinance group focusing its activities on income-generating loans and guarantees to unbanked MSMEs. In 2016, it started to deploy retail activities providing current accounts, savings accounts, notes, bank cards, online transfer services, and insurance products to its clients who were usually excluded from formal financial services.</t>
  </si>
  <si>
    <t>https://www.cofinasenegal.com/</t>
  </si>
  <si>
    <t>https://twitter.com/GROUPECOFINA</t>
  </si>
  <si>
    <t>service-client.sn@cofinacorp.com</t>
  </si>
  <si>
    <t>+221 818 00 10 10</t>
  </si>
  <si>
    <t>Alpha Direct</t>
  </si>
  <si>
    <t>https://www.crunchbase.com/organization/alpha-direct</t>
  </si>
  <si>
    <t>Arjun Parameswaran, Arun Iyer</t>
  </si>
  <si>
    <t>Artificial Intelligence (AI), Data and Analytics, Financial Services, Science and Engineering, Software</t>
  </si>
  <si>
    <t>Artificial Intelligence (AI), FinTech, Insurance, InsurTech</t>
  </si>
  <si>
    <t>Alpha Direct is a Botswana-HQ, Africa-focused risk carrying Insurtech that is focused on using cloud, big data and AI to deliver compelling insurance products for Africaâ€™s growing consumer market.   The insurance sector in Africa is underpenetrated vs most of the World. Given affordability, accessibility and inflexibility, insurance is seen as being a product â€œthat is only available to the richâ€.   The company has become the fifth largest short-term insurance underwriter in their home market in under 5 years, and is now focused on regional and continental expansion across Africa as well as entering the long-term insurance market.  The company has a strong stable of intellectual property including software, trademarks and patents.  The company recently won The African Insurance Award for Innovation of the Year, for their insurance in a box product sold through retail outlets (with a cloud-based activation and policy management platform) where they have acquired thousands of customers and are scaling up rapidly.     Over the next 5 years Alpha Direct plans to expand its product offering to include long-term insurance products as well to expand its footprint to include South Africa, Kenya, Egypt and Nigeria.  Alpha Direct plans to license its products and technology in 10 African countries outside those where it has a physical presence.</t>
  </si>
  <si>
    <t>https://www.alphadirect.africa</t>
  </si>
  <si>
    <t>https://twitter.com/Alphadirectlive</t>
  </si>
  <si>
    <t>ceooffice@alphadirect.co.bw</t>
  </si>
  <si>
    <t>Payment24</t>
  </si>
  <si>
    <t>https://www.crunchbase.com/organization/payment24</t>
  </si>
  <si>
    <t>Nolan Daniel, Shadab Rahil</t>
  </si>
  <si>
    <t>Information Technology, Mobile Payments, Payments</t>
  </si>
  <si>
    <t>Payment24 is an International Fuel Payment Solutions Provider based in Cape Town and Berlin with global reach. Payment24 develops inspired, innovative technology that enables more efficient Fleet Fuel Management, kills fuel fraud and offers hi-tech payment options.</t>
  </si>
  <si>
    <t>http://www.payment24.co.za/</t>
  </si>
  <si>
    <t>https://twitter.com/Payment24sa</t>
  </si>
  <si>
    <t>info@payment24.co.za</t>
  </si>
  <si>
    <t>086 123 4477</t>
  </si>
  <si>
    <t>Vantage Payment Systems</t>
  </si>
  <si>
    <t>https://www.crunchbase.com/organization/vantage-payment-systems</t>
  </si>
  <si>
    <t>Secondary Market</t>
  </si>
  <si>
    <t>Vantage Payment Systems operates as a fintech that offers various multi-channel payments services and solutions.</t>
  </si>
  <si>
    <t>https://vpscorp.ma/</t>
  </si>
  <si>
    <t>+212 (0)5 22 20 61 33</t>
  </si>
  <si>
    <t>Cofina Ivory</t>
  </si>
  <si>
    <t>https://www.crunchbase.com/organization/cofina-ivory</t>
  </si>
  <si>
    <t>Cofina Ivory is a savings and credit institution that operates in the sector of mesofinance.</t>
  </si>
  <si>
    <t>https://www.cofinacotedivoire.com</t>
  </si>
  <si>
    <t>service-client.cac@cofinacorp.com</t>
  </si>
  <si>
    <t>(+225) 27 22 41 71 10</t>
  </si>
  <si>
    <t>Compagnie Africaine de CrÃ©dit</t>
  </si>
  <si>
    <t>https://www.crunchbase.com/organization/compagnie-africaine-de-crÃ©dit</t>
  </si>
  <si>
    <t>Compagnie Africaine de CrÃ©dit is a pan-African microfinance group focusing on income-generating loans and guarantees to unbanked MSMEs.</t>
  </si>
  <si>
    <t>Touch Group</t>
  </si>
  <si>
    <t>https://www.crunchbase.com/organization/touch-group</t>
  </si>
  <si>
    <t>Omar Cisse</t>
  </si>
  <si>
    <t>Apps, Financial Services, FinTech, Information Technology, Mobile Payments, Payments</t>
  </si>
  <si>
    <t>Touch Group provides a single-account, multichannel, and modular payment solution. Their device manages all the transactional needs of their customers. They offer payment acceptance, digital credit, real-time reporting, service distribution, mass payments, invoicing, cash-flow management, money transfer, and intercontinental settlement services.</t>
  </si>
  <si>
    <t>https://en.intouchgroup.net/</t>
  </si>
  <si>
    <t>https://twitter.com/touchbyintouch?lang=en</t>
  </si>
  <si>
    <t>contact@intouchsa.com</t>
  </si>
  <si>
    <t>+221-33 860 64 44</t>
  </si>
  <si>
    <t>Cofina Mali</t>
  </si>
  <si>
    <t>https://www.crunchbase.com/organization/cofina-mali</t>
  </si>
  <si>
    <t>Enterprise, Financial Services, Micro Lending</t>
  </si>
  <si>
    <t>Cofina Mali is a microfinance group supporting the growth of thousands of informal micro-enterprises.</t>
  </si>
  <si>
    <t>Bamako, Bamako, Mali</t>
  </si>
  <si>
    <t>https://www.cofinamali.com/</t>
  </si>
  <si>
    <t>service-client.ml@cofinacorp.com</t>
  </si>
  <si>
    <t>+223 44 90 43 43</t>
  </si>
  <si>
    <t>Bright On Capital</t>
  </si>
  <si>
    <t>https://www.crunchbase.com/organization/bright-on-capital</t>
  </si>
  <si>
    <t>Koena Headbush, Tsepo Headbush</t>
  </si>
  <si>
    <t>Bright On Capital is a peer-to-peer online enterprise-lending platform, which serves as an online market place allowing SMEs to simply and quickly raise working capital funding from a wide-range of traditional and non-traditional lenders. Our lending partners include development funding institutions (â€œDFIsâ€), corporate enterprise development funds and other institutional investors. Bright On has also partnered with a number of South African corporates, government and other large enterprises to provide their SME suppliers with the ability to raise affordable working capital funding on the back of their invoices that are payable by these large enterprises. The Bright On online platform provides SME suppliers with: Simple &amp; easy online access to affordable working capital funding Rapid screening and credit decisioning Quick disbursement of funds.</t>
  </si>
  <si>
    <t>https://www.brightoncapital.co.za/</t>
  </si>
  <si>
    <t>info@brightoncapital.co.za</t>
  </si>
  <si>
    <t>(011)568-1811</t>
  </si>
  <si>
    <t>Fin'ELLE</t>
  </si>
  <si>
    <t>https://www.crunchbase.com/organization/fin-elle</t>
  </si>
  <si>
    <t>Community and Lifestyle, Financial Services, Social Impact</t>
  </si>
  <si>
    <t>Financial Services, FinTech, Social Entrepreneurship</t>
  </si>
  <si>
    <t>http://www.fin-elle.com/</t>
  </si>
  <si>
    <t>service.clientfinelle@cofinacorp.com</t>
  </si>
  <si>
    <t>+225 2522000808</t>
  </si>
  <si>
    <t>Whoosh</t>
  </si>
  <si>
    <t>https://www.crunchbase.com/organization/whoosh-a3e5</t>
  </si>
  <si>
    <t>Lebeko Mphelo</t>
  </si>
  <si>
    <t>Financial Services, Information Technology, Mobile, Other, Payments, Software</t>
  </si>
  <si>
    <t>IT Management, Mobile Payments, Professional Services</t>
  </si>
  <si>
    <t>Whoosh provides online payment solutions for customers. They not only provide off-the-shelf technology but also consult and project manage the clientâ€™s needs to ensure optimal deployment of the payment platform.</t>
  </si>
  <si>
    <t>https://letswhoosh.com/</t>
  </si>
  <si>
    <t>info@letswhoosh.com</t>
  </si>
  <si>
    <t>Peaqock Financials</t>
  </si>
  <si>
    <t>https://www.crunchbase.com/organization/peaqock</t>
  </si>
  <si>
    <t>Mohammed Benkhaled</t>
  </si>
  <si>
    <t>Peaqock Financials is a financial technology platform. It was founded in 2014.</t>
  </si>
  <si>
    <t>http://www.peaqock.com/</t>
  </si>
  <si>
    <t>https://www.twitter.com/peaqockf</t>
  </si>
  <si>
    <t>info@peaqock.com</t>
  </si>
  <si>
    <t>+212 5 22 52 51 22</t>
  </si>
  <si>
    <t>SureGroup</t>
  </si>
  <si>
    <t>https://www.crunchbase.com/organization/suregifts</t>
  </si>
  <si>
    <t>Adeoye Ojo, Babafemi Lawal, Olaoluwa Samuel-Biyi</t>
  </si>
  <si>
    <t>Commerce and Shopping, Financial Services, Payments, Sales and Marketing</t>
  </si>
  <si>
    <t>E-Commerce, Financial Services, FinTech, Gift Card, Loyalty Programs, Payments</t>
  </si>
  <si>
    <t>Commerce in Africa is deeply facilitated by cash, but cash-based transactions are expensive, unsafe, and difficult to track. Suregifts identified an opportunity to take advantage of the growth and adoption of the internet and all things digital in Africa by creating a simple, yet safe alternative currency to be utilised for specific purposes; Vouchers. At the core of what SureGifts does, is selling and maintaining an inventory of vouchers, which can be exchanged between two or more parties, and spent at a closed but extensive network of merchants across Africa for a near-unlimited assortment of goods and services.</t>
  </si>
  <si>
    <t>https://business.suregifts.com.ng/</t>
  </si>
  <si>
    <t>https://twitter.com/suregifts_ng</t>
  </si>
  <si>
    <t>hello@suregifts.com.ng</t>
  </si>
  <si>
    <t>Tickmill</t>
  </si>
  <si>
    <t>https://www.crunchbase.com/organization/tickmill</t>
  </si>
  <si>
    <t>Illimar Mattus, Ingmar Mattus, Nikolai Nikolajenko</t>
  </si>
  <si>
    <t>Tickmill is a multi-regulated forex and CFD provider offering products and services with trading conditions. They provide retail and institutional clients with an trading environment that empowers them to reach their full potential.</t>
  </si>
  <si>
    <t>https://www.tickmill.com</t>
  </si>
  <si>
    <t>https://twitter.com/Tickmill</t>
  </si>
  <si>
    <t>support@tickmill.com</t>
  </si>
  <si>
    <t>+248 434 7072</t>
  </si>
  <si>
    <t>TPAY Mobile</t>
  </si>
  <si>
    <t>https://www.crunchbase.com/organization/tpay-mobile</t>
  </si>
  <si>
    <t>Sahar Salama</t>
  </si>
  <si>
    <t>Apps, Commerce and Shopping, Financial Services, Hardware, Mobile, Payments, Software</t>
  </si>
  <si>
    <t>Apps, E-Commerce, FinTech, Mobile, Mobile Payments, Software, Telecommunications</t>
  </si>
  <si>
    <t>TPAY Mobile is an open mobile payment platform that connects consumers, businesses, and mobile operators for operator billing. It was founded in 2014 and is headquartered in Cairo, Egypt.</t>
  </si>
  <si>
    <t>https://www.tpaymobile.com/</t>
  </si>
  <si>
    <t>+971 436 16 339</t>
  </si>
  <si>
    <t>GetCash</t>
  </si>
  <si>
    <t>https://www.crunchbase.com/organization/nettcash</t>
  </si>
  <si>
    <t>George Manyere</t>
  </si>
  <si>
    <t>Mobile Apps, Mobile Payments</t>
  </si>
  <si>
    <t>GetCash Private Limited is the most comprehensive mobile money platform on the market. With GetCash Private Limited any existing phone can be used as a payment tool, no matter the handset or operator. GetCash Private Limited services are delivered through a variety of channels and these include Secure SMS, IVR (Interactive Voice Response), WEB and USSD.</t>
  </si>
  <si>
    <t>https://www.getcash.co.zw/</t>
  </si>
  <si>
    <t>https://twitter.com/_getcash</t>
  </si>
  <si>
    <t>+263 864 404 1008</t>
  </si>
  <si>
    <t>MERGIMS</t>
  </si>
  <si>
    <t>https://www.crunchbase.com/organization/mergims-corporation</t>
  </si>
  <si>
    <t>Gilbert Niyo, Louis-Antoine Muhire</t>
  </si>
  <si>
    <t>Financial Services, Mobile, Payments</t>
  </si>
  <si>
    <t>Financial Services, FinTech, Mobile, Payments</t>
  </si>
  <si>
    <t>Mergrims is a prepayment platform of products and services of first necessity in Rwanda. It is the sole platform to enable "Prepayment" of more than airtime and electricity, but also critical services like hospital, medicines, schools or transport! By making mergims available on mobile devices and APIs, they are bringing convenience in already stressful and costly process of sending money back to Africans, so they can meet their basic needs!</t>
  </si>
  <si>
    <t>https://www.mergims.com/</t>
  </si>
  <si>
    <t>http://twitter.com/mergimsapp</t>
  </si>
  <si>
    <t>info@mergims.com</t>
  </si>
  <si>
    <t>Ennota</t>
  </si>
  <si>
    <t>https://www.crunchbase.com/organization/ennota</t>
  </si>
  <si>
    <t>Mohamed Hamada</t>
  </si>
  <si>
    <t>Apps, Education, Financial Services, Software</t>
  </si>
  <si>
    <t>Apps, Education, Finance, Financial Services, FinTech</t>
  </si>
  <si>
    <t>Headquartered in Egypt, ennota is a young financial management startup, focusing on cash flow management, budgeting and projections for small businesses in the MENA region. Our flagship product, ennota.com, is a cloud based, cross platform cash flow management tool catering to small businesses in the MENA region.It is a cash flow management tool that is a secure and enables small businesses to record their transactions and view their data it in a visually intuitive way, specifically designed for business owners with no strong technical knowledge or strong accounting background. ennota.com is fully customizable, in order to allow businesses to tailor-fit their own business spending and expenditure categories, and view trends that are critical to them making informed business decisions based on their own data. Using crisp and powerful visual reporting, we enable business owners to get as detailed or summary level view of their business financials in simple manner.</t>
  </si>
  <si>
    <t>https://ennota.com/?lang=en</t>
  </si>
  <si>
    <t>https://twitter.com/ennota_com</t>
  </si>
  <si>
    <t>info@ennota.com</t>
  </si>
  <si>
    <t>TradeSafe</t>
  </si>
  <si>
    <t>https://www.crunchbase.com/organization/tradesafe</t>
  </si>
  <si>
    <t>Corporate Round</t>
  </si>
  <si>
    <t>Jethro O'Brien</t>
  </si>
  <si>
    <t>Financial Services, Payments, Privacy and Security</t>
  </si>
  <si>
    <t>Financial Services, FinTech, Payments, Security</t>
  </si>
  <si>
    <t>TradeSafe is an independent online financial escrow platform that securely safeguards the buyer's funds and documentation in trust. The company is South Africa's trusted third party in a transaction between an individual and another party.</t>
  </si>
  <si>
    <t>https://www.tradesafe.co.za/</t>
  </si>
  <si>
    <t>https://twitter.com/TradeSafeZA</t>
  </si>
  <si>
    <t>support@tradesafe.co.za</t>
  </si>
  <si>
    <t>O3 Capital Nigeria</t>
  </si>
  <si>
    <t>https://www.crunchbase.com/organization/o3-capital-nigeria</t>
  </si>
  <si>
    <t>Credit, Financial Services, Gift Card</t>
  </si>
  <si>
    <t>http://www.o3cards.com/</t>
  </si>
  <si>
    <t>https://twitter.com/O3CardsNg</t>
  </si>
  <si>
    <t>care@o3cards.com</t>
  </si>
  <si>
    <t>+234 700-632-2737</t>
  </si>
  <si>
    <t>Accept</t>
  </si>
  <si>
    <t>https://www.crunchbase.com/organization/accept-5702</t>
  </si>
  <si>
    <t>http://www.weaccept.co</t>
  </si>
  <si>
    <t>https://twitter.com/weacceptco</t>
  </si>
  <si>
    <t>Beam</t>
  </si>
  <si>
    <t>https://www.crunchbase.com/organization/beam</t>
  </si>
  <si>
    <t>Michel Veys, Nikunj Handa</t>
  </si>
  <si>
    <t>Blockchain and Cryptocurrency, Financial Services, Internet Services, Payments, Software</t>
  </si>
  <si>
    <t>Bitcoin, Financial Services, Internet</t>
  </si>
  <si>
    <t>Beam Remit, which helps Ghanaians and Nigerians make online payments and access instant and low-cost remittances with the help of the Bitcoin technology. The cheapest, fastest way to send money to Ghana and Nigeria.</t>
  </si>
  <si>
    <t>https://twitter.com/BeamRemit</t>
  </si>
  <si>
    <t>hello@beamremit.com</t>
  </si>
  <si>
    <t>26 552 4931</t>
  </si>
  <si>
    <t>Akabbo</t>
  </si>
  <si>
    <t>https://www.crunchbase.com/organization/akabbo</t>
  </si>
  <si>
    <t>Raymond Besiga</t>
  </si>
  <si>
    <t>Crowdfunding, Finance, Financial Services, Payments</t>
  </si>
  <si>
    <t>Akabbo is a localized crowdfunding platform that enables users easily create campaigns and pool funds using card and mobile money payments. Their platform leverages the ubiquitous mobile money wallets as well as local payment remittance to take the pain out of fund collection. Their intuitive platform leverages all the tools in their power to amplify campaigns, so you can raise maximum awarenessâ€”and funds. They make fundraising social and simple.</t>
  </si>
  <si>
    <t>http://akabbo.ug/</t>
  </si>
  <si>
    <t>https://twitter.com/akabbocrowdfund</t>
  </si>
  <si>
    <t>Neveah</t>
  </si>
  <si>
    <t>https://www.crunchbase.com/organization/neveah</t>
  </si>
  <si>
    <t>Ibidapo Lawal</t>
  </si>
  <si>
    <t>Freight Service, Trading Platform, Transportation, Wholesale</t>
  </si>
  <si>
    <t>Maitama, Federal Capital Territory, Nigeria</t>
  </si>
  <si>
    <t>https://neveah.com.ng</t>
  </si>
  <si>
    <t>https://x.com/NeveahLimited</t>
  </si>
  <si>
    <t>info@neveah.com.ng</t>
  </si>
  <si>
    <t>+234 9 2929765</t>
  </si>
  <si>
    <t>SEAP Microfinance Bank</t>
  </si>
  <si>
    <t>https://www.crunchbase.com/organization/seap-microfinance-bank</t>
  </si>
  <si>
    <t>Banking, Credit, Finance, Financial Services, Mortgage</t>
  </si>
  <si>
    <t>Ibadan, Oyo, Nigeria</t>
  </si>
  <si>
    <t>https://www.seapmfb.com/</t>
  </si>
  <si>
    <t>info@seapmfb.com</t>
  </si>
  <si>
    <t>+234 807 675 5492</t>
  </si>
  <si>
    <t>4 Africa Exchange Proprietary Ltd.</t>
  </si>
  <si>
    <t>https://www.crunchbase.com/organization/4-africa-exchange-proprietary-ltd</t>
  </si>
  <si>
    <t>Financial Services, FinTech, Insurance, Trading Platform</t>
  </si>
  <si>
    <t>4AX will make financial markets more inclusive by providing a safe and licensed platform that provides easier access, and more product variety to Issuers and Brokers. 4AX was founded in 2014 to establish a well-regulated exchange alternative to qualifying Issuers and the South African capital markets, with the aim of meeting the needs of Issuers and investors who are not served by current incumbent/s or whose needs may be better served through a different exchange model (which includes Listing Requirements and Exchange Rules which are tailored to meet the needs of the market 4AX wishes to service).</t>
  </si>
  <si>
    <t>https://4ax.co.za/</t>
  </si>
  <si>
    <t>info@4ax.co.za</t>
  </si>
  <si>
    <t>+27 11 100 8352</t>
  </si>
  <si>
    <t>HabariPay</t>
  </si>
  <si>
    <t>https://www.crunchbase.com/organization/habaripay</t>
  </si>
  <si>
    <t>Eduofon Japhet</t>
  </si>
  <si>
    <t>Finance, FinTech, Information Technology</t>
  </si>
  <si>
    <t>HabariPay provides digital payment solutions aimed at transforming the payment landscape for merchants in Africa. The company offers a platform that facilitates sending and receiving funds with minimal costs, leveraging innovative technology. HabariPay is licensed by the Central Bank of Nigeria and focuses on creating an Africa where every payment is digital. The company supports businesses and young innovators across the continent through its various payment services, including payment gateways and payment links.</t>
  </si>
  <si>
    <t>https://habaripay.com</t>
  </si>
  <si>
    <t>Alvexo</t>
  </si>
  <si>
    <t>https://www.crunchbase.com/organization/alvexo</t>
  </si>
  <si>
    <t>Cryptocurrency, Finance, Stock Exchanges, Trading Platform</t>
  </si>
  <si>
    <t>https://www.alvexo.com/</t>
  </si>
  <si>
    <t>https://twitter.com/Alvexo_Trade</t>
  </si>
  <si>
    <t>social@alvexo.com</t>
  </si>
  <si>
    <t>The Social Collective</t>
  </si>
  <si>
    <t>https://www.crunchbase.com/organization/the-social-collective</t>
  </si>
  <si>
    <t>Financial Services, Information Technology, Lending and Investments, Mobile, Other, Social Impact</t>
  </si>
  <si>
    <t>Impact Investing, Information Technology, Mobile, Social Impact</t>
  </si>
  <si>
    <t>The Social Collective acts as the digital connector between people, NGOs/businesses and companies, and provides a unique service to corporations looking to monitor and evaluate their initiatives - which involve people and impact. No matter who you are, there is a place for you in our movement to change the structure of community engagement. Let us unite all our efforts and move our generation forward. As both a non-profit and a social enterprise, The Social Collectiveâ€™s core platform offering is innovative and exceptional because it operates on multiple levels.</t>
  </si>
  <si>
    <t>https://thesocialcollective.co/</t>
  </si>
  <si>
    <t>https://twitter.com/socialcollectco</t>
  </si>
  <si>
    <t>hello@thesocialcollective.co</t>
  </si>
  <si>
    <t>IMPACT Lab</t>
  </si>
  <si>
    <t>https://www.crunchbase.com/organization/impact-lab-fdfd</t>
  </si>
  <si>
    <t>AFIDBA Morocco 2020 offers Coaching sessions, working sessions with digital, legal and business experts, and connecting with potential clients and partners. The program is specially designed to meet all the needs of your startup and support you in the next milestone.</t>
  </si>
  <si>
    <t>http://www.impactlab.africa/en/</t>
  </si>
  <si>
    <t>ismail.l@impactlab.africa</t>
  </si>
  <si>
    <t>+212 (0)522-526018</t>
  </si>
  <si>
    <t>AstroTech</t>
  </si>
  <si>
    <t>https://www.crunchbase.com/organization/astrotech-75ad</t>
  </si>
  <si>
    <t>Financial Services, Health Care, Information Technology, Mobile, Other</t>
  </si>
  <si>
    <t>FinTech, Health Care, Mobile, Technical Support</t>
  </si>
  <si>
    <t>Astro Mobile Africa is a Pan-African technology company focused on providing innovative digital solutions across the continent. With a diverse portfolio that includes fintech, healthtech, and mobile device technology, Astro Mobile Africa aims to drive social and economic growth by connecting millions of Africans to affordable mobile devices and digital services. The company offers a platform for selling gift cards and coins for instant cash in Nigeria and Ghana, catering to the needs of a wide range of clients. Through its commitment to technology transfer and job creation, Astro Mobile Africa plays a crucial role in the technological advancement of the African continent.</t>
  </si>
  <si>
    <t>https://astroafrica.tech</t>
  </si>
  <si>
    <t>https://twitter.com/Astr0Mobile</t>
  </si>
  <si>
    <t>support@astroafrica.tech</t>
  </si>
  <si>
    <t>+263 714 839 190</t>
  </si>
  <si>
    <t>FatBTC</t>
  </si>
  <si>
    <t>https://www.crunchbase.com/organization/fatbtc</t>
  </si>
  <si>
    <t>https://www.fatbtc.com/</t>
  </si>
  <si>
    <t>https://twitter.com/fatbtc</t>
  </si>
  <si>
    <t>123@fatbtc.com</t>
  </si>
  <si>
    <t>MyCash</t>
  </si>
  <si>
    <t>https://www.crunchbase.com/organization/mycash-cd7b</t>
  </si>
  <si>
    <t>Debit Cards, Financial Services, FinTech, Mobile Payments</t>
  </si>
  <si>
    <t>https://www.mycash.co.zw/</t>
  </si>
  <si>
    <t>https://twitter.com/mycashzw</t>
  </si>
  <si>
    <t>support@mycash.co.zw</t>
  </si>
  <si>
    <t>Innohub Limited</t>
  </si>
  <si>
    <t>https://www.crunchbase.com/organization/innohub-limited</t>
  </si>
  <si>
    <t>Nelson Amo</t>
  </si>
  <si>
    <t>Crowdfunding</t>
  </si>
  <si>
    <t>http://www.innohub.com.gh</t>
  </si>
  <si>
    <t>Kocela</t>
  </si>
  <si>
    <t>https://www.crunchbase.com/organization/kocela</t>
  </si>
  <si>
    <t>Apps, Financial Services, Lending and Investments, Mobile, Payments, Software</t>
  </si>
  <si>
    <t>Credit Cards, Mobile Apps, Mobile Payments</t>
  </si>
  <si>
    <t>Kocela is a digital enabler providing user-focused payment solutions in the mobile space. Kocela offers  KCB Bank Limited -  Media Group Limited - Credit Bank Limited - Spire Bank Limited. among others.</t>
  </si>
  <si>
    <t>http://www.kocela.com</t>
  </si>
  <si>
    <t>info@kocela.com</t>
  </si>
  <si>
    <t>+254 700 900 800</t>
  </si>
  <si>
    <t>Sterling Alternative Finance</t>
  </si>
  <si>
    <t>https://www.crunchbase.com/organization/sterling-alternative-finance</t>
  </si>
  <si>
    <t>Banking, Finance, Financial Services, Personal Finance</t>
  </si>
  <si>
    <t>https://saf.ng/</t>
  </si>
  <si>
    <t>https://twitter.com/altfinanceng?lang=en</t>
  </si>
  <si>
    <t>help@saf.ng</t>
  </si>
  <si>
    <t>+234 1 700 0555</t>
  </si>
  <si>
    <t>DebtAbility Financial Wellness</t>
  </si>
  <si>
    <t>https://www.crunchbase.com/organization/debtability-financial-wellness</t>
  </si>
  <si>
    <t>Commerce and Shopping, Financial Services, Health Care, Professional Services</t>
  </si>
  <si>
    <t>Consulting, Financial Services, Personal Finance, Retail, Wellness</t>
  </si>
  <si>
    <t>https://debtability.co.za/</t>
  </si>
  <si>
    <t>https://twitter.com/DebtAbility</t>
  </si>
  <si>
    <t>martin@debtability.co.za</t>
  </si>
  <si>
    <t>+27 087-655-0510</t>
  </si>
  <si>
    <t>Mdalisu Investments</t>
  </si>
  <si>
    <t>https://www.crunchbase.com/organization/mdalisu</t>
  </si>
  <si>
    <t>Consulting, Credit, Financial Services, Insurance</t>
  </si>
  <si>
    <t>https://mdalisu.co.za</t>
  </si>
  <si>
    <t>https://x.com/mdalisufa</t>
  </si>
  <si>
    <t>info@mdalisu.co.za</t>
  </si>
  <si>
    <t>+27 0 87 33 01497</t>
  </si>
  <si>
    <t>Stock Market Dynamics</t>
  </si>
  <si>
    <t>https://www.crunchbase.com/organization/stock-market-dynamics</t>
  </si>
  <si>
    <t>Financial Services, Stock Exchanges, Trading Platform</t>
  </si>
  <si>
    <t>https://stockmarketdynamics.co.za/</t>
  </si>
  <si>
    <t>https://twitter.com/SMDWDC</t>
  </si>
  <si>
    <t>info@stockmarketdynamics.co.za</t>
  </si>
  <si>
    <t>+27 012-472-0007</t>
  </si>
  <si>
    <t>YueDiligence</t>
  </si>
  <si>
    <t>https://www.crunchbase.com/organization/yuediligence</t>
  </si>
  <si>
    <t>YueDiligence is a knowledge-driven proprietary toolset Entrepreneurs can assess their business; funding readiness; growth gaps and due diligence preparedness Investors can analyse dealflow in a cost-efficient and effective way.</t>
  </si>
  <si>
    <t>http://yuediligence.com/</t>
  </si>
  <si>
    <t>https://twitter.com/YueDiligence</t>
  </si>
  <si>
    <t>info@yuediligence.com</t>
  </si>
  <si>
    <t>+27 21 914 5566</t>
  </si>
  <si>
    <t>Stratafin</t>
  </si>
  <si>
    <t>https://www.crunchbase.com/organization/stratafin</t>
  </si>
  <si>
    <t>https://stratafin.co.za</t>
  </si>
  <si>
    <t>info@stratafin.co.za</t>
  </si>
  <si>
    <t>Mombo Sacco</t>
  </si>
  <si>
    <t>https://www.crunchbase.com/organization/mombo-sacco</t>
  </si>
  <si>
    <t>Peter Mcharo</t>
  </si>
  <si>
    <t>https://mombo.co.ke/</t>
  </si>
  <si>
    <t>https://twitter.com/mombosacco</t>
  </si>
  <si>
    <t>support@mombo.africa</t>
  </si>
  <si>
    <t>+254 706 503230</t>
  </si>
  <si>
    <t>WealthPro</t>
  </si>
  <si>
    <t>https://www.crunchbase.com/organization/wealthpro</t>
  </si>
  <si>
    <t>Apps, Financial Services, FinTech</t>
  </si>
  <si>
    <t>https://www.wealthpro.co.za/index.php?c=website/homepage</t>
  </si>
  <si>
    <t>support@wealthpro.co.za</t>
  </si>
  <si>
    <t>CID Amanah Finance</t>
  </si>
  <si>
    <t>https://www.crunchbase.com/organization/cid-amanah-finance</t>
  </si>
  <si>
    <t>CID Amanah Finance SA is a financial institution specializing in Islamic finance. The company offers a range of services, including savings accounts, loans, and investment opportunities, all structured in compliance with Islamic law. Their offerings are designed to connect financial resources with real-world, socially economic activities, fostering inclusive economic development.</t>
  </si>
  <si>
    <t>https://cid-mali.com</t>
  </si>
  <si>
    <t>contact@cidmali.com</t>
  </si>
  <si>
    <t>+223 20 22 05 34</t>
  </si>
  <si>
    <t>Sanwo</t>
  </si>
  <si>
    <t>https://www.crunchbase.com/organization/sanwo</t>
  </si>
  <si>
    <t>Adeyinka Adewale</t>
  </si>
  <si>
    <t>Financial Services, Hardware, Information Technology, Mobile, Payments, Software</t>
  </si>
  <si>
    <t>Financial Services, Information Technology, Mobile Payments, NFC, Payments</t>
  </si>
  <si>
    <t>Yaba, Lagos, Nigeria</t>
  </si>
  <si>
    <t>http://www.sanwo.me/index.php</t>
  </si>
  <si>
    <t>contactus@sanwo.me</t>
  </si>
  <si>
    <t>+234 803 587 0063</t>
  </si>
  <si>
    <t>BurntJam</t>
  </si>
  <si>
    <t>https://www.crunchbase.com/organization/burntjam</t>
  </si>
  <si>
    <t>Blockchain, Cryptocurrency, Enterprise Software, Software, Web Development</t>
  </si>
  <si>
    <t>BurntJam is an enterprise and design software house that simplifies enterprise problems with enterprise solutions. It develops, licenses, supports, and sells computer enterprise software and services and designs scalable, cross-platform web development. It also has knowledge in blockchain development and implementation. Their services include enterprise development, infrastructure maintenance, and web development services.</t>
  </si>
  <si>
    <t>https://site.burntjam.com</t>
  </si>
  <si>
    <t>info@burntjam.com</t>
  </si>
  <si>
    <t>+27 76 329 2294</t>
  </si>
  <si>
    <t>Pesaswap</t>
  </si>
  <si>
    <t>https://www.crunchbase.com/organization/pesaswap</t>
  </si>
  <si>
    <t>https://pesaswap.com</t>
  </si>
  <si>
    <t>https://twitter.com/PesaSwap</t>
  </si>
  <si>
    <t>info@pesaswap.com</t>
  </si>
  <si>
    <t>+254 722102170</t>
  </si>
  <si>
    <t>Allxs</t>
  </si>
  <si>
    <t>https://www.crunchbase.com/organization/allxs</t>
  </si>
  <si>
    <t>Raphael Domalik</t>
  </si>
  <si>
    <t>Commerce and Shopping, Financial Services, Hardware, Information Technology, Payments, Sales and Marketing, Software</t>
  </si>
  <si>
    <t>Billing, FinTech, Payments, Retail Technology, Sales Automation</t>
  </si>
  <si>
    <t>http://allxs.co.za/</t>
  </si>
  <si>
    <t>https://twitter.com/myallxs</t>
  </si>
  <si>
    <t>sa@allxsmedia.com</t>
  </si>
  <si>
    <t>+27 11 201 2025</t>
  </si>
  <si>
    <t>Addendum Financial Technologies</t>
  </si>
  <si>
    <t>https://www.crunchbase.com/organization/addendum-financial-technologies</t>
  </si>
  <si>
    <t>Commerce and Shopping, Financial Services, Transportation</t>
  </si>
  <si>
    <t>Finance, Financial Services, FinTech, Marketplace, Supply Chain Management</t>
  </si>
  <si>
    <t>https://addendum.co.za/</t>
  </si>
  <si>
    <t>enquiries@addendum.co.za</t>
  </si>
  <si>
    <t>+27 21-100-4300</t>
  </si>
  <si>
    <t>Atlantic Microfinance For Africa</t>
  </si>
  <si>
    <t>https://www.crunchbase.com/organization/atlantic-microfinance-for-africa</t>
  </si>
  <si>
    <t>Credit, Financial Services, Lending, Micro Lending</t>
  </si>
  <si>
    <t>Atlantic Microfinance For Africa (Groupe Banque Populaire) is a holding company that supports microfinance. It offers a diverse range of financial services and products, aiming to drive and steer ambitious projects. The company is part of the Banque Populaire Group, which is a benchmark banking partner with the largest network of branches in Morocco. Atlantic Microfinance For Africa is committed to meeting the needs of its customers and has a significant following on LinkedIn.</t>
  </si>
  <si>
    <t>https://atlanticmicrofinance.net</t>
  </si>
  <si>
    <t>https://twitter.com/AMIFA_GROUP</t>
  </si>
  <si>
    <t>contact@amifa.co.ma</t>
  </si>
  <si>
    <t>(212) 5 22 79 36 00/03</t>
  </si>
  <si>
    <t>KoenaConcepts</t>
  </si>
  <si>
    <t>https://www.crunchbase.com/organization/koenaconcepts</t>
  </si>
  <si>
    <t>Community and Lifestyle, Financial Services</t>
  </si>
  <si>
    <t>FinTech, Young Adults</t>
  </si>
  <si>
    <t>KoenaConcepts is a technology firm that creates unique technological solutions for socioeconomic difficulties. They have created a data-free, zero-rated online platform that allows young people between the ages of 18 and 35 from rural and urban locations to receive free technology skills training and job possibilities in the technology industry.</t>
  </si>
  <si>
    <t>https://spanlula.koenaconcepts.com</t>
  </si>
  <si>
    <t>spanlula@koenaconcepts.com</t>
  </si>
  <si>
    <t>+27 63 949 1615</t>
  </si>
  <si>
    <t>Rand Swiss</t>
  </si>
  <si>
    <t>https://www.crunchbase.com/organization/rand-swiss</t>
  </si>
  <si>
    <t>Gary Booysen</t>
  </si>
  <si>
    <t>Accounting, Advice, Finance, Financial Services, Trading Platform</t>
  </si>
  <si>
    <t>https://randswiss.com</t>
  </si>
  <si>
    <t>https://twitter.com/randswiss</t>
  </si>
  <si>
    <t>info@randswiss.com</t>
  </si>
  <si>
    <t>+27 11 781 4454</t>
  </si>
  <si>
    <t>RedBlade Software</t>
  </si>
  <si>
    <t>https://www.crunchbase.com/organization/redblade-software</t>
  </si>
  <si>
    <t>http://www.redblade.io</t>
  </si>
  <si>
    <t>Jini Guru</t>
  </si>
  <si>
    <t>https://www.crunchbase.com/organization/jini-guru</t>
  </si>
  <si>
    <t>Consumer Electronics, Financial Services, Hardware, Software</t>
  </si>
  <si>
    <t>Computer, FinTech, Software</t>
  </si>
  <si>
    <t>At Jini Guru, They work with businesses all over the world to design high-impact â€˜mobile firstâ€™ strategies, providing consulting on development methodologies, mobile transformation, customer engagement, risk mitigation, data transparency and commercialisation. Shockingly, more than 90% of mobile apps fail to engage their users, resulting in thousands in wasted money and resources. Their user engagement approach is grounded in serving the needs of your customers to ensure engagement is high, using the latest strategies and their own IP to optimise user retention. Their highly skilled and award-winning team can either help you develop or update your current enterprise platform, or they can assist to maximise additional revenue from your customer base by plugging your eco-system into one of their platforms.  They also design, develop and launch mobile applications for all platforms including iPhone, Android, Windows &amp; Blackberry.</t>
  </si>
  <si>
    <t>http://jini.guru/</t>
  </si>
  <si>
    <t>clayton@jini.guru</t>
  </si>
  <si>
    <t>LIO Global</t>
  </si>
  <si>
    <t>https://www.crunchbase.com/organization/lio-global</t>
  </si>
  <si>
    <t>Nadia Read Thaele</t>
  </si>
  <si>
    <t>Consulting, Impact Investing, Residential</t>
  </si>
  <si>
    <t>https://lio-global.com/</t>
  </si>
  <si>
    <t>https://twitter.com/lioglobal</t>
  </si>
  <si>
    <t>info@lio-global.com</t>
  </si>
  <si>
    <t>+27 21 300 6855</t>
  </si>
  <si>
    <t>Satoshicentre</t>
  </si>
  <si>
    <t>https://www.crunchbase.com/organization/satoshicentre</t>
  </si>
  <si>
    <t>Blockchain and Cryptocurrency, Information Technology, Other</t>
  </si>
  <si>
    <t>Blockchain, Information Technology</t>
  </si>
  <si>
    <t>https://satoshicentre.tech/</t>
  </si>
  <si>
    <t>https://twitter.com/SatoshicentreBw/</t>
  </si>
  <si>
    <t>inquiries@satoshicentre.com</t>
  </si>
  <si>
    <t>IJAM Exchange</t>
  </si>
  <si>
    <t>https://www.crunchbase.com/organization/ijam-exchange</t>
  </si>
  <si>
    <t>Consulting, Financial Exchanges, Financial Services</t>
  </si>
  <si>
    <t>https://ijamexchange.ng/</t>
  </si>
  <si>
    <t>https://twitter.com/ijamexchange</t>
  </si>
  <si>
    <t>support@ijamexchange.ng</t>
  </si>
  <si>
    <t>CryptoCuan</t>
  </si>
  <si>
    <t>https://www.crunchbase.com/organization/cryptocuan</t>
  </si>
  <si>
    <t>Artificial Intelligence (AI), Data and Analytics, Financial Services, Lending and Investments, Science and Engineering, Software</t>
  </si>
  <si>
    <t>Artificial Intelligence (AI), Machine Learning, Trading Platform</t>
  </si>
  <si>
    <t>CryptoCuan focuses on identifying and capturing trading and investment opportunities in the cryptocurrency market. The company executes trades with calculated risk and profit strategies. It also provides insights and updates on cryptocurrency prices and market movements in real-time.</t>
  </si>
  <si>
    <t>https://www.cryptocuan.com</t>
  </si>
  <si>
    <t>https://x.com/CryptoCuan_inc</t>
  </si>
  <si>
    <t>Kava Africa</t>
  </si>
  <si>
    <t>https://www.crunchbase.com/organization/kava-africa</t>
  </si>
  <si>
    <t>Asset Management, Financial Services, Impact Investing, Professional Services</t>
  </si>
  <si>
    <t>Kava is a savings and investment platform for individuals. It aims to demolish the barriers to financial inclusion for Africa's underserved consumers.</t>
  </si>
  <si>
    <t>Kileleshwa, Nairobi Area, Kenya</t>
  </si>
  <si>
    <t>https://kava.africa</t>
  </si>
  <si>
    <t>https://twitter.com/KavaAfrica</t>
  </si>
  <si>
    <t>kava@kava.africa</t>
  </si>
  <si>
    <t>+25 470 988 0000</t>
  </si>
  <si>
    <t>Mradifund</t>
  </si>
  <si>
    <t>https://www.crunchbase.com/organization/mradifund</t>
  </si>
  <si>
    <t>Financial Services, Funding Platform, Small and Medium Businesses</t>
  </si>
  <si>
    <t>https://www.mradifund.com</t>
  </si>
  <si>
    <t>https://twitter.com/mradifund</t>
  </si>
  <si>
    <t>info@mradifund.com</t>
  </si>
  <si>
    <t>Barid Cash</t>
  </si>
  <si>
    <t>https://www.crunchbase.com/organization/barid-cash</t>
  </si>
  <si>
    <t>Administrative Services, Financial Services, Mobile, Payments, Software</t>
  </si>
  <si>
    <t>Financial Services, FinTech, Mobile Payments, Packaging Services, Transaction Processing</t>
  </si>
  <si>
    <t>https://www.baridcash.ma</t>
  </si>
  <si>
    <t>contact@baridcash.ma</t>
  </si>
  <si>
    <t>212 699 341 571</t>
  </si>
  <si>
    <t>Realty Africa</t>
  </si>
  <si>
    <t>https://www.crunchbase.com/organization/realty-africa</t>
  </si>
  <si>
    <t>Patrick Chella</t>
  </si>
  <si>
    <t>The First Property Crowdfunding Company in Sub-Saharan Africa Specialised in Real Asset Impact Investments between USD 200.000 and USD 25.000.000</t>
  </si>
  <si>
    <t>https://www.realtyafrica.com/</t>
  </si>
  <si>
    <t>https://twitter.com/realtyafrica</t>
  </si>
  <si>
    <t>JSG Capital</t>
  </si>
  <si>
    <t>https://www.crunchbase.com/organization/jsg-capital-dff2</t>
  </si>
  <si>
    <t>https://jsgcap.com</t>
  </si>
  <si>
    <t>info@jsgcap.com</t>
  </si>
  <si>
    <t>+234 1 227 3309</t>
  </si>
  <si>
    <t>Goldma</t>
  </si>
  <si>
    <t>https://www.crunchbase.com/organization/goldma</t>
  </si>
  <si>
    <t>Blockchain and Cryptocurrency, Financial Services, Natural Resources, Payments, Software</t>
  </si>
  <si>
    <t>Cryptocurrency, Financial Services, Mining, Payments</t>
  </si>
  <si>
    <t xml:space="preserve">Goldma is combining the best attributes of gold and cryptocurrency. Thus, it resolves the issue of cryptocurrency not having 'intrinsic value' by tying it to gold. But, they've taken it a bit further in their model. They are not storing any gold. They are immediately selling the gold to the Reserve Bank and buying Ether with the cash that they are paid. So, they don't have to worry about the security aspect of storing the gold. their value is immediately digitized onto the blockchain which enables the commodification of gold and overcome the volatility of cryptocurrency which will allow smaller investors to partake in the gold mining sector. So, you are not saving to just save your value (in some vault), you are actually saving to earn a return! Whether the market goes up or down it allows us to give their GMA token holders a 5% royalty (in the form of Ether) every quarter. You do the math - how much is that annually? Goldma (Gold Mining Assets, GMA) operates several gold mining claims already producing and purchasing thousands of grams of gold per year. </t>
  </si>
  <si>
    <t>https://goldma.io</t>
  </si>
  <si>
    <t>https://twitter.com/GoldMA_Coin</t>
  </si>
  <si>
    <t>Nextpayday</t>
  </si>
  <si>
    <t>https://www.crunchbase.com/organization/nextpayday</t>
  </si>
  <si>
    <t>Commercial, Credit, Financial Services</t>
  </si>
  <si>
    <t>Port Harcourt, Rivers, Nigeria</t>
  </si>
  <si>
    <t>https://nextpayday.ng/</t>
  </si>
  <si>
    <t>https://twitter.com/nextpaydayNG/</t>
  </si>
  <si>
    <t>support@nextpayday.ng</t>
  </si>
  <si>
    <t>+234 809-500-0667</t>
  </si>
  <si>
    <t>Appletree Payments</t>
  </si>
  <si>
    <t>https://www.crunchbase.com/organization/appletree-payments</t>
  </si>
  <si>
    <t>Financial Services, Internet Services, Lending and Investments, Other, Payments</t>
  </si>
  <si>
    <t>Credit, Internet, Payments, Real Time</t>
  </si>
  <si>
    <t>Appletree Payments specializes in providing end-to-end global commerce tools for merchants to establish and grow their businesses. The company offers a comprehensive suite of services including transaction processing APIs, wallet APIs, and various modes of integration to facilitate seamless transactions. Appletree Payments focuses on enabling commerce by offering solutions that cater to the needs of businesses looking to accept payments through multiple channels. The platform is designed to support secure transactions, adhering to legislation, regulation, and network rules. However, it's important to note that not all businesses may be eligible to use Appletree Payments' services due to specific legal and regulatory requirements.</t>
  </si>
  <si>
    <t>https://appletreepayments.com</t>
  </si>
  <si>
    <t>https://twitter.com/AppletreePayme1</t>
  </si>
  <si>
    <t>info@appletreepayments.com</t>
  </si>
  <si>
    <t>Tennra</t>
  </si>
  <si>
    <t>https://www.crunchbase.com/organization/tennra</t>
  </si>
  <si>
    <t>Mohamed Elwy</t>
  </si>
  <si>
    <t>Financial Services, Gaming</t>
  </si>
  <si>
    <t>Crowdfunding, Financial Services, Gaming</t>
  </si>
  <si>
    <t>At Tennra, They believe the process of supporting projects should be as inspiring as the projects themselves! Thatâ€™s why on Tennra, as well as pledging money to projects, for which youâ€™ll get rewards from the project owners themselves, you can also have fun while supporting them! They believe in the power of the game. When you tell your friends about projects on Tennra, you not only share the project itself, but you can also challenge your friends to join you in playing a game so supporting projects is fun and engaging! Some projects on Tennra also have sponsors to help them reach their funding goal. For these projects, they only receive the sponsored funds if people play the game to unlock the funds. Whenever you play you act as the key to make the project successful!</t>
  </si>
  <si>
    <t>http://www.tennra.com/</t>
  </si>
  <si>
    <t>https://twitter.com/tennracom</t>
  </si>
  <si>
    <t>info@tennra.com</t>
  </si>
  <si>
    <t>RegencyNem Insurance</t>
  </si>
  <si>
    <t>https://www.crunchbase.com/organization/regencynem-insurance</t>
  </si>
  <si>
    <t>Credit, Financial Services, Insurance, Mortgage</t>
  </si>
  <si>
    <t>http://www.regencynem.com</t>
  </si>
  <si>
    <t>https://twitter.com/RegencyNemGh</t>
  </si>
  <si>
    <t>info@regencynem.com</t>
  </si>
  <si>
    <t>+233 30 277 8106</t>
  </si>
  <si>
    <t>AB Bank Rwanda</t>
  </si>
  <si>
    <t>https://www.crunchbase.com/organization/ab-bank-rwanda</t>
  </si>
  <si>
    <t>Banking, Credit, Financial Services, Insurance</t>
  </si>
  <si>
    <t>https://abbank.rw</t>
  </si>
  <si>
    <t>info@abbank.rw</t>
  </si>
  <si>
    <t>+250 788 198 300</t>
  </si>
  <si>
    <t>NEXUS Intertrade</t>
  </si>
  <si>
    <t>https://www.crunchbase.com/organization/nexus-intertrade</t>
  </si>
  <si>
    <t>Financial Services, Lending and Investments, Transportation</t>
  </si>
  <si>
    <t>Financial Services, Procurement, Trading Platform</t>
  </si>
  <si>
    <t>https://nexusintertrade.com</t>
  </si>
  <si>
    <t>info@nexusintertrade.com</t>
  </si>
  <si>
    <t>+27 114633630</t>
  </si>
  <si>
    <t>eZaga</t>
  </si>
  <si>
    <t>https://www.crunchbase.com/organization/ezaga</t>
  </si>
  <si>
    <t>https://www.ezaga.co.za</t>
  </si>
  <si>
    <t>https://twitter.com/eZaga_Za</t>
  </si>
  <si>
    <t>info@ezaga.co.za</t>
  </si>
  <si>
    <t>27-6-999-0927</t>
  </si>
  <si>
    <t>MoneyMart Finance</t>
  </si>
  <si>
    <t>https://www.crunchbase.com/organization/moneymart-finance</t>
  </si>
  <si>
    <t>https://moneymartfinance.com</t>
  </si>
  <si>
    <t>https://twitter.com/MoneyMart_MFI</t>
  </si>
  <si>
    <t>info@moneymartfinance.com</t>
  </si>
  <si>
    <t>Culture Funding Watch</t>
  </si>
  <si>
    <t>https://www.crunchbase.com/organization/culture-funding-watch</t>
  </si>
  <si>
    <t>Financial Services, Information Technology, Lending and Investments, Media and Entertainment</t>
  </si>
  <si>
    <t>Art, Funding Platform, Information Services</t>
  </si>
  <si>
    <t>Culture Funding Watch is the MENA and Africa Hub for intelligence and support access for resources for the cultural and creative enterpreneurs and NGOS. We provide information on funders, investors and support capacity building in resources mobilisation, project design and advocacy for art and culture financing.</t>
  </si>
  <si>
    <t>La Marsa, Tunis, Tunisia</t>
  </si>
  <si>
    <t>https://culturefundingwatch.com/en</t>
  </si>
  <si>
    <t>https://twitter.com/CFW_opencalls</t>
  </si>
  <si>
    <t>Info@culturefundingwatch.com</t>
  </si>
  <si>
    <t>+ 216 92 505697</t>
  </si>
  <si>
    <t>happy smala</t>
  </si>
  <si>
    <t>https://www.crunchbase.com/organization/happy-smala</t>
  </si>
  <si>
    <t>Education, Financial Services, Professional Services</t>
  </si>
  <si>
    <t>Business Development, Consulting, Crowdfunding, Training</t>
  </si>
  <si>
    <t>Rabat, Rabat-Sale-Zemmour-Zaer, Morocco</t>
  </si>
  <si>
    <t>https://www.happysmala.com</t>
  </si>
  <si>
    <t>https://x.com/happysmala</t>
  </si>
  <si>
    <t>contact@happysmala.com</t>
  </si>
  <si>
    <t>AC Capital</t>
  </si>
  <si>
    <t>https://www.crunchbase.com/organization/ac-capital-716a</t>
  </si>
  <si>
    <t>Bookkeeping and Payroll, Financial Services, Impact Investing</t>
  </si>
  <si>
    <t>https://www.accapital.co.za</t>
  </si>
  <si>
    <t>info@accapital.co.za</t>
  </si>
  <si>
    <t>+27 011 781 0564</t>
  </si>
  <si>
    <t>SnapCredit</t>
  </si>
  <si>
    <t>https://www.crunchbase.com/organization/snapcredit</t>
  </si>
  <si>
    <t>Amit Shur</t>
  </si>
  <si>
    <t>Banking, Finance, Financial Services, FinTech</t>
  </si>
  <si>
    <t>SnapCredit focuses on providing innovative, technology-driven financial services in emerging markets. It features an online lending platform that offers credit solutions to employees.  The company was founded in 2014 and is headquartered in Victoria Island, Lagos.</t>
  </si>
  <si>
    <t>http://www.SnapCredit.ng</t>
  </si>
  <si>
    <t>Alsahm for Financial Services</t>
  </si>
  <si>
    <t>https://www.crunchbase.com/organization/alsahm-for-financial-services</t>
  </si>
  <si>
    <t>https://www.sahmsaudi.com</t>
  </si>
  <si>
    <t>hr.sahm@alsahm.com</t>
  </si>
  <si>
    <t>+20 0102 0205 377</t>
  </si>
  <si>
    <t>SJG Capital</t>
  </si>
  <si>
    <t>https://www.crunchbase.com/organization/sjg-capital</t>
  </si>
  <si>
    <t>Consulting, Financial Services, Impact Investing, Training</t>
  </si>
  <si>
    <t>Sjg Capital LP operates in the financial services industry, offering a range of consulting, advisory, and training services. The company specializes in management, risk management, health and safety, and sustainability, aiming to enhance professional commitment and competence. With a focus on both management and psychology, Sjg Capital LP supports its clients through comprehensive services designed to address various aspects of corporate operations and employee development. The company's approach integrates practical solutions with strategic insights to help businesses navigate complex challenges.</t>
  </si>
  <si>
    <t>https://www.sjgcapital.com</t>
  </si>
  <si>
    <t>info@sjgcapital.com</t>
  </si>
  <si>
    <t>+27 11 568 6094</t>
  </si>
  <si>
    <t>Nextassur</t>
  </si>
  <si>
    <t>https://www.crunchbase.com/organization/nextassur</t>
  </si>
  <si>
    <t>Alexandre ClÃ©ment, Anouar Nassiri, kamel malek</t>
  </si>
  <si>
    <t>Financial Services, Sales and Marketing</t>
  </si>
  <si>
    <t>Finance, FinTech, Insurance, Lead Generation</t>
  </si>
  <si>
    <t>Nextassur is an Insurtech Start-up Tech with an international vision of development  The problem  The consumer is convinced by insurance prices comparison websites added value and nevertheless he remains very attached to the physical contact for the quality and the customization of the advice. Their answer, a geolocation-based comparator which allows the user to compare the insurers of his neighbourhood. In line with this Â« Web to Store Â» approach, they have developed all their tools by watching particularly to ensure a total scalability. - Their first goal is to finalize the commercial deployment in Spain. - The second goal is to start the conquest of the Brazilian market. Supporting pillar of the vision is the team: They are three, coming from the world of Insurance and IT with a total of more than 45 years of experience : They are searching for financial partners who will know how to accompany them in the acceleration of their development.</t>
  </si>
  <si>
    <t>http://www.nextassur.ma</t>
  </si>
  <si>
    <t>https://twitter.com/Nextassur</t>
  </si>
  <si>
    <t>OneDebt</t>
  </si>
  <si>
    <t>https://www.crunchbase.com/organization/onedebt</t>
  </si>
  <si>
    <t>Credit, Debt Collections, Finance, Financial Services</t>
  </si>
  <si>
    <t>https://www.onedebt.co.za</t>
  </si>
  <si>
    <t>info@onedebt.co.za</t>
  </si>
  <si>
    <t>+27 0872323400</t>
  </si>
  <si>
    <t>LumiÃ¨re Group International</t>
  </si>
  <si>
    <t>https://www.crunchbase.com/organization/lumiÃ¨re-group-international</t>
  </si>
  <si>
    <t>Advice, Financial Services, Trading Platform</t>
  </si>
  <si>
    <t>https://www.lumgint.com</t>
  </si>
  <si>
    <t>+233 0 30 243 6887</t>
  </si>
  <si>
    <t>Lipa Card</t>
  </si>
  <si>
    <t>https://www.crunchbase.com/organization/lipa-card</t>
  </si>
  <si>
    <t>Education, Financial Services, Hardware</t>
  </si>
  <si>
    <t>Education, Finance, Financial Services, FinTech, NFC</t>
  </si>
  <si>
    <t>Lipacard is a Kenyan Tech start founded in January 2014. Lipacard is a forward-thinking, solution-driven entity. Using a unified approach involving best-of-breed applications adhering to global best practices, they have developed cashless transaction platform for students using contactless technology while incorporating consultancy, design, delivery, support and training. They are the only ICT company in the region to provide a payment platform that incorporates mobile money and use of contactless technology (NFC technology) in education sector.</t>
  </si>
  <si>
    <t>https://twitter.com/lipacard_ke</t>
  </si>
  <si>
    <t>drono@lipacard.co.ke</t>
  </si>
  <si>
    <t>Crypto Counter</t>
  </si>
  <si>
    <t>https://www.crunchbase.com/organization/crypto-counter</t>
  </si>
  <si>
    <t>Tawanda Kembo, Verengai Mabika</t>
  </si>
  <si>
    <t>Blockchain and Cryptocurrency, Financial Services, Other, Payments, Professional Services, Software</t>
  </si>
  <si>
    <t>Bitcoin, Cryptocurrency, Customer Service, Finance, Financial Services</t>
  </si>
  <si>
    <t>Their Smart ATM has the following features:  - Removable Accessories  - Install apps from our App Store  - Connect to and manage your device from the cloud (Cloud Connect) Removable Accessories  Examples of accessories are the battery pack, the cash dispenser &amp; the cash acceptor. These are removable - making it easy to upgrade the ATM and/or extend it's functionality. App Store  Like a phone, the Crypto Counter will only do so much if you just use it with the apps it has when you unbox it. The App Store leverages the 'Law of Smarts' to make it's capabilities almost limitless. Cloud Connect  The Crypto Counter is designed to allow you to manage it from the Cloud. You can set you preferences, see your dashboard of statistics and/or monitor your bitcoin float from anywhere in the world.</t>
  </si>
  <si>
    <t>http://cryptocounter.co.zw/</t>
  </si>
  <si>
    <t>SIPP Investments</t>
  </si>
  <si>
    <t>https://www.crunchbase.com/organization/sipp-investments</t>
  </si>
  <si>
    <t>Financial Services, FinTech, Venture Capital</t>
  </si>
  <si>
    <t>SIPP is a technology driven investment business with online tools for investors to empower financial well-being. SIPP was established to:  â€¢ Show you that Investing does not need to be complicated â€¢ Fees can low and transparent â€¢ To give everyone the online tools to manage their personal long-term financial goals â€¢ On a fully electronic platform, from our cost free online financial needs analysis, all the way through to becoming a client - should you like what you see</t>
  </si>
  <si>
    <t>https://www.sipp.co.za/</t>
  </si>
  <si>
    <t>https://twitter.com/Sippinvestments</t>
  </si>
  <si>
    <t>info@sipp.co.za</t>
  </si>
  <si>
    <t>(010)590-6166</t>
  </si>
  <si>
    <t>ASAD Tamweel</t>
  </si>
  <si>
    <t>https://www.crunchbase.com/organization/asad-tamweel</t>
  </si>
  <si>
    <t>Agriculture, Financial Services, Micro Lending</t>
  </si>
  <si>
    <t>El Aouina, Tunis, Tunisia</t>
  </si>
  <si>
    <t>https://asad-tamweel.org</t>
  </si>
  <si>
    <t>https://x.com/asad_tamweel</t>
  </si>
  <si>
    <t>asad@planet.tn</t>
  </si>
  <si>
    <t>216 98-431-301</t>
  </si>
  <si>
    <t>Yavwa Group</t>
  </si>
  <si>
    <t>https://www.crunchbase.com/organization/yavwa-group</t>
  </si>
  <si>
    <t>Kelvin Mung'asia</t>
  </si>
  <si>
    <t>Cryptocurrency</t>
  </si>
  <si>
    <t>http://www.yavwagroup.com/</t>
  </si>
  <si>
    <t>https://www.twitter.com/yavwagroup</t>
  </si>
  <si>
    <t>Zeepay</t>
  </si>
  <si>
    <t>https://www.crunchbase.com/organization/zeepay</t>
  </si>
  <si>
    <t>Andrew Takyi-Appiah</t>
  </si>
  <si>
    <t>Apps, Commerce and Shopping, Financial Services, Mobile, Software</t>
  </si>
  <si>
    <t>Financial Services, FinTech, Mobile, Mobile Apps, Retail</t>
  </si>
  <si>
    <t>Zeepay Ghana Limited is a wholly Ghanaian owned Mobile FinancialServices company focusing on providing integrated mobile payments services with mobile wallets targeting the unbanked and banked population with the objective of bringing the unbanked into the financial stream and easing payments and collections for the banked population. Zeepay facilitates the processing of multiple mobile phone payment transactions, and operates as a  aggregator that brings transaction of all players together on one single platform. The companyâ€™s core application runs on open source technology, and is designed to integrate all types of payment platforms, banks, merchants, Mobile Network Operators (MNOs), and other companies with subscriber based transactions.</t>
  </si>
  <si>
    <t>http://www.myzeepay.com/</t>
  </si>
  <si>
    <t>https://twitter.com/zeepay2</t>
  </si>
  <si>
    <t>akta@myzeepay.com</t>
  </si>
  <si>
    <t>Different Technology</t>
  </si>
  <si>
    <t>https://www.crunchbase.com/organization/different-technology</t>
  </si>
  <si>
    <t>https://differenttechnology.co.za</t>
  </si>
  <si>
    <t>info@differenttechnology.co.za</t>
  </si>
  <si>
    <t>+27 010 020 1926</t>
  </si>
  <si>
    <t>Open Xchange Africa</t>
  </si>
  <si>
    <t>https://www.crunchbase.com/organization/open-xchange-africa</t>
  </si>
  <si>
    <t>Open Xchange Africa Pty Ltd is a 100% Black-owned African digital payments company. It provides a locally developed technology platform designed for various local payment needs. The company focuses on delivering digital payment solutions that cater to the unique requirements of the African market.</t>
  </si>
  <si>
    <t>https://www.openxafrica.com</t>
  </si>
  <si>
    <t>info@openxafrica.com</t>
  </si>
  <si>
    <t>+27 0 82 803 5556</t>
  </si>
  <si>
    <t>Custos Media Technologies</t>
  </si>
  <si>
    <t>https://www.crunchbase.com/organization/custos-media-technologies</t>
  </si>
  <si>
    <t>Fred Lutz, G-J Rooyen, Herman Engelbrecht</t>
  </si>
  <si>
    <t>Blockchain and Cryptocurrency, Content and Publishing, Financial Services, Information Technology, Media and Entertainment, Other, Payments, Privacy and Security, Software</t>
  </si>
  <si>
    <t>Bitcoin, Blockchain, Content, Digital Media, DRM, Information Technology, SaaS</t>
  </si>
  <si>
    <t xml:space="preserve">Custos uses imperceptible watermarking technology and the blockchain to protect digital media files from online piracy. Our SaaS solution, Screenercopy.com, helps filmmakers and distributors to securely distribute their content. To date, over 120 000 movies have been distributed and protected with the technology, all without a single leak. Custos is already protecting ebooks too and is partnering with key market players to expand into music and sensitive document protection. </t>
  </si>
  <si>
    <t>https://custostech.com</t>
  </si>
  <si>
    <t>https://twitter.com/CustosTech</t>
  </si>
  <si>
    <t>info@custostech.com</t>
  </si>
  <si>
    <t>FarmDrive</t>
  </si>
  <si>
    <t>https://www.crunchbase.com/organization/farmdrive</t>
  </si>
  <si>
    <t>Peris Bosire, Rita Kimani</t>
  </si>
  <si>
    <t>Agriculture and Farming, Data and Analytics, Financial Services, Information Technology, Software</t>
  </si>
  <si>
    <t>Agriculture, Analytics, Financial Services, FinTech, Information Services, Information Technology, Software</t>
  </si>
  <si>
    <t>FarmDrive is a technology company that applies data science and machine learning to build software that increases access to meaningful financial services - loans, digital payments insurance, savings. FarmDriveâ€™s mission is to drive capital to underserved rural clients and transform them into sustainable and profitable businesses.</t>
  </si>
  <si>
    <t>https://farmdrive.co.ke/</t>
  </si>
  <si>
    <t>https://twitter.com/farmdriveke?ref_src=twsrc%5Egoogle%7Ctwcamp%5Eserp%7Ctwgr%5Eauthor</t>
  </si>
  <si>
    <t>info@farmdrive.co.ke</t>
  </si>
  <si>
    <t>Simpatico</t>
  </si>
  <si>
    <t>https://www.crunchbase.com/organization/simpatico</t>
  </si>
  <si>
    <t>Blockchain and Cryptocurrency, Education, Financial Services, Internet Services, Media and Entertainment, Payments, Software</t>
  </si>
  <si>
    <t>Bitcoin, Education, Social Media</t>
  </si>
  <si>
    <t>We source Bitcoin applications on both an international and national platform in a bid to better increase a companyâ€™s productivity. Our aim is to educate and introduce Bitcoin into the African market. At Simpatico we seek to interact with people, companies and organisations governed by our creed that is, fundamentally, one of honesty and integrity. The combined effort in connecting people, companies and technology, we believe, should be a result greater than the sum of their separate effects. We will find the synergy. Through project guidance and engagement, we ensure technology aligns with business needs, shaping an environment conducive to growth and successâ€¦for all parties involved. We strive for longevity in our combined efforts to connect people, companies and technology. Doing great businessâ€¦remaining kind.</t>
  </si>
  <si>
    <t>http://Www.simpatico.co.za</t>
  </si>
  <si>
    <t>https://twitter.com/gailmoon</t>
  </si>
  <si>
    <t>084 370 2371</t>
  </si>
  <si>
    <t>Lenana Innovative Solutions Ltd</t>
  </si>
  <si>
    <t>https://www.crunchbase.com/organization/lenana-innovative-solutions-ltd</t>
  </si>
  <si>
    <t>FinTech, Micro Lending</t>
  </si>
  <si>
    <t>Lenana Innovative Solutions is a credit only microfinance institution specializing in extending trade finance to small scale farmers and traders. They offer decentralized procurement and billing, raising and settlement of payments, payroll management, working capital financing to farmers, and crop insurance premium financing.</t>
  </si>
  <si>
    <t>https://lenana.com/</t>
  </si>
  <si>
    <t>finance@lenana.com</t>
  </si>
  <si>
    <t>Digital Crafts</t>
  </si>
  <si>
    <t>https://www.crunchbase.com/organization/digital-crafts</t>
  </si>
  <si>
    <t>Islam Gohar</t>
  </si>
  <si>
    <t>Apps, Education, Financial Services, Mobile, Payments, Software</t>
  </si>
  <si>
    <t>Education, Mobile Apps, Mobile Payments, Software</t>
  </si>
  <si>
    <t>Software Development Company that manage your Digital Software from A-Z with all the great experience and knowledge and believe in change and smartness</t>
  </si>
  <si>
    <t>http://digital-crafts.com</t>
  </si>
  <si>
    <t>mbaraka@digital-crafts.com</t>
  </si>
  <si>
    <t>Everdon Bureau de Change</t>
  </si>
  <si>
    <t>https://www.crunchbase.com/organization/everdon-bureau-de-change</t>
  </si>
  <si>
    <t>Everdon Bureau de Change is a Dun &amp; Bradstreet certified Foreign Exchange company headquartered in Lagos, Nigeria. By using them, businesses and individuals can place orders and broker foreign currency transactions more conveniently than ever before.</t>
  </si>
  <si>
    <t>https://everdonbdc.com</t>
  </si>
  <si>
    <t>https://twitter.com/everdonbdc</t>
  </si>
  <si>
    <t>clientexperience@everdonbdc.com</t>
  </si>
  <si>
    <t>+234 809 898 9896</t>
  </si>
  <si>
    <t>Rays MicroFinance Institution</t>
  </si>
  <si>
    <t>https://www.crunchbase.com/organization/rays-microfinance-institution</t>
  </si>
  <si>
    <t>Finance, Financial Services, Micro Lending, Venture Capital</t>
  </si>
  <si>
    <t>https://www.raysmfi.com</t>
  </si>
  <si>
    <t>https://twitter.com/Raysmfi</t>
  </si>
  <si>
    <t>info@raysmfi.com</t>
  </si>
  <si>
    <t>+251 11 470 1834</t>
  </si>
  <si>
    <t>BODIVA</t>
  </si>
  <si>
    <t>https://www.crunchbase.com/organization/bodiva</t>
  </si>
  <si>
    <t>Finance, Financial Exchanges, Financial Services, Trading Platform</t>
  </si>
  <si>
    <t>As an Angolan securities exchange, BODIVA provides trading and settlement services for equity and debt instruments of the Angolan regulated market. As one of the fastest-growing exchanges in Sub-Saharan Africa, the platform enables local and international investors looking to gain exposure to Angola and Africaâ€™s economic growth. The platform focuses on encouraging savings and investment, as well as helping local and international companies access cost-effective capital. The company operates under the jurisdiction of the Capital Markets Commission of Angola.</t>
  </si>
  <si>
    <t>Luanda, Luanda, Angola</t>
  </si>
  <si>
    <t>https://www.bodiva.ao/</t>
  </si>
  <si>
    <t>institucional@bodiva.ao</t>
  </si>
  <si>
    <t>(+244) 225 420 300</t>
  </si>
  <si>
    <t>Ensibuuko</t>
  </si>
  <si>
    <t>https://www.crunchbase.com/organization/ensibuuko</t>
  </si>
  <si>
    <t>Gerald Otim, Opio David</t>
  </si>
  <si>
    <t>Financial Services, Information Technology, Science and Engineering, Software</t>
  </si>
  <si>
    <t>Financial Services, FinTech, Information Technology, Software, Software Engineering</t>
  </si>
  <si>
    <t>Ensibuuko is a Ugandan startup that provides a cloud-based micro-finance software for community-level financial entities in Africa</t>
  </si>
  <si>
    <t>https://ensibuuko.com/</t>
  </si>
  <si>
    <t>http://twitter.com/ensibuuko</t>
  </si>
  <si>
    <t>info@ensibuuko.com</t>
  </si>
  <si>
    <t>+256 41 4694498</t>
  </si>
  <si>
    <t>Abacus</t>
  </si>
  <si>
    <t>https://www.crunchbase.com/organization/abacus-2</t>
  </si>
  <si>
    <t>Joel Macharia, Kevin Omwega</t>
  </si>
  <si>
    <t>Asset Management, Financial Services, FinTech, Stock Exchanges</t>
  </si>
  <si>
    <t>Abacus builds web and mobile software to help investors across the globe access African financial markets. We make it possible for both local and international investors to research and invest, anytime, anywhere. Our founders, advisors, and board of directors have extensive experience in global financial markets. We love what we do, and are infinitely curious.</t>
  </si>
  <si>
    <t>https://www.abacus.co.ke</t>
  </si>
  <si>
    <t>https://www.twitter.com/abacuske</t>
  </si>
  <si>
    <t>hello@abacus.co.ke</t>
  </si>
  <si>
    <t>+254 20 5210108</t>
  </si>
  <si>
    <t>JimahTech Limited</t>
  </si>
  <si>
    <t>https://www.crunchbase.com/organization/jimahtech-limited</t>
  </si>
  <si>
    <t>Philip Gyapon Gyimah</t>
  </si>
  <si>
    <t>Apps, Financial Services, Mobile, Software</t>
  </si>
  <si>
    <t>Financial Services, FinTech, Mobile Apps, SaaS</t>
  </si>
  <si>
    <t>JImahTech is a software development company in Ghana, serving the entire African continent. JImahTech specialises in Digital Banking platform Saas, mobile apps development, Enterprise Resource Planning, IT Consultancy services and website development.</t>
  </si>
  <si>
    <t>http://jimahtech.com</t>
  </si>
  <si>
    <t>business@jimahtech.com</t>
  </si>
  <si>
    <t>Fortune Credit</t>
  </si>
  <si>
    <t>https://www.crunchbase.com/organization/fortune-credit</t>
  </si>
  <si>
    <t>Janet Kuteli</t>
  </si>
  <si>
    <t>Credit, Finance, Financial Services, Micro Lending</t>
  </si>
  <si>
    <t>https://fortunecredit.co.ke</t>
  </si>
  <si>
    <t>https://x.com/Fortunecreditld</t>
  </si>
  <si>
    <t>info@fortunecredit.co.ke</t>
  </si>
  <si>
    <t>+254 0114943649</t>
  </si>
  <si>
    <t>AFRICA FinTech</t>
  </si>
  <si>
    <t>https://www.crunchbase.com/organization/imacox-financial-technologies</t>
  </si>
  <si>
    <t>Equity Crowdfunding</t>
  </si>
  <si>
    <t>AFRICA FinTech is a financial market data, news, analysis, and research provider. The goal is to deliver and provide the most recent news and analysis on the region's economies, businesses, and industries. They are a group of finance professionals passionate about the financial markets and have a thorough understanding of the continent's politics, economics, businesses, and industries.</t>
  </si>
  <si>
    <t>https://www.african-markets.com/fr/</t>
  </si>
  <si>
    <t>Zoranga</t>
  </si>
  <si>
    <t>https://www.crunchbase.com/organization/zoranga-a882</t>
  </si>
  <si>
    <t>Financial Services, Mobile Payments, Payments, Transaction Processing</t>
  </si>
  <si>
    <t>https://www.zoranga.com</t>
  </si>
  <si>
    <t>https://twitter.com/Zorangainc</t>
  </si>
  <si>
    <t>help@zoranga.com</t>
  </si>
  <si>
    <t>Nigeria Health Innovation Markeplace (NHIM)</t>
  </si>
  <si>
    <t>https://www.crunchbase.com/organization/nigeria-health-innovation-markeplace-nhim</t>
  </si>
  <si>
    <t>Muntaqa Umar-sadiq</t>
  </si>
  <si>
    <t>Community and Lifestyle, Financial Services, Health Care, Lending and Investments</t>
  </si>
  <si>
    <t>Communities, Health Care, Impact Investing, Incubators, Venture Capital</t>
  </si>
  <si>
    <t>Nigeria Health Innovation Marketplace (NHIM) is the country's foremost healthcare innovation platform focusing on impact investing in broad scale innovations in health, spurring social entrepreneurship, and connecting actors in the innovation ecosystem with the intent to leapfrog constrains and accelerate improvement in Nigeria's health outcomes. It was initiated by Mr. Bill Gates, President Goodluck Ebele Jonathan, Alhaji Aliko Dangote, Dr. Muhammad Ali Pate, Mr. Jim Ovia, Mr. Aigboje Aig-Imoukhuede, and Mrs. Sola David Borha.</t>
  </si>
  <si>
    <t>https://nhim.phn.ng/</t>
  </si>
  <si>
    <t>https://twitter.com/NHIMbyPHN</t>
  </si>
  <si>
    <t>innovation@pshan.org</t>
  </si>
  <si>
    <t>Golix</t>
  </si>
  <si>
    <t>https://www.crunchbase.com/organization/bitfiance</t>
  </si>
  <si>
    <t>Tawanda Kembo, Verengai Mabika, William Chui</t>
  </si>
  <si>
    <t>Cryptocurrency, Finance, FinTech, Payments, Virtual Currency</t>
  </si>
  <si>
    <t>Golix was founded in December 2014 as BitFinance with the mission to give every person in Africa financial autonomy using cryptocurrency. Golix initially operated as a Bitcoin trading platform, facilitating the buying and selling of bitcoins via mobile money or online banking transactions. It provided users with a cloud-based platform for managing their Bitcoin accounts, enabling them to easily liquidate or purchase bitcoins. The platform also expanded to include other cryptocurrencies such as Ethereum and Litecoin and offered wallet services for storing these cryptocurrencies .  Despite its ambitions and pioneering role in the African cryptocurrency market, Golix faced significant regulatory challenges. The Reserve Bank of Zimbabwe (RBZ) at one point directed Golix to halt its cryptocurrency trading operations, although Golix obtained a High Court order setting aside this directive. Despite such efforts, Golix eventually ceased operations and sold it's remaining assets to a family office in October 2019. Golix relaunched as a cryptocurrency price tracking platform under using the same brand in January 2021.</t>
  </si>
  <si>
    <t>https://golix.com/</t>
  </si>
  <si>
    <t>https://twitter.com/golixdotcom</t>
  </si>
  <si>
    <t>support@golix.com</t>
  </si>
  <si>
    <t>+263 4 761158</t>
  </si>
  <si>
    <t>BeepTool</t>
  </si>
  <si>
    <t>https://www.crunchbase.com/organization/beeptool-inc</t>
  </si>
  <si>
    <t>Angel</t>
  </si>
  <si>
    <t>Abraham Wright Enoh, John Enoh</t>
  </si>
  <si>
    <t>Agriculture and Farming, Financial Services, Hardware, Health Care, Information Technology, Internet Services, Other, Software</t>
  </si>
  <si>
    <t>AgTech, Financial Services, FinTech, Health Care, Information Technology, Internet, Peer to Peer, Satellite Communication, Software</t>
  </si>
  <si>
    <t>BeepTool is a disruptive Africa-based satellite &amp; TV White Space-based connectivity as a service and Integrated digital inclusion ecosystem such as Telehealth, Digital Farmers and consumer marketplace, mobile payments, messaging and voice ecosystem apps providing affordable digital inclusions services to millions of people in remote and rural areas in Africa and beyond who lack access to the digital economy and are digitally excluded and underserved in area of financial, healthcare, Aggrotech, EdTech and communication services to connect the unconnected, excluded and underserved communities across Nigeria and Africa. Affordable Internet Connectivity for Unconnected and Excluded Community in Africa via Satellite and TV White-Space as a Service and Digital Inclusion Ecosystem  Made history by becoming the first company to successfully complete financial transactions using â€œnano-satellites in the world, â€œ BeepTool to make a difference in peopleâ€™s lives and grant them access to the kind of connected services that they havenâ€™t had access to before by providing affordable communications, healthcare, aggrotech, and financial services to millions of people in remote areas in Africa without access to cellular or internet connectivity.  We are in partnership with more than 7 GEO and LEO satellite internet broadband operators worldwide and still counting. We have manufactured affordable android smartphones called Oyi-1 and Android Tablets called ABOLE pre-installed with our digital inclusion ecosystem low data rate apps. We have also designed and manufactured Solar powered, and satellites enabled Telehealth remote mobile stations for a rural community in Africa.  Our affordable solar-powered satellites terminals broadcast Wi-Fi Hotspot to the rural community allowing rural users to access the web using a mobile application in areas our partners GEO and LEO satellites cover. BeepTool is connecting everyone in Africa using satellites network and TV white space spectrum. Building on its integrated mobile platforms and satellite-based connectivity systems, BeepTool is creating an ecosystem of service-on-demand products, ranging from telehealth to financial services, messaging, Aggrotech, micro-lending, video chat, video conferencing and VoIP, among others.  Affordable Internet Connectivity for Everyone: Save up to 90% on costs compared to cabling bills, and more.  Super Wifi. Connect on the Go: Connect entire villages, communities, schools, parks, clinics, and businesses with long-range, lightning-fast internet. Pocket Friendly. Budget-Friendly</t>
  </si>
  <si>
    <t>https://www.beeptool.com</t>
  </si>
  <si>
    <t>https://twitter.com/Beeptool</t>
  </si>
  <si>
    <t>info@beeptool.com</t>
  </si>
  <si>
    <t>Candystick</t>
  </si>
  <si>
    <t>https://www.crunchbase.com/organization/candystick</t>
  </si>
  <si>
    <t>Nikolai von Stackelberg</t>
  </si>
  <si>
    <t>Commerce and Shopping, Financial Services, Internet Services, Payments</t>
  </si>
  <si>
    <t>Crowdfunding, E-Commerce, Finance, Financial Services, FinTech, Gift, Insurance, Internet, Payments</t>
  </si>
  <si>
    <t>Candystick is an online platform that offers group funding services to its users. The platform enables its users to create moneyboxes, personalized fundraising platforms that can be viewed by others, to obtain crowdfunds. Once funds are obtained, it can be withdrawn or used to make online purchases through its partners. Candystick was launched in 2014 by Nikolai von Stackelberg.</t>
  </si>
  <si>
    <t>https://candystick.co.za</t>
  </si>
  <si>
    <t>https://www.twitter.com/candysticksa</t>
  </si>
  <si>
    <t>support@candystick.co.za</t>
  </si>
  <si>
    <t>086 099 5301</t>
  </si>
  <si>
    <t>Paycode</t>
  </si>
  <si>
    <t>https://www.crunchbase.com/organization/paycode-inc</t>
  </si>
  <si>
    <t>Ralph Pecker</t>
  </si>
  <si>
    <t>Paycode is a South African fintech that combines biometric digital identity and payments in one platform. By offering these two solutions, users are able to access financial services that include cash pay-outs, mobile money, remittances, insurance, microloans, airtime, electricity, and social grants.</t>
  </si>
  <si>
    <t>http://www.paycode.com</t>
  </si>
  <si>
    <t>https://twitter.com/getpaycode/</t>
  </si>
  <si>
    <t>info@paycode.com</t>
  </si>
  <si>
    <t>+27 11 446 1000</t>
  </si>
  <si>
    <t>Paystack</t>
  </si>
  <si>
    <t>https://www.crunchbase.com/organization/paystack</t>
  </si>
  <si>
    <t>Amber Klein, Ezra Olubi, Shola Akinlade</t>
  </si>
  <si>
    <t>Financial Services, Internet Services, Payments</t>
  </si>
  <si>
    <t>Finance, Financial Services, FinTech, Internet, Payments</t>
  </si>
  <si>
    <t>Paystack lets businesses in Africa accept payments from anyone, anywhere in the world via credit card, debit card, money transfer, and mobile money on their websites or mobile apps. The platform offers easy-to-use features like linking bank accounts, sending money in a few steps, and saving recipients for quick payments. With Paystack, businesses can accept payments from customers anywhere in the world, enhancing their ability to grow and reach new markets.</t>
  </si>
  <si>
    <t>Ikeja, Lagos, Nigeria</t>
  </si>
  <si>
    <t>https://paystack.com</t>
  </si>
  <si>
    <t>https://twitter.com/paystack</t>
  </si>
  <si>
    <t>hello@paystack.com</t>
  </si>
  <si>
    <t>NowNow</t>
  </si>
  <si>
    <t>https://www.crunchbase.com/organization/nownow</t>
  </si>
  <si>
    <t>Mahesh Nair, Sahir Berry</t>
  </si>
  <si>
    <t>Financial Services, FinTech, Mobile Payments</t>
  </si>
  <si>
    <t>NowNow aims to democratise the mobile wallet space in Nigeria and Sub-Saharan Africa. We provide a bank and MNO agnostic online platform to recharge any mobile, pay bills, and utilities, send/receive money and pay@shop directly to merchants. The amount consumers pay is returned in the form of cashback and coupons making the recharge almost free. We are PCI-DSS compliant and are licensed by the Central Bank of Nigeria. NowNow also offers a unique agent platform that enables additional revenue streams for individuals and businesses and provides financial services to the unbanked â€“ allowing them to offer p2p, bank transfers, cash out, mobile recharge, pay bills etc.</t>
  </si>
  <si>
    <t>Ilupeju, Ekiti, Nigeria</t>
  </si>
  <si>
    <t>https://nownow.ng</t>
  </si>
  <si>
    <t>https://twitter.com/NOWNOWNigeria</t>
  </si>
  <si>
    <t>customercare@nownow.ng</t>
  </si>
  <si>
    <t>+234 700 066 9669</t>
  </si>
  <si>
    <t>JUMO</t>
  </si>
  <si>
    <t>https://www.crunchbase.com/organization/jumo-2</t>
  </si>
  <si>
    <t>Andrew Watkins-Ball</t>
  </si>
  <si>
    <t>Data and Analytics, Financial Services, Lending and Investments, Mobile, Payments, Software</t>
  </si>
  <si>
    <t>Banking, Big Data, Financial Services, FinTech, InsurTech, Mobile Payments</t>
  </si>
  <si>
    <t>JUMO is a fintech company. They enable their partners to provide loans, savings, and financial choices. They use artificial intelligence and machine learning to build credit scores and financial products. They provide money and banking partners with reporting, analytics, and insight they need to offer financial services to customers.</t>
  </si>
  <si>
    <t>http://www.jumo.world</t>
  </si>
  <si>
    <t>http://www.twitter.com/JUMO_WORLD</t>
  </si>
  <si>
    <t>contact@jumo.world</t>
  </si>
  <si>
    <t>The Sun Exchange</t>
  </si>
  <si>
    <t>https://www.crunchbase.com/organization/the-sun-exchange-2</t>
  </si>
  <si>
    <t>Abraham Cambridge, Larry Temlock</t>
  </si>
  <si>
    <t>Blockchain and Cryptocurrency, Energy, Financial Services, Internet Services, Natural Resources, Other, Sustainability</t>
  </si>
  <si>
    <t>Blockchain, Crowdfunding, Internet of Things, Peer to Peer, Solar</t>
  </si>
  <si>
    <t>The Sun Exchange is the peer-to-peer solar leasing marketplace. We leverage financial innovation and the power of the crowd to drive sustainable energy development and make the environmental, social and economic benefits of solar accessible and affordable for all.     Through the Sun Exchange online platform, anyone, anywhere in the world, can buy remotely-located solar cells and then lease them to power businesses and organisations in sunny emerging markets. Solar cell owners earn income from the electricity thatâ€™s generated, while schools, businesses, clinics and other organisations gain access to affordable clean energy, reducing electricity costs and carbon emissions.</t>
  </si>
  <si>
    <t>https://thesunexchange.com/</t>
  </si>
  <si>
    <t>https://twitter.com/TheSunExchange</t>
  </si>
  <si>
    <t>info@thesunexchange.com</t>
  </si>
  <si>
    <t>Watu</t>
  </si>
  <si>
    <t>https://www.crunchbase.com/organization/watu-beb7</t>
  </si>
  <si>
    <t>https://watuafrica.com/</t>
  </si>
  <si>
    <t>https://twitter.com/Watu_Africa</t>
  </si>
  <si>
    <t>info@watuafrica.com</t>
  </si>
  <si>
    <t>+254 0800-722-245</t>
  </si>
  <si>
    <t>KiaKia</t>
  </si>
  <si>
    <t>https://www.crunchbase.com/organization/kiakia</t>
  </si>
  <si>
    <t>Chiemeziem Anyadike, Olajide Abiola, Olajide Abiola</t>
  </si>
  <si>
    <t>Artificial Intelligence (AI), Data and Analytics, Financial Services, Lending and Investments, Other, Science and Engineering, Software</t>
  </si>
  <si>
    <t>Artificial Intelligence (AI), Big Data, Consumer Lending, Financial Services, FinTech, Machine Learning, Peer to Peer, Predictive Analytics</t>
  </si>
  <si>
    <t>KiaKia utilises machine learning, big-data, predictive analytics, digital forensics and social collateral as part of its proprietary algorithm for credit scoring and risk assessment to provide real-time access to consumer and SME capital to underbanked Africans.</t>
  </si>
  <si>
    <t>http://www.kiakia.co</t>
  </si>
  <si>
    <t>https://twitter.com/kiakia_co</t>
  </si>
  <si>
    <t>info@kiakia.co</t>
  </si>
  <si>
    <t>UsPlus</t>
  </si>
  <si>
    <t>https://www.crunchbase.com/organization/usplus</t>
  </si>
  <si>
    <t>Financial Services, Other</t>
  </si>
  <si>
    <t>Financial Services, FinTech, Small and Medium Businesses</t>
  </si>
  <si>
    <t>https://www.usplus.world/</t>
  </si>
  <si>
    <t>info@usplus.world</t>
  </si>
  <si>
    <t>+27 10 900 4141</t>
  </si>
  <si>
    <t>Cowrie Integrated Systems</t>
  </si>
  <si>
    <t>https://www.crunchbase.com/organization/cowrie-integrated-systems</t>
  </si>
  <si>
    <t>Gbubemi Agbeyegbe</t>
  </si>
  <si>
    <t>Financial Services, FinTech, Payments, Transaction Processing</t>
  </si>
  <si>
    <t>Cowrie Integrated Systems is a FINTECH firm that specializes in Pan-African cross-border payments through the use of blockchain and cloud technology. It works to create digital payment infrastructure. They solve the problems associated with making business payments. They deal with small to large-scale currency transactions. They specialize in blockchain and cloud-based payments.</t>
  </si>
  <si>
    <t>https://www.cowrie.exchange</t>
  </si>
  <si>
    <t>Zazu Africa</t>
  </si>
  <si>
    <t>https://www.crunchbase.com/organization/farmficciency</t>
  </si>
  <si>
    <t>Adam Farah, Alessandra Martini, Mwiya M., Perseus Mlambo</t>
  </si>
  <si>
    <t xml:space="preserve">A smart digital-money account that helps you do more with your money. </t>
  </si>
  <si>
    <t>http://www.zazuafrica.com/</t>
  </si>
  <si>
    <t>https://twitter.com/ilovezazu</t>
  </si>
  <si>
    <t>hello@ilovezazu.com</t>
  </si>
  <si>
    <t>Mamamoni</t>
  </si>
  <si>
    <t>https://www.crunchbase.com/organization/mamamoni</t>
  </si>
  <si>
    <t>Mamamoni enables the banked, under-banked and unbanked (woman or enterprise)access to banking services and loans. It is also a branchless banking business, meaning that its services are designed so that women can generally conduct transactions without the need to visit bank branches, but simply by using their mobile phones to conduct transactions. It would enable them receive payments for goods and services through their mobile phones. The women are trained on a vocational skill,registered for Mobile Money, taught how to use their mobile phones to accept payments and also to make payments.Her phone number becomes her bank account, she can save money through her phone. she is trained on how to manage and grow her business if she has one and given a loan to fund her business. If she doesn't have a business she's trained on a vocational skill and a loan.</t>
  </si>
  <si>
    <t>http://mamamoni.org/</t>
  </si>
  <si>
    <t>https://www.twitter.com/mobilewomenbiz</t>
  </si>
  <si>
    <t>Mazzuma</t>
  </si>
  <si>
    <t>https://www.crunchbase.com/organization/mazzuma</t>
  </si>
  <si>
    <t>Kofi Genfi, Nii Osae</t>
  </si>
  <si>
    <t>Artificial Intelligence (AI), Blockchain and Cryptocurrency, Data and Analytics, Financial Services, Mobile, Other, Payments, Science and Engineering, Software</t>
  </si>
  <si>
    <t>Artificial Intelligence (AI), Blockchain, Emerging Markets, Mobile Payments, Transaction Processing</t>
  </si>
  <si>
    <t>Mazzuma is an international remittance and mobile money platform.</t>
  </si>
  <si>
    <t>https://mazzuma.com/</t>
  </si>
  <si>
    <t>https://twitter.com/OfficialMazzuma</t>
  </si>
  <si>
    <t>hello@mazzuma.com</t>
  </si>
  <si>
    <t>Wala</t>
  </si>
  <si>
    <t>https://www.crunchbase.com/organization/wala</t>
  </si>
  <si>
    <t>Samer Saab, Tricia Martinez</t>
  </si>
  <si>
    <t>Financial Services, Lending and Investments, Mobile</t>
  </si>
  <si>
    <t>Banking, FinTech, Mobile</t>
  </si>
  <si>
    <t>Wala has built a community-driven and gamified personal financial management tool for cash-based consumers in emerging markets. The product allows users to easily track their spending and earning to develop a financial profile for a customer that currently does not have one. The app then uses that profile to set weekly financial and engagement goals which improve the consumers spending and savings. As users continue to engage with the app by logging their transactions and reaching their goals they will be awarded points which can be redeemed for cash, data, and other rewards. Through the app the user will then be able to sign-up and access financial products like deposit accounts, payments, and more.</t>
  </si>
  <si>
    <t>http://www.getwala.com/</t>
  </si>
  <si>
    <t>https://twitter.com/getwala</t>
  </si>
  <si>
    <t>info@getwala.com</t>
  </si>
  <si>
    <t>Meerkat</t>
  </si>
  <si>
    <t>https://www.crunchbase.com/organization/meerkat-5136</t>
  </si>
  <si>
    <t>David O'Brien</t>
  </si>
  <si>
    <t>Administrative Services, Financial Services</t>
  </si>
  <si>
    <t>Debt Collections, Financial Services, FinTech, Insurance, InsurTech</t>
  </si>
  <si>
    <t>Meerkat is a financial wellness business committed to making a real difference in the financial lives of its customers. The company's credit life business offers comprehensive cover at lower premiums all with a tap on the mobile phone. Meerkat was established in 2015 and is headquartered in Cape Town, South Africa.</t>
  </si>
  <si>
    <t>https://www.meerkat.co.za</t>
  </si>
  <si>
    <t>https://twitter.com/MokuMeerkat</t>
  </si>
  <si>
    <t>info@meerkat.co.za</t>
  </si>
  <si>
    <t>+27 21 003 4535</t>
  </si>
  <si>
    <t>AkelloBanker</t>
  </si>
  <si>
    <t>https://www.crunchbase.com/organization/akellobanker</t>
  </si>
  <si>
    <t>Jean Anthony Onyait</t>
  </si>
  <si>
    <t>Finance, Financial Services, FinTech, Mobile Apps, Mobile Payments</t>
  </si>
  <si>
    <t>AkelloBanker is a data-driven digital finance technology company. The company was founded in 2015 and is headquartered in Makerere, Kampala, Uganda.</t>
  </si>
  <si>
    <t>Makerere, Kampala, Uganda</t>
  </si>
  <si>
    <t>http://www.akellobanker.com</t>
  </si>
  <si>
    <t>https://twitter.com/Akellobanker</t>
  </si>
  <si>
    <t>ask@akellobanker.com</t>
  </si>
  <si>
    <t>256(0) 414 694 251</t>
  </si>
  <si>
    <t>TopCheck</t>
  </si>
  <si>
    <t>https://www.crunchbase.com/organization/topcheck</t>
  </si>
  <si>
    <t>Christian Wiesner, Jose Figueiredo, Maciej Taranienko, Thomas v. Pilar</t>
  </si>
  <si>
    <t>Financial Services, FinTech, Internet, Price Comparison</t>
  </si>
  <si>
    <t>TopCheck.com.ng is a platform for comparing financial services like insurance, credit cards or loans. It was founded in January 2015 and is headquartered in Lagos.</t>
  </si>
  <si>
    <t>http://topcheck.com.ng</t>
  </si>
  <si>
    <t>https://twitter.com/topcheckafrica</t>
  </si>
  <si>
    <t>info@topcheck.com</t>
  </si>
  <si>
    <t>PU PRIME</t>
  </si>
  <si>
    <t>https://www.crunchbase.com/organization/pacific-union</t>
  </si>
  <si>
    <t>Cryptocurrency, Financial Services, Stock Exchanges, Trading Platform</t>
  </si>
  <si>
    <t>https://puprime.com/</t>
  </si>
  <si>
    <t>https://twitter.com/puprime</t>
  </si>
  <si>
    <t>info@puprime.com</t>
  </si>
  <si>
    <t>+248 4 671 948</t>
  </si>
  <si>
    <t>YenePay</t>
  </si>
  <si>
    <t>https://www.crunchbase.com/organization/yenepay</t>
  </si>
  <si>
    <t>Nurhassen Mensur</t>
  </si>
  <si>
    <t>YenePay is a digital financial technology company that develops an online payment platform. Their platforms offer pay online, pay in stores, send money, track payments, sell online, accept multiple banks, make bulk payments, provide samples and documentation, and offer a sandbox environment.</t>
  </si>
  <si>
    <t>http://www.yenepay.com/</t>
  </si>
  <si>
    <t>https://twitter.com/YenePay</t>
  </si>
  <si>
    <t>contact@yenepay.com</t>
  </si>
  <si>
    <t>+251 912 157173</t>
  </si>
  <si>
    <t>Intellicup</t>
  </si>
  <si>
    <t>https://www.crunchbase.com/organization/intellicup</t>
  </si>
  <si>
    <t>Brian Stockdale, Gary Harrod</t>
  </si>
  <si>
    <t>Commerce and Shopping, Financial Services, Food and Beverage, Hardware, Internet Services, Mobile, Payments, Software</t>
  </si>
  <si>
    <t>Consumer Software, Food and Beverage, Internet of Things, Mobile Payments, NFC, Point of Sale, Software</t>
  </si>
  <si>
    <t>IntelliCUP offers high speed beverage dispensing solutions with integrated payment processing, facilities management and monitoring systems The worldwide events market currently has massive constraints in dispensing beverages at the rates required as most existing systems have slow pouring speeds and cumbersome point of sales systems. For vendors the serving of customers is labor intensive and is subject to significant wastage and losses. The customer experience is also below par with lengthy queues, spillage and warm beverages. IntelliCupâ„¢ has seized the opportunity to rectify this problem and has developed a unique high-speed patented beverage dispensing system with integrated payment processing, and facilities management and monitoring systems. The IntelliCupâ„¢ solution comprises the IntelliCupâ„¢, IntelliKeg and IntelliApp and will significantly improve vendor bottom line and customer experience.</t>
  </si>
  <si>
    <t>Port Louis Town, Port Louis, Mauritius</t>
  </si>
  <si>
    <t>http://Intellicup.com</t>
  </si>
  <si>
    <t>gary@intellicup.com</t>
  </si>
  <si>
    <t>+61 7 3821 7730</t>
  </si>
  <si>
    <t>StokFella</t>
  </si>
  <si>
    <t>https://www.crunchbase.com/organization/stokfella</t>
  </si>
  <si>
    <t>Ruddy Mukwamu, Tshepo Moloi</t>
  </si>
  <si>
    <t>StokFella is a company that is looking to revolutionise a 19th-century practice into a modern and tech-savvy sector. Our Dream is to provide every ordinary hard working citizen; an opportunity to pursue financial freedom through their Stokvel. StokFella was born from a question of, is there be a better way to manage stokvel administration burdens? The purpose of StokFella is to put the power of informed financial management and financial decision-making in the hands of all Stokvels while allowing everyday South Africans to participate in the economy of the country. Having launched in early 2016 but researched and self-funded for more than 2 years prior; StokFella launched solution allows stokvels to organise, manage, communicate, visualise and be more efficient in growing their wealth. By having stokvel groups and their members run in an orderly and a professional manner and succeeding in their objectives, StokFella believes that stokvels will be able to move towards a richer future benefiting the members and their wider communities.</t>
  </si>
  <si>
    <t>Fourways, NA - South Africa, South Africa</t>
  </si>
  <si>
    <t>http://stokfella.com/</t>
  </si>
  <si>
    <t>https://www.twitter.com/stokfellasa</t>
  </si>
  <si>
    <t>info@stokfella.com</t>
  </si>
  <si>
    <t>MobiLife</t>
  </si>
  <si>
    <t>https://www.crunchbase.com/organization/mobilife</t>
  </si>
  <si>
    <t>Adrian Solomon, Frank SchÃ¼tte, Shadrack Sivhugwana</t>
  </si>
  <si>
    <t>Finance, Financial Services, FinTech, Insurance</t>
  </si>
  <si>
    <t>MobiLife is an insurance provider aiming to transform micro-insurance in South Africa. It was established in 2015 and is headquartered in Johannesburg, South Africa.</t>
  </si>
  <si>
    <t>https://mobi.co.za/Landing/</t>
  </si>
  <si>
    <t>https://twitter.com/mobilifesa</t>
  </si>
  <si>
    <t>Invoice Worx</t>
  </si>
  <si>
    <t>https://www.crunchbase.com/organization/invoice-worx</t>
  </si>
  <si>
    <t>Mdu Thabethe, Siya Ntutela</t>
  </si>
  <si>
    <t>Enterprise, Finance, Financial Services, FinTech</t>
  </si>
  <si>
    <t xml:space="preserve">Invoice Worx is a working capital financing company aimed at providing access to a business network that helps businesses reach their optimum operational levels. </t>
  </si>
  <si>
    <t>https://invoiceworx.co.za</t>
  </si>
  <si>
    <t>info@invoiceworx.co.za</t>
  </si>
  <si>
    <t>+27 11 568 4893</t>
  </si>
  <si>
    <t>MiPS</t>
  </si>
  <si>
    <t>https://www.crunchbase.com/organization/mips-a1c6</t>
  </si>
  <si>
    <t>Finance, Financial Services, FinTech, Payments</t>
  </si>
  <si>
    <t>Vacoas, Plaines Wilhems, Mauritius</t>
  </si>
  <si>
    <t>https://mips.mu</t>
  </si>
  <si>
    <t>+230 698 00 20</t>
  </si>
  <si>
    <t>Fo-Sho</t>
  </si>
  <si>
    <t>https://www.crunchbase.com/organization/fo-sho</t>
  </si>
  <si>
    <t>Avi Naidoo, Mithun Kalan</t>
  </si>
  <si>
    <t>FinTech, Insurance, Peer to Peer</t>
  </si>
  <si>
    <t>Fo-Sho is a peer-to-peer insurtech that is powered by technology to bring affordable short-term insurance to South African markets. Fo-Sho is able to provide affordable and transparent short-term insurance to peer-to-peer groups. Technology is used as an enabler to bring down the barriers to wider adoption of insurance.</t>
  </si>
  <si>
    <t>https://www.fo-sho.co.za</t>
  </si>
  <si>
    <t>https://twitter.com/zaFOSHO</t>
  </si>
  <si>
    <t>Avi@Fo-Sho.co.za</t>
  </si>
  <si>
    <t>ZAR X</t>
  </si>
  <si>
    <t>https://www.crunchbase.com/organization/zar-x</t>
  </si>
  <si>
    <t>Undisclosed</t>
  </si>
  <si>
    <t>Etienne Nel, Geoff Cook, Graeme Wellsted</t>
  </si>
  <si>
    <t>FinTech, Stock Exchanges</t>
  </si>
  <si>
    <t>ZAR X is a licensed stock exchange that uses disruptive fintech to create a more efficient market for all.</t>
  </si>
  <si>
    <t>https://www.zarx.co.za/</t>
  </si>
  <si>
    <t>EasyKash</t>
  </si>
  <si>
    <t>https://www.crunchbase.com/organization/easykash</t>
  </si>
  <si>
    <t>Hussein Al Menawy</t>
  </si>
  <si>
    <t>EasyKash is an online payment platform that helps receive your payments online through diverse payment options and provides an easy process for the customers. It makes it easy, safe, and simple to sell products online. EasyKash was founded in 2019 and is headquartered in Cairo, Egypt.</t>
  </si>
  <si>
    <t>https://www.easykash.net/</t>
  </si>
  <si>
    <t>Moneda Invest</t>
  </si>
  <si>
    <t>https://www.crunchbase.com/organization/moneda-invest</t>
  </si>
  <si>
    <t>Energy, Financial Services, Lending and Investments, Natural Resources</t>
  </si>
  <si>
    <t>Credit, Energy, Financial Services, Mining</t>
  </si>
  <si>
    <t>https://monedainvest.com</t>
  </si>
  <si>
    <t>https://www.twitter.com/MonedaInvest</t>
  </si>
  <si>
    <t>info@monedainvest.com</t>
  </si>
  <si>
    <t>Mentenova</t>
  </si>
  <si>
    <t>https://www.crunchbase.com/organization/mentenova</t>
  </si>
  <si>
    <t>Consulting, Financial Services, Impact Investing, Risk Management, Wealth Management</t>
  </si>
  <si>
    <t>Mentenova get tailor made solutions for the objectives that set, hand picked from among the thousands of managers they evaluate on a regular basis. This implies that the investment has the chance of meeting their objectives. They don't manage to squeeze people into pre existing solutions. Because they monitor, manage, and implement solutions in real time, they keep track of the objectives. There are no delays between occurrences that affect the investments and the actions that are made. They relieve them of some of these tasks by bringing skills, resources, and expertise to the table, allowing the fiduciaries to focus on crucial strategic choices and member engagement.</t>
  </si>
  <si>
    <t>https://www.mentenova.co.za</t>
  </si>
  <si>
    <t>https://twitter.com/_MenteNova</t>
  </si>
  <si>
    <t>info@mentenova.co.za</t>
  </si>
  <si>
    <t>+27 11 447 7716</t>
  </si>
  <si>
    <t>AFR100</t>
  </si>
  <si>
    <t>https://www.crunchbase.com/organization/afr100</t>
  </si>
  <si>
    <t>Financial Services, Lending and Investments, Other, Science and Engineering, Social Impact, Sustainability</t>
  </si>
  <si>
    <t>Environmental Engineering, Impact Investing, Social Impact</t>
  </si>
  <si>
    <t>The AFR100 is a land restoration initiative with the goal to restore 100 million hectares of land in Africa by 2030. The organization is also known as the African Forest Landscape Restoration Initiative and is based on a country-led effort . The aim of the organization is to accelerate restoration to enhance food security, increase climate change resilience and mitigation, and combat rural poverty.</t>
  </si>
  <si>
    <t>https://afr100.org/</t>
  </si>
  <si>
    <t>https://twitter.com/afr100_official</t>
  </si>
  <si>
    <t>AFR100Sec@nepad.org</t>
  </si>
  <si>
    <t>+27 (0) 11 256 3600</t>
  </si>
  <si>
    <t>Ninayo</t>
  </si>
  <si>
    <t>https://www.crunchbase.com/organization/ninayo</t>
  </si>
  <si>
    <t>Magnus Kerker, Staffan Kerker</t>
  </si>
  <si>
    <t>Commerce and Shopping, Financial Services, Lending and Investments, Other</t>
  </si>
  <si>
    <t>E-Commerce, Emerging Markets, Trading Platform</t>
  </si>
  <si>
    <t>NINAYO.com is an online trading platform targeting emerging markets in East Africa. It allows farmers and markets to get better prices by posting supply and demand.</t>
  </si>
  <si>
    <t>https://www.ninayo.com/</t>
  </si>
  <si>
    <t>https://twitter.com/ninayocom</t>
  </si>
  <si>
    <t>info@ninayo.com</t>
  </si>
  <si>
    <t>+46 72886</t>
  </si>
  <si>
    <t>MaTontine</t>
  </si>
  <si>
    <t>https://www.crunchbase.com/organization/matontine</t>
  </si>
  <si>
    <t>Bernie Akporiaye, Tosan Oruwariye</t>
  </si>
  <si>
    <t>Financial Services, Internet Services</t>
  </si>
  <si>
    <t>Financial Services, FinTech, Internet</t>
  </si>
  <si>
    <t>MaTontine is a digital financial services platform that enables access to small loans and a range of services. They went back about a century to a system used all over Africa.  It is called Tontines in Francophone Africa (Natt in Senegal, Esusu in Nigeria, Jangi in Cameroon, etc.) sometimes called saving circles. The company was founded in 2015 and is based in Dakar, Senegal.</t>
  </si>
  <si>
    <t>Fann, Dakar, Senegal</t>
  </si>
  <si>
    <t>http://www.matontine.com/</t>
  </si>
  <si>
    <t>https://twitter.com/matontine?lang=en</t>
  </si>
  <si>
    <t>info@matontine.com</t>
  </si>
  <si>
    <t>Fincheck</t>
  </si>
  <si>
    <t>https://www.crunchbase.com/organization/fincheck-2</t>
  </si>
  <si>
    <t>Christopher Ball, Michael Bowren</t>
  </si>
  <si>
    <t>Financial Services, FinTech, Information Services, Information Technology</t>
  </si>
  <si>
    <t>Fincheck is a user-friendly online portal which provides totally independent, unbiased and transparent facts and figures about similar financial products on offer from different financial services institutions. Fincheck, founded in November 2015, is modelled on the successful tech start-up MoneySupermarket, a British price-comparison website. Fincheck gathers information from South African lenders, banks, and debt consolidation partners and matches consumersâ€™ requirements, provides comparable information on relevant products being offered by various financial institutions, and once the consumer has made their choice, it links them with the financial service provider that best meets their needs. In turn, ordinary South Africans are able to access the financial market more easily. No other South African website gathers as in depth information or works as closely with financial services partners as Fincheck. We recommend only registered financial services providers. It, therefore, helps users to avoid loan sharks and Ponzi schemes. It is expanding the number of credible partners it works with all the time. Fincheck allows users to compare 26 different financial products from various services providers. These range from loans (personal and student), cheque accounts and debit cards all the way through to foreign exchange and unit trusts. The number and range of products available for comparison on Fincheck are growing all the time. Fincheck helps users choose the product which will best suit their needs and their pockets. Targeting ordinary South African consumers who do not need high levels of financial literacy to use the portal, Fincheck empowers them to make critical financial decisions based on accurate information before making a commitment, and before entering into the financial services market. We are a lead allocation platform that matches the correct borrower/individual to the correct lender/bank. By doing this we hold hands with South Africans and walk with them from being net borrowers to net investors</t>
  </si>
  <si>
    <t>https://fincheck.co.za/</t>
  </si>
  <si>
    <t>https://twitter.com/FinCheckCompare</t>
  </si>
  <si>
    <t>info@fincheck.co.za</t>
  </si>
  <si>
    <t>+27 836407927</t>
  </si>
  <si>
    <t>PayMe</t>
  </si>
  <si>
    <t>https://www.crunchbase.com/organization/payme-app-co</t>
  </si>
  <si>
    <t>Mourad Ashry</t>
  </si>
  <si>
    <t>Apps, E-Commerce, Financial Services, Mobile Apps, Mobile Payments, Payments</t>
  </si>
  <si>
    <t>PayMe is a credit card acceptance tool that allows businesses to accept credit card payments-Remotely or upon delivery-  without any hardware installation. Through providing the seller with a simple QR code, which allows buyers to pay through scanning the QR code with their phones, and fulfill the transaction within seconds</t>
  </si>
  <si>
    <t>https://www.paymeapp.co/</t>
  </si>
  <si>
    <t>https://twitter.com/PayMEappco</t>
  </si>
  <si>
    <t>contact@paymeapp.co</t>
  </si>
  <si>
    <t>PassApp</t>
  </si>
  <si>
    <t>https://www.crunchbase.com/organization/passapp</t>
  </si>
  <si>
    <t>Hany Al Boraie</t>
  </si>
  <si>
    <t>Financial Services, FinTech, Mobile, Mobile Apps, Mobile Payments, Software</t>
  </si>
  <si>
    <t>PassApp is a digital key on a mobile wallet that is used to access certain gates and doors. It helps to digitize identity, access control, and payment instead of metal keys or plastic cards. Founded by Hany Al Boraie in 2015, PassApp is headquartered in Cairo, Egypt.</t>
  </si>
  <si>
    <t>https://www.passapp.com/</t>
  </si>
  <si>
    <t>info@passapp.com</t>
  </si>
  <si>
    <t>Aluwani Capital Partners</t>
  </si>
  <si>
    <t>https://www.crunchbase.com/organization/aluwani-capital-partners</t>
  </si>
  <si>
    <t>Sibusiso Mabuza</t>
  </si>
  <si>
    <t>Financial Services, Personal Finance, Wealth Management</t>
  </si>
  <si>
    <t>Aluwani Capital Partners provides investment management with research and product capabilities across all asset classes.</t>
  </si>
  <si>
    <t>https://aluwani.com</t>
  </si>
  <si>
    <t>https://twitter.com/aluwani_capital</t>
  </si>
  <si>
    <t>info@aluwani.com</t>
  </si>
  <si>
    <t>+27 21 204 3800</t>
  </si>
  <si>
    <t>SwitchLink Africa</t>
  </si>
  <si>
    <t>https://www.crunchbase.com/organization/switchlink-africa</t>
  </si>
  <si>
    <t>https://switchlinkafrica.co.ke</t>
  </si>
  <si>
    <t>https://twitter.com/Switchlink_</t>
  </si>
  <si>
    <t>254 709 525000</t>
  </si>
  <si>
    <t>Novaji Introserve</t>
  </si>
  <si>
    <t>https://www.crunchbase.com/organization/novaji-introserve</t>
  </si>
  <si>
    <t>Data and Analytics, Financial Services, Information Technology, Mobile, Payments, Software</t>
  </si>
  <si>
    <t>Business Intelligence, Information Technology, Mobile Payments, Software</t>
  </si>
  <si>
    <t>https://novajii.com</t>
  </si>
  <si>
    <t>info@novajii.com</t>
  </si>
  <si>
    <t>(+234) 811 552 0349</t>
  </si>
  <si>
    <t>Credit Gateway Financial Services</t>
  </si>
  <si>
    <t>https://www.crunchbase.com/organization/credit-gateway-financial-services</t>
  </si>
  <si>
    <t>https://www.creditgateway.co.za</t>
  </si>
  <si>
    <t>info@creditgateway.co.za</t>
  </si>
  <si>
    <t>27 12 111 1583</t>
  </si>
  <si>
    <t>NairaEx</t>
  </si>
  <si>
    <t>https://www.crunchbase.com/organization/nairaex</t>
  </si>
  <si>
    <t>Bitcoin, Financial Services, FinTech</t>
  </si>
  <si>
    <t>Abeokuta, Ogun, Nigeria</t>
  </si>
  <si>
    <t>https://www.nairaex.com</t>
  </si>
  <si>
    <t>hello@nairaex.com</t>
  </si>
  <si>
    <t>Callphone</t>
  </si>
  <si>
    <t>https://www.crunchbase.com/organization/callphone</t>
  </si>
  <si>
    <t>Precious Chiedozie Ekezie</t>
  </si>
  <si>
    <t>http://www.callphoneng.com</t>
  </si>
  <si>
    <t>info@callphoneng.com</t>
  </si>
  <si>
    <t>+234 09032878128</t>
  </si>
  <si>
    <t>NQLB</t>
  </si>
  <si>
    <t>https://www.crunchbase.com/organization/nqlb</t>
  </si>
  <si>
    <t>Commerce and Shopping, Financial Services, Information Technology, Payments</t>
  </si>
  <si>
    <t>E-Commerce, Financial Services, FinTech, Information Technology, Payments</t>
  </si>
  <si>
    <t>https://nqlb.co</t>
  </si>
  <si>
    <t>Onango</t>
  </si>
  <si>
    <t>https://www.crunchbase.com/organization/onango</t>
  </si>
  <si>
    <t>Banking, Financial Services, FinTech, Lending</t>
  </si>
  <si>
    <t>https://onango.com/en</t>
  </si>
  <si>
    <t>dominicdasty@gmail.com</t>
  </si>
  <si>
    <t>+233 0245952548</t>
  </si>
  <si>
    <t>Continuum Holdings</t>
  </si>
  <si>
    <t>https://www.crunchbase.com/organization/continuum-holdings</t>
  </si>
  <si>
    <t>Angel Investment, Consulting, Finance, Financial Services, Impact Investing</t>
  </si>
  <si>
    <t>Continuum Holdings is a Seychelles registered international business company. Continuum offers a flexible portfolio of best-of-breed solutions into the USA CRE market, collaborating with its USA investment partners to provide turnkey solutions to large institutions seeking solid hard-currency returns from the world's leading economy.</t>
  </si>
  <si>
    <t>https://continuum.holdings</t>
  </si>
  <si>
    <t>Granate Asset Management</t>
  </si>
  <si>
    <t>https://www.crunchbase.com/organization/granate-asset-management</t>
  </si>
  <si>
    <t>Accounting, Asset Management, Financial Services, Hedge Funds</t>
  </si>
  <si>
    <t>https://www.granate.co.za/</t>
  </si>
  <si>
    <t>https://twitter.com/Granate_AM</t>
  </si>
  <si>
    <t>info@granate.co.za</t>
  </si>
  <si>
    <t>+27 21-276-3450</t>
  </si>
  <si>
    <t>Banco BCS</t>
  </si>
  <si>
    <t>https://www.crunchbase.com/organization/banco-bcs</t>
  </si>
  <si>
    <t>Banking, Finance, Financial Exchanges, Wealth Management</t>
  </si>
  <si>
    <t>https://www.bancobcs.ao/</t>
  </si>
  <si>
    <t>+244 225 300 803</t>
  </si>
  <si>
    <t>MES &amp; DAK</t>
  </si>
  <si>
    <t>https://www.crunchbase.com/organization/mes-dak</t>
  </si>
  <si>
    <t>Financial Services, Other, Software</t>
  </si>
  <si>
    <t>Enterprise Resource Planning (ERP), Finance, Financial Services, FinTech, Small and Medium Businesses</t>
  </si>
  <si>
    <t>MES &amp; DAK is a fintech startup offering an ecosystem for financial services and capacity building  to MSMEs development. The company's solutions including M'Network, a platform for business connections, M'Butic  -, an online shop for each and every business, and Enterprise Development Board, the innovative ERP for MSMEs. Their solutions are designed to accelerate Digitization, Entrepreneurship. and Industrialisation. MES &amp; DAK was founded in 2015 and is headquartered in Residence Azur, Casablanca, MA.</t>
  </si>
  <si>
    <t>https://www.mesdak.com/#</t>
  </si>
  <si>
    <t>https://twitter.com/MESDAK1</t>
  </si>
  <si>
    <t>general@mesdak.com</t>
  </si>
  <si>
    <t>Bitsoko</t>
  </si>
  <si>
    <t>https://www.crunchbase.com/organization/bitsoko-92a9</t>
  </si>
  <si>
    <t>Allan Juma</t>
  </si>
  <si>
    <t>http://bitsoko.co.ke</t>
  </si>
  <si>
    <t>https://twitter.com/bitsoko</t>
  </si>
  <si>
    <t>bitsokokenya@gmail.com</t>
  </si>
  <si>
    <t>+254 713 076 686</t>
  </si>
  <si>
    <t>Banco Yetu</t>
  </si>
  <si>
    <t>https://www.crunchbase.com/organization/banco-yetu</t>
  </si>
  <si>
    <t>Banking, Credit Cards, Financial Services, Lending, Mobile Payments</t>
  </si>
  <si>
    <t>https://bancoyetu.ao</t>
  </si>
  <si>
    <t>Finovate</t>
  </si>
  <si>
    <t>https://www.crunchbase.com/organization/finovate-f110</t>
  </si>
  <si>
    <t>Data and Analytics, Financial Services, Media and Entertainment, Professional Services</t>
  </si>
  <si>
    <t>Accounting, Advice, Business Intelligence, Consulting, Financial Services, FinTech, Recruiting</t>
  </si>
  <si>
    <t>Finovate provides a range of services to support business expansion and growth. It helps companies establish operations in South Africa by leveraging local talent. Finovate provides strategic guidance and operational support. The company offers fractional CFO services, assisting CEOs with financial leadership and strategic planning to drive growth while prioritizing team well-being. Additional services include market entry strategy development, operational scaling, business advisory, and consulting. By integrating technology and a partnership network, Finovate ensures businesses achieve sustainable success in new and existing markets.</t>
  </si>
  <si>
    <t>https://finovate.co.za</t>
  </si>
  <si>
    <t>advice@finovate.co.za</t>
  </si>
  <si>
    <t>27 21 855 0776</t>
  </si>
  <si>
    <t>Sycamore Credit</t>
  </si>
  <si>
    <t>https://www.crunchbase.com/organization/sycamore-credit</t>
  </si>
  <si>
    <t>Audrey Mwala</t>
  </si>
  <si>
    <t>Finance, Financial Services, Lending, Micro Lending</t>
  </si>
  <si>
    <t>Blantyre, Blantyre, Malawi</t>
  </si>
  <si>
    <t>https://sycamorecredit.com</t>
  </si>
  <si>
    <t>https://twitter.com/SycamoreLoan</t>
  </si>
  <si>
    <t>loans@sycamorecredit.com</t>
  </si>
  <si>
    <t>+26 599-922-2725</t>
  </si>
  <si>
    <t>Tech Hub Harare</t>
  </si>
  <si>
    <t>https://www.crunchbase.com/organization/tech-hub-harare</t>
  </si>
  <si>
    <t>FinTech, Incubators, Training</t>
  </si>
  <si>
    <t>Tech Hub Harare runs various programs to help startups develop their idea and get funding. It helps time start-up founders increase their chances of success through incubation, mentorship, and training. It works with its partners to empower start-ups with the tools and resources they need to succeed. Tech Hub helps entrepreneurs develop their scalable start-up ventures.</t>
  </si>
  <si>
    <t>http://www.cowork.co.zw</t>
  </si>
  <si>
    <t>https://twitter.com/Hararehub</t>
  </si>
  <si>
    <t>hararehub@gmail.com</t>
  </si>
  <si>
    <t>Collab2</t>
  </si>
  <si>
    <t>https://www.crunchbase.com/organization/collab2</t>
  </si>
  <si>
    <t>Administrative Services, Financial Services, Payments</t>
  </si>
  <si>
    <t>Debt Collections, Financial Services, FinTech, Payments</t>
  </si>
  <si>
    <t>Collab2 is a provider of debt collection software to solve the radical transformative purpose of financial inclusivity. Its service partners provide smart payment products with accurate, secure, real-time data about their debt recovery needs. It also allows users to monitor and track customer payments, settle, and reconcile accounts.</t>
  </si>
  <si>
    <t>https://www.collab2.co.za/</t>
  </si>
  <si>
    <t>info@collab2.co.za</t>
  </si>
  <si>
    <t>010 140 0848</t>
  </si>
  <si>
    <t>InnovAnt</t>
  </si>
  <si>
    <t>https://www.crunchbase.com/organization/innovant-30dc</t>
  </si>
  <si>
    <t>Design, Financial Services, Software</t>
  </si>
  <si>
    <t>FinTech, UX Design, Web Development</t>
  </si>
  <si>
    <t>https://innovant.studio</t>
  </si>
  <si>
    <t>https://x.com/AntInnov</t>
  </si>
  <si>
    <t>hi@innovant.studio</t>
  </si>
  <si>
    <t>+216 52 025 962</t>
  </si>
  <si>
    <t>Alfa Financials</t>
  </si>
  <si>
    <t>https://www.crunchbase.com/organization/alfa-financials-f81c</t>
  </si>
  <si>
    <t>Financial Services, Trading Platform, Virtual Currency</t>
  </si>
  <si>
    <t>https://www.alfafinancials.co.za</t>
  </si>
  <si>
    <t>https://twitter.com/AlfaFinancialZa</t>
  </si>
  <si>
    <t>info@alfafinancials.co.za</t>
  </si>
  <si>
    <t>Microhub Financial Servies</t>
  </si>
  <si>
    <t>https://www.crunchbase.com/organization/microhub-financial-servies</t>
  </si>
  <si>
    <t>Microhub Financial Services (PVT) Limited is a greenfield technology-driven non-bank financial institution focused on individual and SME enterprise lending,  regulated by the Reserve Bank of Zimbabwe. PEAMEFâ€™s investment is helping the institution to navigate the initial set-up phase, build a top-class local team, integrate efficiency-enhancing technological solutions into its business workflows, kick off the lending operations and catalyse investment in product development and associated value-added services.</t>
  </si>
  <si>
    <t>http://www.microhub.co.zw/</t>
  </si>
  <si>
    <t>https://twitter.com/microhubzim</t>
  </si>
  <si>
    <t>FX Paymaster</t>
  </si>
  <si>
    <t>https://www.crunchbase.com/organization/fx-paymaster</t>
  </si>
  <si>
    <t>Mike Steenkamp</t>
  </si>
  <si>
    <t>Financial Exchanges, Payments, Transaction Processing</t>
  </si>
  <si>
    <t>https://fxpaymaster.com/</t>
  </si>
  <si>
    <t>info@fxpaymaster.com</t>
  </si>
  <si>
    <t>+27 11 888 0125</t>
  </si>
  <si>
    <t>CPS</t>
  </si>
  <si>
    <t>https://www.crunchbase.com/organization/cps-live</t>
  </si>
  <si>
    <t>Consulting, Impact Investing, Property Development, Real Estate</t>
  </si>
  <si>
    <t>CPS focuses on real estate development that provides a wide array of services ranging from property development, valuation, consulting, and letting services. It also focuses on developing large-scale urban complexes in order to provide safe and housing solutions for thousands of households. CPS helps to find the dream home and property for the customers with all the facilities provided by the real estate industry.</t>
  </si>
  <si>
    <t>Zanzibar, Zanzibar Urban, Tanzania</t>
  </si>
  <si>
    <t>https://cps.africa/</t>
  </si>
  <si>
    <t>https://mobile.twitter.com/cpslive</t>
  </si>
  <si>
    <t>info@cpstanzania.com</t>
  </si>
  <si>
    <t>+255 623 989 900</t>
  </si>
  <si>
    <t>Bankymoon</t>
  </si>
  <si>
    <t>https://www.crunchbase.com/organization/bankymoon</t>
  </si>
  <si>
    <t>Lorien Gamaroff</t>
  </si>
  <si>
    <t>Artificial Intelligence (AI), Blockchain and Cryptocurrency, Data and Analytics, Hardware, Information Technology, Other, Professional Services, Science and Engineering, Software</t>
  </si>
  <si>
    <t>Blockchain, Consulting, Information Technology, Intelligent Systems, Robotics, Software</t>
  </si>
  <si>
    <t>Bankymoon is a software and consulting firm with expertise in Blockchain technologies. They develop bespoke solutions for clients who require Bitcoin and other crypto-currency integrations.</t>
  </si>
  <si>
    <t>http://bankymoon.com/</t>
  </si>
  <si>
    <t>https://www.twitter.com/thebankymoon</t>
  </si>
  <si>
    <t>+27 83 445 1897</t>
  </si>
  <si>
    <t>Ndasenda</t>
  </si>
  <si>
    <t>https://www.crunchbase.com/organization/ndasenda</t>
  </si>
  <si>
    <t>Apps, Financial Services, Payments, Software</t>
  </si>
  <si>
    <t>Apps, FinTech, Payments</t>
  </si>
  <si>
    <t>https://ndasenda.co.zw/</t>
  </si>
  <si>
    <t>https://twitter.com/ndasendaservice</t>
  </si>
  <si>
    <t>sales@ndasenda.co.zw</t>
  </si>
  <si>
    <t>Daytona Technologies</t>
  </si>
  <si>
    <t>https://www.crunchbase.com/organization/daytona-technologies</t>
  </si>
  <si>
    <t>https://daytonatec.com</t>
  </si>
  <si>
    <t>hr@daytonatec.com</t>
  </si>
  <si>
    <t>Wizall Money</t>
  </si>
  <si>
    <t>https://www.crunchbase.com/organization/wizall-money</t>
  </si>
  <si>
    <t>Thomas Kerrien</t>
  </si>
  <si>
    <t>https://wizallmoney.com</t>
  </si>
  <si>
    <t>https://twitter.com/WizallMoney</t>
  </si>
  <si>
    <t>contact@wizall.com</t>
  </si>
  <si>
    <t>221 33 864 99 00</t>
  </si>
  <si>
    <t>Pollen Finance</t>
  </si>
  <si>
    <t>https://www.crunchbase.com/organization/pollen-finance</t>
  </si>
  <si>
    <t>Louis du Plessis</t>
  </si>
  <si>
    <t>Commercial Lending, Financial Services, Lending</t>
  </si>
  <si>
    <t>https://www.pollenfinance.co.za/</t>
  </si>
  <si>
    <t>info@pollenfinance.co.za</t>
  </si>
  <si>
    <t>+27 086-199-9922</t>
  </si>
  <si>
    <t>PWH Wealth Group</t>
  </si>
  <si>
    <t>https://www.crunchbase.com/organization/pwh-wealth-group</t>
  </si>
  <si>
    <t>Financial Services, Impact Investing, Retirement, Wealth Management</t>
  </si>
  <si>
    <t>https://www.pwhwealth.co.za</t>
  </si>
  <si>
    <t>Community@pwhwealth.co.za</t>
  </si>
  <si>
    <t>Donate-ng</t>
  </si>
  <si>
    <t>https://www.crunchbase.com/organization/donate-ng</t>
  </si>
  <si>
    <t>Financial Services, Government and Military, Other, Social Impact</t>
  </si>
  <si>
    <t>Charity, Crowdfunding, Social Assistance, Social Impact</t>
  </si>
  <si>
    <t>http://donate-ng.com</t>
  </si>
  <si>
    <t>https://twitter.com/donate_ng</t>
  </si>
  <si>
    <t>support@donate-ng.com</t>
  </si>
  <si>
    <t>Sectional Title Solutions</t>
  </si>
  <si>
    <t>https://www.crunchbase.com/organization/sectional-title-solutions</t>
  </si>
  <si>
    <t>Advertising, Financial Services, Lending and Investments, Sales and Marketing</t>
  </si>
  <si>
    <t>Advertising, Finance, Funding Platform</t>
  </si>
  <si>
    <t>http://www.stsolutions.co.za</t>
  </si>
  <si>
    <t>info@stsolutions.co.za</t>
  </si>
  <si>
    <t>+27-100.208.200</t>
  </si>
  <si>
    <t>Vuga</t>
  </si>
  <si>
    <t>https://www.crunchbase.com/organization/vugapay-2</t>
  </si>
  <si>
    <t>Ceddy Muhoza, Patrick Muhire</t>
  </si>
  <si>
    <t>Mobile, Mobile Payments</t>
  </si>
  <si>
    <t>Vuga is a telecommunications company that offers a micro-internet network connection. The company invents NodeOne, a quick and affordable way for anyone to set up micro-internet networks without technical skills. NodeOne is built on simplicity but super powerful transmitting an omnidirectional signal, supporting +2.5k clients, with custom mesh firmware for all participants (nodes) to route traffic from other participants. In 2015, Ceddy Muhoza and Patrick Muhire set-up the company in Kigali, Butare.</t>
  </si>
  <si>
    <t>http://www.vuga.io</t>
  </si>
  <si>
    <t>https://twitter.com/GetVuga</t>
  </si>
  <si>
    <t>holla@vuga.io</t>
  </si>
  <si>
    <t>BeepMagnet</t>
  </si>
  <si>
    <t>https://www.crunchbase.com/organization/beepmagnet</t>
  </si>
  <si>
    <t>Blockchain and Cryptocurrency, Commerce and Shopping, Information Technology, Other</t>
  </si>
  <si>
    <t>Blockchain, E-Commerce, Information Technology</t>
  </si>
  <si>
    <t>http://www.beepmagnet.com</t>
  </si>
  <si>
    <t>https://twitter.com/BeepMagnet</t>
  </si>
  <si>
    <t>enquiry@beepmagnet.com</t>
  </si>
  <si>
    <t>01-8888019</t>
  </si>
  <si>
    <t>FluidTech Global</t>
  </si>
  <si>
    <t>https://www.crunchbase.com/organization/fluidtech-global</t>
  </si>
  <si>
    <t>Blockchain and Cryptocurrency, Information Technology, Other, Professional Services, Software</t>
  </si>
  <si>
    <t>Blockchain, Consulting, Information Technology, Product Management, Software</t>
  </si>
  <si>
    <t>https://fluidtechglobal.com</t>
  </si>
  <si>
    <t>https://x.com/fluidtechglobal</t>
  </si>
  <si>
    <t>info@fluidtechglobal.com</t>
  </si>
  <si>
    <t>+254 739 896 558</t>
  </si>
  <si>
    <t>SYBER Technology</t>
  </si>
  <si>
    <t>https://www.crunchbase.com/organization/syber-technology</t>
  </si>
  <si>
    <t>Information and Communications Technology (ICT), Mobile Payments, Payments</t>
  </si>
  <si>
    <t>SYBER executives are highly experienced professionals focusing on filling the gap in the ICT &amp; E-payments ecosystem in Sudan. Our motto primarily spans around engaging in a win-win, successful, and long-term partnership with our customers. SYBER pledge to provide the market with cutting-edge technologies &amp; services. The companyâ€™s atmosphere is dominated by the team work. The magnitude of this spirit is one of SYBER's success coefficients</t>
  </si>
  <si>
    <t>Khartoum, Al Khartum, Sudan</t>
  </si>
  <si>
    <t>https://www.sybertechnology.com</t>
  </si>
  <si>
    <t>https://twitter.com/SyberExperties</t>
  </si>
  <si>
    <t>info@sybertechnology.com</t>
  </si>
  <si>
    <t>Lagos Commodities and Futures Exchange</t>
  </si>
  <si>
    <t>https://www.crunchbase.com/organization/lagos-commodities-and-futures-exchange</t>
  </si>
  <si>
    <t>https://lcfe.ng</t>
  </si>
  <si>
    <t>https://twitter.com/lcfe_ng</t>
  </si>
  <si>
    <t>info@lcfe.ng</t>
  </si>
  <si>
    <t>234-9150009000</t>
  </si>
  <si>
    <t>Microcima Africa</t>
  </si>
  <si>
    <t>https://www.crunchbase.com/organization/microcima-africa</t>
  </si>
  <si>
    <t>Joe Onyeabor</t>
  </si>
  <si>
    <t>Financial Services, Lending and Investments, Other, Social Impact</t>
  </si>
  <si>
    <t>Consumer Lending, Finance, Non Profit</t>
  </si>
  <si>
    <t>https://www.microcimaafrica.com</t>
  </si>
  <si>
    <t>https://twitter.com/microcima</t>
  </si>
  <si>
    <t>info@microcimaafrica.com</t>
  </si>
  <si>
    <t>TD Markets</t>
  </si>
  <si>
    <t>https://www.crunchbase.com/organization/td-markets</t>
  </si>
  <si>
    <t>Education, Financial Services, Lending and Investments, Media and Entertainment</t>
  </si>
  <si>
    <t>Advice, Education, Financial Services, Trading Platform</t>
  </si>
  <si>
    <t>https://www.tdmarkets.com</t>
  </si>
  <si>
    <t>https://twitter.com/td_markets</t>
  </si>
  <si>
    <t>care@tdmarkets.com</t>
  </si>
  <si>
    <t>27 10 300 0011</t>
  </si>
  <si>
    <t>Nexah</t>
  </si>
  <si>
    <t>https://www.crunchbase.com/organization/nexah</t>
  </si>
  <si>
    <t>Apps, Information Technology, Mobile, Mobile Payments, Software</t>
  </si>
  <si>
    <t>https://nexah.net/</t>
  </si>
  <si>
    <t>support@nexah.net</t>
  </si>
  <si>
    <t>+237 694 00 33 33</t>
  </si>
  <si>
    <t>KoneQt</t>
  </si>
  <si>
    <t>https://www.crunchbase.com/organization/koneqt</t>
  </si>
  <si>
    <t>Blockchain and Cryptocurrency, Internet Services, Other, Software</t>
  </si>
  <si>
    <t>Blockchain, Internet of Things, Software</t>
  </si>
  <si>
    <t>https://www.koneqt.com</t>
  </si>
  <si>
    <t>https://twitter.com/koneqt</t>
  </si>
  <si>
    <t>nrautenbach@koneqt.com</t>
  </si>
  <si>
    <t>44 7624 309901</t>
  </si>
  <si>
    <t>Baines Credit</t>
  </si>
  <si>
    <t>https://www.crunchbase.com/organization/baines-credit</t>
  </si>
  <si>
    <t>https://bainescredit.com</t>
  </si>
  <si>
    <t>https://twitter.com/bainescredit</t>
  </si>
  <si>
    <t>customerservice@bainescredit.com</t>
  </si>
  <si>
    <t>Lime Loans South Africa</t>
  </si>
  <si>
    <t>https://www.crunchbase.com/organization/lime-loans-south-africa</t>
  </si>
  <si>
    <t>Consumer Lending, Credit, Finance, Financial Services, FinTech, Lending</t>
  </si>
  <si>
    <t>Lime Loans South Africa is a subsidiary of the international fintech holding Lime Credit Group. The groupâ€™s core business consists of offering fintech technology driven online consumer credit with current operations in South Africa and Mexico. In 2021, Lime Loans South Africa issued 62,236 loans with a capital value of EUR 5,6 million while maintaining a customer retention rate of over 80%. The volume of client loans disbursed grew by 84%, while their value â€“ by 124%. Totally, there was a 98% increase in new client loans disbursed compared to 2020. For 2022, Lime Loans South Africa wants to achieve a further 88% increase in the value of loans disbursed compared to 2021. Moreover, a 52% increase in the number of new client loans and a 91% growth of subsequent loans compared to 2021 is planned for the upcoming year. As a part of an international fintech company, Lime Loans South Africa has accumulated a broad expertise in developing advanced scoring mechanisms that allow it to determine clientâ€™s creditworthiness accurately and with fairness. Lime Loans South Africa uses a sophisticated automated system that assesses data from several external sources and combines them with verified data from clientsâ€™ applications and bank statements, in order to predict the possibility of default and prevent fraudulent loan applications.</t>
  </si>
  <si>
    <t>https://www.lime24.co.za/</t>
  </si>
  <si>
    <t>https://twitter.com/Lime24C</t>
  </si>
  <si>
    <t>support@lime24.co.za</t>
  </si>
  <si>
    <t>010-442-6722</t>
  </si>
  <si>
    <t>Cypress Finance</t>
  </si>
  <si>
    <t>https://www.crunchbase.com/organization/cypress-finance</t>
  </si>
  <si>
    <t>https://cypress-finance.com</t>
  </si>
  <si>
    <t>https://twitter.com/cypressleasing</t>
  </si>
  <si>
    <t>info@cypress-finance.com</t>
  </si>
  <si>
    <t>+234 01 4600391</t>
  </si>
  <si>
    <t>SociÃ©tÃ© de Microfinance</t>
  </si>
  <si>
    <t>https://www.crunchbase.com/organization/sociÃ©tÃ©-de-microfinance</t>
  </si>
  <si>
    <t>https://cd.smguilgal.com/</t>
  </si>
  <si>
    <t>info@smguilgaldrc.com</t>
  </si>
  <si>
    <t>+243 845 884 114</t>
  </si>
  <si>
    <t>Executive Wealth Management</t>
  </si>
  <si>
    <t>https://www.crunchbase.com/organization/executive-wealth-management-67d8</t>
  </si>
  <si>
    <t>Community and Lifestyle, Financial Services, Other</t>
  </si>
  <si>
    <t>Financial Services, Personal Finance, Retirement, Wealth Management</t>
  </si>
  <si>
    <t>Executive Wealth Management Group offer advice on life, investment, retirement, personal finance, wealth management, financial planning, retirement funds or group schemes, and medical aids, pension funds, education planning, medical aid, wills, trusts, estate planning, wealth preservation and short term insurance both personal and commercial.</t>
  </si>
  <si>
    <t>http://www.executivewealth.co.za</t>
  </si>
  <si>
    <t>info@executivewealth.co.za</t>
  </si>
  <si>
    <t>+27 860 994 165</t>
  </si>
  <si>
    <t>Malaik</t>
  </si>
  <si>
    <t>https://www.crunchbase.com/organization/malaik</t>
  </si>
  <si>
    <t>Banking, Crowdfunding, Financial Services</t>
  </si>
  <si>
    <t>http://www.malaik.com</t>
  </si>
  <si>
    <t>webmaster@malaik.com</t>
  </si>
  <si>
    <t>The Myrical Group</t>
  </si>
  <si>
    <t>https://www.crunchbase.com/organization/the-myrical-group</t>
  </si>
  <si>
    <t>Blockchain and Cryptocurrency, Financial Services, Internet Services, Payments, Real Estate, Software</t>
  </si>
  <si>
    <t>Bitcoin, Internet, Real Estate Investment</t>
  </si>
  <si>
    <t>The Myrical Group merely places a deposit to the extent that the property will be self-servicing after debt from rental proceeds. Very little face-to-face interaction is encountered as the systems in place essentially automate the process from bitcoin mining profits into gold and then the 2 tier profits into real estate investments.</t>
  </si>
  <si>
    <t>http://myricalgroup.com/</t>
  </si>
  <si>
    <t>Quick Buy Properties</t>
  </si>
  <si>
    <t>https://www.crunchbase.com/organization/quick-buy-properties</t>
  </si>
  <si>
    <t>Manjush Mathews</t>
  </si>
  <si>
    <t>Consulting, Impact Investing, Real Estate</t>
  </si>
  <si>
    <t>https://www.quickbuyproperties.co.za/</t>
  </si>
  <si>
    <t>https://twitter.com/quickbuy_prop</t>
  </si>
  <si>
    <t>Zito Financial</t>
  </si>
  <si>
    <t>https://www.crunchbase.com/organization/zito-financial</t>
  </si>
  <si>
    <t>We are a Cameroon based Fintech Company founded in 2015, with the goal of making banking and finance management better, using technology to create improved customer experiences and bring more financial clarity. We leverage advanced proprietary algorithms, machine learning capabilities, and automated platform to deliver superior finance and payment solutions to individuals and businesses in Cameroon</t>
  </si>
  <si>
    <t>Limbe, Sud-Ouest, Cameroon</t>
  </si>
  <si>
    <t>https://www.zitofinancial.cm</t>
  </si>
  <si>
    <t>https://twitter.com/zitofinancial</t>
  </si>
  <si>
    <t>info@zitofinancial.cm</t>
  </si>
  <si>
    <t>2 42 01 51 37</t>
  </si>
  <si>
    <t>Purplemoney</t>
  </si>
  <si>
    <t>https://www.crunchbase.com/organization/purplemoney</t>
  </si>
  <si>
    <t>Apps, Financial Services, Lending and Investments, Mobile, Software</t>
  </si>
  <si>
    <t>Banking, Finance, Financial Services, Mobile Apps, Personal Finance</t>
  </si>
  <si>
    <t>Purplemoney provides banking and other related financial services targeted at the micro-economy. They are committed to delivering quality innovative services, providing creative business solutions in the most efficient way for the shared benefit of their stakeholders.</t>
  </si>
  <si>
    <t>https://www.purplemoneyng.com</t>
  </si>
  <si>
    <t>https://twitter.com/purplemoneym</t>
  </si>
  <si>
    <t>enquires@purplemoneyng.com</t>
  </si>
  <si>
    <t>+234 1 2914764</t>
  </si>
  <si>
    <t>Magetsi</t>
  </si>
  <si>
    <t>https://www.crunchbase.com/organization/magetsi</t>
  </si>
  <si>
    <t>Billing, Mobile Payments, Software</t>
  </si>
  <si>
    <t>Magetsi is a digital omni-channel platform that offers a variety of payment services through web, WhatsApp, Facebook, and other channels. The company specializes in the sale of energy tokens and airtime, providing a convenient way for users to top up their mobile phones and purchase electricity. Magetsi's services are designed to be accessible and user-friendly, ensuring that customers can easily manage their payments online.</t>
  </si>
  <si>
    <t>https://magetsi.co.zw</t>
  </si>
  <si>
    <t>https://x.com/magetsi_zw</t>
  </si>
  <si>
    <t>info@magetsi.co.zw</t>
  </si>
  <si>
    <t>+263 8612 001813</t>
  </si>
  <si>
    <t>Express Business Capital</t>
  </si>
  <si>
    <t>https://www.crunchbase.com/organization/express-business-capital</t>
  </si>
  <si>
    <t>Commercial Lending, Finance, Financial Services, Lending</t>
  </si>
  <si>
    <t>https://ebc.co.za</t>
  </si>
  <si>
    <t>info@ebc.co.za</t>
  </si>
  <si>
    <t>Summit Developments</t>
  </si>
  <si>
    <t>https://www.crunchbase.com/organization/summit-developments</t>
  </si>
  <si>
    <t>Facility Management, Impact Investing, Real Estate</t>
  </si>
  <si>
    <t>http://www.summitdevelopments.co/</t>
  </si>
  <si>
    <t>https://twitter.com/Summitdevelops</t>
  </si>
  <si>
    <t>j.osei@summitdevelopments.co</t>
  </si>
  <si>
    <t>BaraChic</t>
  </si>
  <si>
    <t>https://www.crunchbase.com/organization/barachic</t>
  </si>
  <si>
    <t>Richard Seshie</t>
  </si>
  <si>
    <t>E-Commerce, Financial Services, Mobile Payments</t>
  </si>
  <si>
    <t>http://www.barachic.com</t>
  </si>
  <si>
    <t>Brandfundr</t>
  </si>
  <si>
    <t>https://www.crunchbase.com/organization/brandfundr</t>
  </si>
  <si>
    <t>Communities, Crowdfunding, Financial Services, Insurance</t>
  </si>
  <si>
    <t>Brandfundr is a fundraising platform that helps you raise funds for community and social projects from local and international brands and businesses. Brands and businesses can easily discover and support social and community projects. You can easily raise funds for social and community projects from brands and businesses.</t>
  </si>
  <si>
    <t>http://brandfundr.com</t>
  </si>
  <si>
    <t>https://twitter.com/Brandfundr</t>
  </si>
  <si>
    <t>hello@brandfundr.com</t>
  </si>
  <si>
    <t>Micro-cap Holdings</t>
  </si>
  <si>
    <t>https://www.crunchbase.com/organization/micro-cap-holdings</t>
  </si>
  <si>
    <t>Financial Services, Impact Investing, Lending</t>
  </si>
  <si>
    <t>https://www.micro-capholdings.co.ke</t>
  </si>
  <si>
    <t>https://x.com/cap_micro</t>
  </si>
  <si>
    <t>info@micro-capholdings.co.ke</t>
  </si>
  <si>
    <t>+254 795 222 000</t>
  </si>
  <si>
    <t>Ubuntu Capital</t>
  </si>
  <si>
    <t>https://www.crunchbase.com/organization/ubuntu-capital</t>
  </si>
  <si>
    <t>Financial Services, FinTech, Insurance</t>
  </si>
  <si>
    <t>Ubuntu CapitalÂ enables vendors in emerging economies to digitally market themselves and operate transparently within opaque environments. They offer a digital marketing and payment processing solution to distribution in the informal economy, where few have a digital presence. It seeks to improve market transparency while promoting resilient, meritocratic local economies. They believe that this type of economy has theÂ chance of eliminating poverty through equitable, truly sustainable growth.</t>
  </si>
  <si>
    <t>https://ubuntucapital.com</t>
  </si>
  <si>
    <t>https://twitter.com/ubuntucapital</t>
  </si>
  <si>
    <t>(0) 773 031 683</t>
  </si>
  <si>
    <t>Annona</t>
  </si>
  <si>
    <t>https://www.crunchbase.com/organization/annona</t>
  </si>
  <si>
    <t>Ashley King-Bischof, Zeluis Teixeira</t>
  </si>
  <si>
    <t>Agriculture and Farming, Financial Services, Food and Beverage, Internet Services, Mobile, Payments, Software</t>
  </si>
  <si>
    <t>Agriculture, Food and Beverage, Internet, Mobile Payments, Software</t>
  </si>
  <si>
    <t>Annona is the select tool for creating a traceable global food ecosystem. Annona is a mobile and web-based platform that global suppliers use to manage their farmer supplies, payments and aggregate crop production.</t>
  </si>
  <si>
    <t>https://annona.co</t>
  </si>
  <si>
    <t>Monetbil</t>
  </si>
  <si>
    <t>https://www.crunchbase.com/organization/monetbil</t>
  </si>
  <si>
    <t>http://www.monetbil.com/</t>
  </si>
  <si>
    <t>https://twitter.com/monetbil</t>
  </si>
  <si>
    <t>support@monetbil.com</t>
  </si>
  <si>
    <t>Coinnest.africa</t>
  </si>
  <si>
    <t>https://www.crunchbase.com/organization/coinnest-africa</t>
  </si>
  <si>
    <t>Bolaji George</t>
  </si>
  <si>
    <t>Bitcoin, Financial Exchanges, Trading Platform</t>
  </si>
  <si>
    <t>Coin Nest is a licensed cryptocurrency exchange company in Nigeria. We offer you the best rates whether you wish to buy or sell your Bitcoin or Perfect Money. Our fast and secure transactions make us the most trusted Bitcoin and Perfect Money trader in Nigeria.</t>
  </si>
  <si>
    <t>https://coinnest.africa</t>
  </si>
  <si>
    <t>https://twitter.com/coinnestafrica</t>
  </si>
  <si>
    <t>info@coinnest.africa</t>
  </si>
  <si>
    <t>LanteOTC</t>
  </si>
  <si>
    <t>https://www.crunchbase.com/organization/lanteotc</t>
  </si>
  <si>
    <t>Financial Services, Information Technology, Other</t>
  </si>
  <si>
    <t>B2B, FinTech, Information Technology</t>
  </si>
  <si>
    <t>LanteOTC is a market place that connects Investors with Small-Medium Businesses in South Africa. LanteOTC is the most efficient method to Support small business.</t>
  </si>
  <si>
    <t>https://lanteotc.co.za/</t>
  </si>
  <si>
    <t>http://twitter.com/lanteotc</t>
  </si>
  <si>
    <t>info@lanteotc.co.za</t>
  </si>
  <si>
    <t>Azzreb</t>
  </si>
  <si>
    <t>https://www.crunchbase.com/organization/azzreb</t>
  </si>
  <si>
    <t>Consumer Lending</t>
  </si>
  <si>
    <t>Alger, Alger, Algeria</t>
  </si>
  <si>
    <t>https://www.azzreb.com/</t>
  </si>
  <si>
    <t>Sassiestyle</t>
  </si>
  <si>
    <t>https://www.crunchbase.com/organization/sassiestyle</t>
  </si>
  <si>
    <t>Fidelis Mashonga, Melody Makaya</t>
  </si>
  <si>
    <t>Commerce and Shopping, Financial Services, Lending and Investments, Mobile</t>
  </si>
  <si>
    <t>E-Commerce, Mobile, Trading Platform</t>
  </si>
  <si>
    <t>Sassiestyle  offers online retail to the population of the southern part of africa there-by creating a trade route between the region and the whole world through the use of this platform. Customers will be able to access products from different regions of the world and local retailers will be able to market their products to different parts of the region and to the whole world thereby creating a cultural exchange hub. The customer being the unsatisfied internet users who strive for a better service provision when it comes to online trading and also the different retailers, designers, manufacturers and engineers</t>
  </si>
  <si>
    <t>http://www.sassiestyle.com/</t>
  </si>
  <si>
    <t>https://twitter.com/sassiestyle</t>
  </si>
  <si>
    <t>info@yourstore.com</t>
  </si>
  <si>
    <t>First Choice Global</t>
  </si>
  <si>
    <t>https://www.crunchbase.com/organization/first-choice-global</t>
  </si>
  <si>
    <t>https://www.firstchoicegl.com</t>
  </si>
  <si>
    <t>https://x.com/FirstChoiceGl</t>
  </si>
  <si>
    <t>Protea Capital Solutions</t>
  </si>
  <si>
    <t>https://www.crunchbase.com/organization/protea-capital-solutions</t>
  </si>
  <si>
    <t>Financial Services, Information Technology, Lending and Investments, Other, Software</t>
  </si>
  <si>
    <t>Credit, Financial Services, Software, Technical Support</t>
  </si>
  <si>
    <t>http://proteacs.com</t>
  </si>
  <si>
    <t>info@proteacs.co.za</t>
  </si>
  <si>
    <t>Zaar Crowdfunding Malta</t>
  </si>
  <si>
    <t>https://www.crunchbase.com/organization/zaar-crowdfunding-malta</t>
  </si>
  <si>
    <t>Community and Lifestyle, Financial Services, Lending and Investments, Social Impact</t>
  </si>
  <si>
    <t>Crowdfunding, Funding Platform, Social Entrepreneurship</t>
  </si>
  <si>
    <t>Zaar Crowdfunding Malta is a donation and reward-based crowdfunding platform established by the Malta Business Bureau and the University of Malta. It aims to promote entrepreneurship and support various projects, including local businesses, cultural heritage initiatives, and social causes. Users can create campaigns to raise funds for their projects, and backers receive rewards in return for their contributions. The platform facilitates the funding of diverse projects, from artisanal jewelry brands to sustainability hubs, empowering individuals and communities to achieve their goals.</t>
  </si>
  <si>
    <t>https://zaar.com.mt</t>
  </si>
  <si>
    <t>https://x.com/zaar_com_mt</t>
  </si>
  <si>
    <t>giselle@zaar.com.mt</t>
  </si>
  <si>
    <t>+356 2340 8340</t>
  </si>
  <si>
    <t>Adansonia Holdings</t>
  </si>
  <si>
    <t>https://www.crunchbase.com/organization/adansonia-holdings</t>
  </si>
  <si>
    <t>https://adansoniaholdings.com/</t>
  </si>
  <si>
    <t>info@adansoniaholdings.com</t>
  </si>
  <si>
    <t>+230 269-4494</t>
  </si>
  <si>
    <t>Challenger</t>
  </si>
  <si>
    <t>https://www.crunchbase.com/organization/challenger-a0c2</t>
  </si>
  <si>
    <t>Financial Services, Funding Platform, Trading Platform</t>
  </si>
  <si>
    <t>Challenger Management is an investment management firm that provides trade finance services. It offers financing for businesses in commodity trading, particularly in emerging markets like Africa and Latin America. The company supports various stages of the trade cycle, including purchasing, transportation, storage, and sale of goods, through collateralized, short-dated trade finance transactions. Challenger Management focuses on providing capital to small and medium-sized enterprises in these regions, where larger banks have scaled back their operations.</t>
  </si>
  <si>
    <t>https://challengerml.com</t>
  </si>
  <si>
    <t>Charles Winshaw</t>
  </si>
  <si>
    <t>https://www.crunchbase.com/organization/charles-winshaw</t>
  </si>
  <si>
    <t>https://www.charleswinshaw.com</t>
  </si>
  <si>
    <t>https://x.com/CharlesWinshaw</t>
  </si>
  <si>
    <t>info@charleswinshaw.com</t>
  </si>
  <si>
    <t>+27 21 200 5899</t>
  </si>
  <si>
    <t>Skyewise Group</t>
  </si>
  <si>
    <t>https://www.crunchbase.com/organization/skyewise-group</t>
  </si>
  <si>
    <t>Consumer Lending, Financial Services, Real Estate</t>
  </si>
  <si>
    <t>https://www.skyewisegroup.com</t>
  </si>
  <si>
    <t>https://x.com/skyewisegroup</t>
  </si>
  <si>
    <t>skyewisegroup@gmail.com</t>
  </si>
  <si>
    <t>234 809 465 3000</t>
  </si>
  <si>
    <t>Inflexion Capital</t>
  </si>
  <si>
    <t>https://www.crunchbase.com/organization/inflexion-capital</t>
  </si>
  <si>
    <t>Financial Services, Funding Platform, Impact Investing, Trading Platform</t>
  </si>
  <si>
    <t>Inflexion Capital is a provider of investment banking, securities trading, and fund management services. They invest in early-stage startups, incubating and developing them from scratch; backing management teams; exercising significant strategic involvement; and remaining agnostic about control vs. non-control, but seeking significant influence. They offer investment banking, management consulting, and private equity services across a variety of geographical markets.</t>
  </si>
  <si>
    <t>https://inflexioncap.com</t>
  </si>
  <si>
    <t>info@inflexioncap.com</t>
  </si>
  <si>
    <t>+233 302 765 086</t>
  </si>
  <si>
    <t>DOHONE SA</t>
  </si>
  <si>
    <t>https://www.crunchbase.com/organization/dohone-sa</t>
  </si>
  <si>
    <t>Wilfried NGAH</t>
  </si>
  <si>
    <t>Developer APIs, Financial Services, FinTech, Mobile Payments</t>
  </si>
  <si>
    <t>DOHONE est le carrefour des portemonnaies Ã©lectroniques qui donne une vie Ã  votre argent, et qui vous accompagne partout.</t>
  </si>
  <si>
    <t>https://www.my-dohone.com/dohone/</t>
  </si>
  <si>
    <t>https://twitter.com/mydohone</t>
  </si>
  <si>
    <t>infos@my-dohone.com</t>
  </si>
  <si>
    <t>+237 243 26 59 18</t>
  </si>
  <si>
    <t>FINT</t>
  </si>
  <si>
    <t>https://www.crunchbase.com/organization/fint</t>
  </si>
  <si>
    <t>Chiwete John-Njokanma, Nnamdi Okeke</t>
  </si>
  <si>
    <t>FINT isNigeriaâ€™s first debt financing marketplace. FINT is a debt financing marketplace matching investors looking for competitive returns with credit-worthy borrowers(individual or business opportunity loans) looking for the most attractive interest rates possible. FINT is the leading debt financing marketplace in Nigeria. It connects investors or lenders looking for high returns with creditworthy borrowers looking for short term personal loans or business opportunity loans. Their automated, simple to use, transparent and hassle free debt financing marketplace ensures that the borrowing needs of individuals are met quickly and efficiently. Connecting lenders and borrowers in the debt financing space, Its a win-win situation for both lenders and borrowers. The FINT experience is one of inclusion, empowerment and quality service. Join us today, and be a part of the â€œinvest in youâ€ Community.</t>
  </si>
  <si>
    <t>https://fint.ng/</t>
  </si>
  <si>
    <t>https://twitter.com/fint_ng</t>
  </si>
  <si>
    <t>info@fint.ng</t>
  </si>
  <si>
    <t>Kaon Capital</t>
  </si>
  <si>
    <t>https://www.crunchbase.com/organization/kaon-capital</t>
  </si>
  <si>
    <t>Finance, Financial Services, Hedge Funds, Trading Platform</t>
  </si>
  <si>
    <t>Kaon Capital provides innovative, systematic investment strategies that aim to achieve superior returns, while actively managing risk. It is a financial services and capital markets company with expertise in currency, fixed income, and equity derivatives structuring and trading.</t>
  </si>
  <si>
    <t>http://www.kaoncapital.com</t>
  </si>
  <si>
    <t>https://twitter.com/kaoncapital</t>
  </si>
  <si>
    <t>info@kaoncapital.com</t>
  </si>
  <si>
    <t>+27 10 005 0833</t>
  </si>
  <si>
    <t>Richbase Pty Ltd</t>
  </si>
  <si>
    <t>https://www.crunchbase.com/organization/richbase-pty-ltd</t>
  </si>
  <si>
    <t>Apps, Financial Services, Information Technology, Mobile, Software</t>
  </si>
  <si>
    <t>Apps, FinTech, Information Technology, Mobile Apps, Software</t>
  </si>
  <si>
    <t>Richbase is software development company for the FINTECH Industry</t>
  </si>
  <si>
    <t>https://www.richbase.com/</t>
  </si>
  <si>
    <t>https://twitter.com/capsuite</t>
  </si>
  <si>
    <t>gtubutubu@gmail.com</t>
  </si>
  <si>
    <t>Daylight Microfinance Bank</t>
  </si>
  <si>
    <t>https://www.crunchbase.com/organization/daylight-microfinance-bank</t>
  </si>
  <si>
    <t>Banking, Financial Services, Lending, Micro Lending</t>
  </si>
  <si>
    <t>https://www.daylightmfb.com</t>
  </si>
  <si>
    <t>https://x.com/daylightmfbank</t>
  </si>
  <si>
    <t>info@daylightmfb.com</t>
  </si>
  <si>
    <t>+234 81050973860</t>
  </si>
  <si>
    <t>PebuuÂ® Africa</t>
  </si>
  <si>
    <t>https://www.crunchbase.com/organization/pebuu</t>
  </si>
  <si>
    <t>John Paul (JP) Ssemyalo</t>
  </si>
  <si>
    <t>Financial Services, Payments, Sales and Marketing</t>
  </si>
  <si>
    <t>Financial Services, Payments, Personal Branding, Personal Finance</t>
  </si>
  <si>
    <t>PebuuÂ® Africa manages Africa's largest agent banking, distribution, and retail networks based on technological innovations such as advanced field management technology with real-time tracking, geo-mapping, and operations solutions that drive efficiency and impact and provides last-mile logistics solutions. The company recruits, monitors, and supervises processes at both agent and merchant service points, ensuring greater efficiency, risk management, and compliance within the financial sector. As part of its initiatives, PebuuÂ® Africa trains women and youth entrepreneurs in financial literacy and endeavours to advance financial inclusion.</t>
  </si>
  <si>
    <t>https://www.pebuu.com</t>
  </si>
  <si>
    <t>https://x.com/PebuuGlobal</t>
  </si>
  <si>
    <t>findus@pebuu.com</t>
  </si>
  <si>
    <t>+256 202 406 080</t>
  </si>
  <si>
    <t>VISION-X CRYPTO</t>
  </si>
  <si>
    <t>https://www.crunchbase.com/organization/vision-x-crypto</t>
  </si>
  <si>
    <t>NELSON AMARE</t>
  </si>
  <si>
    <t>Blockchain and Cryptocurrency, Financial Services, Information Technology, Other, Payments, Software</t>
  </si>
  <si>
    <t>Blockchain, Cryptocurrency, Financial Services, FinTech, Information Technology, Payments</t>
  </si>
  <si>
    <t>We're Vision-X Crypto Services Limited , a financial service provider. The Company is Involved in the exchange of Digital Assets such as cryptocurrencies. Vision-X Crypto which aims to deliver the new World of Digital Currencies to the African Digital Economy through Cryptocurrencies and also aims to use it's convenient e-payment platform to facilitate the use of digital currencies and other bill payments using our secured, seamless, cost effective integration models.</t>
  </si>
  <si>
    <t>Warri, Delta, Nigeria</t>
  </si>
  <si>
    <t>https://visionxcrypto.com/</t>
  </si>
  <si>
    <t>https://twitter.com/visionxcrypto</t>
  </si>
  <si>
    <t>account@visionxcrypto.com</t>
  </si>
  <si>
    <t>09067 444 445</t>
  </si>
  <si>
    <t>Riovic</t>
  </si>
  <si>
    <t>https://www.crunchbase.com/organization/riovicâ„¢</t>
  </si>
  <si>
    <t>Null Null, Phiwa Nkambule</t>
  </si>
  <si>
    <t>Asset Management, Financial Services, FinTech, Software</t>
  </si>
  <si>
    <t>Riovic Treasury is a liquidity management platform that allows startups and SMEs to overcome cash flow challenges, optimize financial operations, and ensure consistent payroll.</t>
  </si>
  <si>
    <t>https://riovic.money</t>
  </si>
  <si>
    <t>http://twitter.com/riovic_</t>
  </si>
  <si>
    <t>hello@riovic.com</t>
  </si>
  <si>
    <t>RiovicPay</t>
  </si>
  <si>
    <t>https://www.crunchbase.com/organization/riovicpay</t>
  </si>
  <si>
    <t>Sicelo Nkambule</t>
  </si>
  <si>
    <t>Banking, Finance, FinTech, Payments</t>
  </si>
  <si>
    <t>RiovicPay is an innovative platform providing banking, money transfer and payment tools designed to enable multiple forms of secure methods designed to provide users with the best convenience possible. When people have access to better options for moving money, the benefits can be significant. RiovicPay's vision is to enable people and businesses to send, receive, deposit and withdraw money all over the world, instantly, in real-time without any hassle. We achieve this by integrating existing online and offline payment methods and means into a single electronic service. The RiovicPay system builds upon the existing financial infrastructure of bank accounts and credit/debit cards and creates a simple, swift and secure payment system.</t>
  </si>
  <si>
    <t>http://riovicpay.com</t>
  </si>
  <si>
    <t>https://twitter.com/riovicpay</t>
  </si>
  <si>
    <t>info@riovic.com</t>
  </si>
  <si>
    <t>Nameless</t>
  </si>
  <si>
    <t>https://www.crunchbase.com/organization/nameless-technologies</t>
  </si>
  <si>
    <t>Leon Africa</t>
  </si>
  <si>
    <t>Blockchain and Cryptocurrency, Education, Internet Services, Other, Real Estate, Science and Engineering, Software</t>
  </si>
  <si>
    <t>Aerospace, Blockchain, Cloud Computing, Real Estate, STEM Education</t>
  </si>
  <si>
    <t>Innovating the Future Across Blockchain, SpaceTech, and AI-Driven Solutions Nameless is an Enterprise Innovation Company specializing in blockchain, AI-driven applications, SpaceTech, and cloud infrastructure. Operating as a hybrid between a venture studio, R&amp;D lab, and consultancy, Nameless transforms groundbreaking ideas into scalable businesses. With expertise spanning Web3, decentralized finance (DeFi), validator infrastructure, space-based technologies, and AI-powered platforms, Nameless is actively working on solutions that redefine digital economies, cloud automation, and real-world tokenization. Focus Areas - Blockchain &amp; Web3: Validator infrastructure, decentralized economies, and tokenization models. - AI &amp; DevOps: Scalable cloud infrastructure, automation, and enterprise-level Kubernetes deployments. - SpaceTech &amp; Propulsion: Satellite data processing and next-gen aerospace innovations. - Digital Marketplaces: Blockchain-powered experiences and real-world asset tokenization. - EdTech &amp; Learning Systems: AI-driven platforms designed for modern education. Nameless bridges the gap between research and execution, applying deep technical expertise to high-value, emerging markets. Our innovation model focuses on rapid prototyping, ecosystem-driven partnerships, and scaling disruptive technology into viable, revenue-generating businesses.</t>
  </si>
  <si>
    <t>https://nameless.ventures</t>
  </si>
  <si>
    <t>leon@nameless.ventures</t>
  </si>
  <si>
    <t>Cherehani Africa</t>
  </si>
  <si>
    <t>https://www.crunchbase.com/organization/cherehani-africa</t>
  </si>
  <si>
    <t>Nasreen Ali, Robert Mboya, Wesley Owiti</t>
  </si>
  <si>
    <t>Education, Financial Services, Information Technology, Lending and Investments, Software</t>
  </si>
  <si>
    <t>Banking, Education, Finance, Financial Services, FinTech, Information Technology, Productivity Tools</t>
  </si>
  <si>
    <t>Cherehani Africa is transforming the micro finance market by leveraging proprietary technology to deploy capital at a 3X efficiency. The business model combines technology and human touch to provide credit to women micro-entrepreneurs in rural and underserved areas. The model is built on top of the proven micro-savings groups structures.  Cherehani also provides market information and financial education to its customers. The suite of information is disseminated via a proprietary web based platform and augmented by in-person field visits.</t>
  </si>
  <si>
    <t>https://cherehani.org/</t>
  </si>
  <si>
    <t>https://twitter.com/CherehaniAfrica</t>
  </si>
  <si>
    <t>info@cherehani.org</t>
  </si>
  <si>
    <t>AMoney</t>
  </si>
  <si>
    <t>https://www.crunchbase.com/organization/amoney</t>
  </si>
  <si>
    <t>Fabrice Alomo</t>
  </si>
  <si>
    <t>AMoney is a Blockchain-based protocol to power the payment systems to move payments into the internet age. AMoney was founded in 2015.</t>
  </si>
  <si>
    <t>http://www.amoneyfintech.xyz/</t>
  </si>
  <si>
    <t>Paymob</t>
  </si>
  <si>
    <t>https://www.crunchbase.com/organization/paymob</t>
  </si>
  <si>
    <t>Alain El Hajj, Islam Shawky, Mays Abuhantash, Mostafa Menessy</t>
  </si>
  <si>
    <t>Paymob is a regional digital payments enabler that builds payments infrastructue technologies empowering the underserved with access to financial services. Paymob is bridging the financial inclusion gap in MEA region by enabling businesses of all sizes to benefit from the power of digital payments and what it unlocks.  Paymob was founded in 2015 and headquartered in Cairo, Egypt.</t>
  </si>
  <si>
    <t>https://www.paymob.com/</t>
  </si>
  <si>
    <t>https://twitter.com/paymobcompany</t>
  </si>
  <si>
    <t>contact@paymob.com</t>
  </si>
  <si>
    <t>GlobalCorp</t>
  </si>
  <si>
    <t>https://www.crunchbase.com/organization/globalcorp</t>
  </si>
  <si>
    <t>Hatem Samir</t>
  </si>
  <si>
    <t>Credit, Financial Services, Leasing</t>
  </si>
  <si>
    <t>https://globalcorp-fin.com/</t>
  </si>
  <si>
    <t>info@globalcorp-fin.com</t>
  </si>
  <si>
    <t>Fettle Group</t>
  </si>
  <si>
    <t>https://www.crunchbase.com/organization/fettle-group</t>
  </si>
  <si>
    <t>Financial Services, FinTech, Health Care</t>
  </si>
  <si>
    <t>Uyo, Akwa Ibom, Nigeria</t>
  </si>
  <si>
    <t>https://www.fettlegroup.com</t>
  </si>
  <si>
    <t>https://x.com/fettle_group</t>
  </si>
  <si>
    <t>support@fettlegroup.com</t>
  </si>
  <si>
    <t>+234 700 22553 38853</t>
  </si>
  <si>
    <t>Exportunity B2C</t>
  </si>
  <si>
    <t>https://www.crunchbase.com/organization/exportunity-b2c</t>
  </si>
  <si>
    <t>Commerce and Shopping, Financial Services, Internet Services, Lending and Investments, Mobile, Payments, Software</t>
  </si>
  <si>
    <t>Banking, E-Commerce, FinTech, Internet, Mobile Payments</t>
  </si>
  <si>
    <t>Exportunity Global Trade hub is an exclusive virtual market which, connects vendors and sellers by organizing and managing B2C and B2B trade in and between African countries; A platform which utilizes the network of Government post offices as its shipping logistic support and digitalizes their facilities, A platform that enrolls only and all the duly registered companies in each country, allowing big and small buyers to place their orders safely through secured payments, assurances, escrow mechanisms, and mobile banking infrastructures.</t>
  </si>
  <si>
    <t>Cotonou, Littoral, Benin</t>
  </si>
  <si>
    <t>https://www.exportunity.company</t>
  </si>
  <si>
    <t>trade@exportunity.net</t>
  </si>
  <si>
    <t>Inclusivity Solutions</t>
  </si>
  <si>
    <t>https://www.crunchbase.com/organization/inclusivity-solutions</t>
  </si>
  <si>
    <t>Jeremy Leach</t>
  </si>
  <si>
    <t>Emerging Markets, FinTech, Insurance, InsurTech</t>
  </si>
  <si>
    <t>Inclusivity Solutions are experts in creating inclusive digital insurance markets.  We apply global experience and best practice to help mobile operators, insurers and other partners deliver sustainable insurance solutions for emerging consumers.  We specialise in expanding markets to include unserved and underserved consumers to help protect them from shocks that can have devastating long-term financial consequences. It is estimated that up to 98% of people in emerging markets are unprotected from risks such as accidents, illness, death, natural disasters, and crop destruction. However, traditional insurance products, distribution models, and administration processes are ill-suited and uneconomical for serving these emerging consumers.  Inclusivity Solutions delivers insurance solutions that meet the needs of emerging consumers and leverage the ubiquity of digital channels, such as mobile phones, to reach the greatest number of people. We provide the strategy, product and process design, implementation support, and platforms to not only introduce and grow digital insurance solutions, but also to build sustainable inclusive insurance markets.  Inclusivity Solutions is backed by Reinsurance Group of America, Incorporated (NYSE: RGA); a leader in the global life reinsurance industry. RGA serves clients from operations in 26 countries around the world, delivering expert solutions in individual life reinsurance, individual living benefits reinsurance, group reinsurance, financial solutions, facultative underwriting and product development.</t>
  </si>
  <si>
    <t>http://www.inclusivitysolutions.com/</t>
  </si>
  <si>
    <t>https://twitter.com/InclusivitySols</t>
  </si>
  <si>
    <t>jeremy@inclusivitysolutions.com</t>
  </si>
  <si>
    <t>ViZO</t>
  </si>
  <si>
    <t>https://www.crunchbase.com/organization/vizoapp</t>
  </si>
  <si>
    <t>Cryptocurrency, Financial Services, FinTech</t>
  </si>
  <si>
    <t>ViZO Technologies Limited offers innovative financial solutions, including cryptocurrency and virtual gold trading, e-currency wallet services, and bill payment systems. Our ViZO E-wallet provides a premium payment processing solution for E-Currency, Crypto-Currency, and gold trading, empowering users with multiple account IDs and a gift-card feature. Experience the future of smart finance with ViZO today!</t>
  </si>
  <si>
    <t>https://vizo.app</t>
  </si>
  <si>
    <t>https://twitter.com/vizo_app</t>
  </si>
  <si>
    <t>contact@vizo.app</t>
  </si>
  <si>
    <t>Remitano</t>
  </si>
  <si>
    <t>https://www.crunchbase.com/organization/remitano</t>
  </si>
  <si>
    <t>Bitcoin, Ethereum, Financial Exchanges, Financial Services</t>
  </si>
  <si>
    <t>Remitano is the first bitcoin exchange that offers permanent zero fee . It lets you deposit and withdraw Fiat Money anywhere all over the world.</t>
  </si>
  <si>
    <t>https://remitano.com/</t>
  </si>
  <si>
    <t>https://twitter.com/remitano</t>
  </si>
  <si>
    <t>support@remitano.com</t>
  </si>
  <si>
    <t>TeamApt</t>
  </si>
  <si>
    <t>https://www.crunchbase.com/organization/teamapt</t>
  </si>
  <si>
    <t>Felix Ike, Tosin Eniolorunda</t>
  </si>
  <si>
    <t>Banking, Financial Services, FinTech, Payments</t>
  </si>
  <si>
    <t>TeamApt is a financial technology company that develops digital banking and payment platform for financial transactions. It offers an end-to-end omnichannel digital banking service called Moneytor Digital Banking, enabling banks to offer retail, merchant, and corporate banking services through digital channels, Aptpay for automation of digital banking business operations, settlements, reconciliations, and tracks digital transformation processes with web and mobile interfaces. TeamApt was founded in 2015 and is headquartered in Lekki, Lagos, Nigeria.</t>
  </si>
  <si>
    <t>https://teamapt.com/</t>
  </si>
  <si>
    <t>https://twitter.com/TeamAptHQ</t>
  </si>
  <si>
    <t>info@teamapt.com</t>
  </si>
  <si>
    <t>(234) 8184185092</t>
  </si>
  <si>
    <t>CFE Tunisie</t>
  </si>
  <si>
    <t>https://www.crunchbase.com/organization/cfe-tunisie</t>
  </si>
  <si>
    <t>CFE Tunisie is a micro finance firm created by Africinvest and DÃ©veloppement International Desjardins.</t>
  </si>
  <si>
    <t>http://www.cfe.com.tn/</t>
  </si>
  <si>
    <t>info@cfe.com.tn</t>
  </si>
  <si>
    <t>Atrad.io</t>
  </si>
  <si>
    <t>https://www.crunchbase.com/organization/atrad-io</t>
  </si>
  <si>
    <t>Nicolas Leroy</t>
  </si>
  <si>
    <t>Asset Management, Cryptocurrency, Financial Services, FinTech</t>
  </si>
  <si>
    <t>Atrad.io is recognized as the best crypto-currency arbitrage platform on the market, and the only one that is 100% automated (for investors). It allows, without prior knowledge, with only 100â‚¬/$ invested, to take advantage of the volatility and potential of cryptos, up and down, without the associated risks. Investors who have placed their money in 2019 have thus more than doubled their stake in less than 12 months, and performance is continually increasing. An excellent diversification alternative in the current context. Shortlisted as one of the leading companies for the "50 Leading Companies of the year 2020" award by "The Silicon Review".</t>
  </si>
  <si>
    <t>https://www.atrad.io/</t>
  </si>
  <si>
    <t>contact@atrad.io</t>
  </si>
  <si>
    <t>Farosian</t>
  </si>
  <si>
    <t>https://www.crunchbase.com/organization/farosian</t>
  </si>
  <si>
    <t>Farhad Bhyat, Renzo Tognocchi, SinÃ©ad Frampton</t>
  </si>
  <si>
    <t>Administrative Services, Artificial Intelligence (AI), Data and Analytics, Financial Services, Information Technology, Internet Services, Lending and Investments, Media and Entertainment, Professional Services, Science and Engineering, Software</t>
  </si>
  <si>
    <t>Artificial Intelligence (AI), Big Data, Credit, Human Resources, Information Services, Information Technology, Machine Learning, Predictive Analytics, Risk Management, Social Media</t>
  </si>
  <si>
    <t>We are objective, curious, ethical, and philosophical seekers of the truth. Our expertise in combining artificial and emotional intelligence delivers highly accurate online profile results, highlighting negatives as well as positives, to clients across a wide array of industries when approaching and providing Social Media Screening, Readiness Training, and Policy Design. We analyse 2 498 digital &amp; social media data points with highly-qualified human insight to reveal the true person behind the data. Farosian is the leading pioneer in South Africa and Africa in the field of social and digital media risk assessment and mitigation. Being the first and only business globally which can extract social and digital media content relating to and matched to an individual, Farosian has a credible and lengthy track record of qualifying and quantifying this content to create measurable scorings of an individualâ€™s risk on social and digital media.  Further to this, Farosian has gained immense praise for the ability to assess attitudes with establishing a value/culture match between candidates (and existing staff) to that of the business and organisation. To date, Farosian has assessed and processed over 50,000,000 items of social and digital media content, with our work being consumed in 14 countries globally. Farosianâ€™s framework and data has proven many times over, the irrefutable links between social and digital media risk, conduct, presence and activity levels, and that of performance, retention, decreased recruitment cycle/cost and overall profitability.</t>
  </si>
  <si>
    <t>http://www.farosian.com/</t>
  </si>
  <si>
    <t>https://twitter.com/FarosianInfo</t>
  </si>
  <si>
    <t>info@farosian.co.za</t>
  </si>
  <si>
    <t>011 468 1557</t>
  </si>
  <si>
    <t>Fintec Labs</t>
  </si>
  <si>
    <t>https://www.crunchbase.com/organization/fintec-labs</t>
  </si>
  <si>
    <t>Daniel van Tonder, Guncha Kumar, Willem van Zyl</t>
  </si>
  <si>
    <t>Artificial Intelligence (AI), Data and Analytics, Financial Services, Lending and Investments, Software</t>
  </si>
  <si>
    <t>Banking, Financial Services, FinTech, Incubators, Machine Learning</t>
  </si>
  <si>
    <t>Fintec Labs is a B2B technology provider to major banking and insurance enterprises in South Africa.  Its flagship product is a best-cost routing engine that gives clients the ability to collect premiums or subscriptions via the most efficient bank- or non-bank channels. Routing is done through a proprietary machine learning module that predicts the optimal outcome and implements the change in a series of action triggers.</t>
  </si>
  <si>
    <t>http://finteclabs.com</t>
  </si>
  <si>
    <t>https://www.twitter.com/finteclabs</t>
  </si>
  <si>
    <t>admin@fint.ec</t>
  </si>
  <si>
    <t>Shield</t>
  </si>
  <si>
    <t>https://www.crunchbase.com/organization/shield</t>
  </si>
  <si>
    <t>Kenny Kinako</t>
  </si>
  <si>
    <t>Shield Finance is a FinTech company using proprietary technology and leveraging on mobile money to offer employees affordable salary advances. Its product offering is a micro lending platform based on a mobile app for the employed and a turnkey mobile based lending platform for tel-cos across Africa.</t>
  </si>
  <si>
    <t>http://shield.co.ke/</t>
  </si>
  <si>
    <t>info@shield.co.ke</t>
  </si>
  <si>
    <t>Go Fund Africa</t>
  </si>
  <si>
    <t>https://www.crunchbase.com/organization/go-fund-africa</t>
  </si>
  <si>
    <t>Association, Crowdfunding, FinTech</t>
  </si>
  <si>
    <t>Go Fund Africa is registered domain under Jamii Ventures which provides a platform to raise funds through donations in Africa.</t>
  </si>
  <si>
    <t>http://www.gofundafrica.com</t>
  </si>
  <si>
    <t>https://www.twitter.com/gofund_africa</t>
  </si>
  <si>
    <t>support@gofundafrica.com</t>
  </si>
  <si>
    <t>Techsolutionzz</t>
  </si>
  <si>
    <t>https://www.crunchbase.com/organization/techsolutionzz</t>
  </si>
  <si>
    <t>Cryptocurrency, FinTech, Web3</t>
  </si>
  <si>
    <t>Techsolutionzz offers solutions for I.C.T. projects as well as a seamless and secure P2P exchange solution for cryptocurrencies, digital assets, and gadgets.</t>
  </si>
  <si>
    <t>Kaduna, Kaduna, Nigeria</t>
  </si>
  <si>
    <t>https://www.techsolutionzz.xyz</t>
  </si>
  <si>
    <t>https://twitter.com/techsolutionzz?s=21&amp;t=dSdz4LDT-qbAPynpL_K19g</t>
  </si>
  <si>
    <t>asktechsolutionzz@gmail.com</t>
  </si>
  <si>
    <t>Penciledge</t>
  </si>
  <si>
    <t>https://www.crunchbase.com/organization/penciledge-llc</t>
  </si>
  <si>
    <t>Apps, Blockchain and Cryptocurrency, Commerce and Shopping, Financial Services, Internet Services, Mobile, Payments, Sales and Marketing, Software</t>
  </si>
  <si>
    <t>Cryptocurrency, Digital Marketing, E-Commerce, Enterprise Software, Internet, Mobile Apps, Payments, Software</t>
  </si>
  <si>
    <t>At Penciledge, we believe that technology should be creative. This fuels our agency's drive on every solution we offer both as a service for our cut-across industry clientele and our most prestigious PaaS (platforms as a service solution) to solve problems in Africa and the world at Large. For Our Clients, we offer: Web Applications Development Mobile Apps &amp; Digital Marketing Apps Integrated Digital Marketing Solutions Social Media Apps &amp; Automation SEO &amp; Analysis Tracking UI/UX Design Digital Creative Designs 3D Modeling/Animations Animated Ads Database management &amp; Data mining Servers/ Web Hosting and Services and Branding. As a solutions company: We are focused on using our creative technology to solve problems in Africa. ranging from: &gt; Improving food production using technology &gt; eCommerce &gt; Education &gt; Banking &gt; Transportation &gt; Drug Abuse and more.</t>
  </si>
  <si>
    <t>http://penciledge.net/</t>
  </si>
  <si>
    <t>http://www.twitter.com/@penciledgeIn</t>
  </si>
  <si>
    <t>hello@penciledge.net</t>
  </si>
  <si>
    <t>234-8171-263-283</t>
  </si>
  <si>
    <t>Zoto</t>
  </si>
  <si>
    <t>https://www.crunchbase.com/organization/zoto-82d7</t>
  </si>
  <si>
    <t>https://zoto.com.ng/</t>
  </si>
  <si>
    <t>https://twitter.com/myzoto</t>
  </si>
  <si>
    <t>vipul@zoto.com.ng</t>
  </si>
  <si>
    <t>Diool</t>
  </si>
  <si>
    <t>https://www.crunchbase.com/organization/diool</t>
  </si>
  <si>
    <t>Philippe Boupda, Serge Boupda</t>
  </si>
  <si>
    <t>Financial Services, FinTech, Mobile, Mobile Payments</t>
  </si>
  <si>
    <t>B2B Payments Fintech helping african businesses collect payments on invoices to their customers, reconcile transactions with funds received, and send payments to their suppliers.  Main features are invoice payment request with various settlement methods (cash at a mobile money agent, mobile money, bank wires or diool instant payment), and funds transfer to third parties in single or bulk payments.</t>
  </si>
  <si>
    <t>https://diool.com</t>
  </si>
  <si>
    <t>https://www.twitter.com/dioolapp</t>
  </si>
  <si>
    <t>contact@diool.com</t>
  </si>
  <si>
    <t>Banque Camerounaise des Petites et Moyennes Entreprises</t>
  </si>
  <si>
    <t>https://www.crunchbase.com/organization/banque-camerounaise-des-petites-et-moyennes-entreprises</t>
  </si>
  <si>
    <t>https://bc-pme.cm</t>
  </si>
  <si>
    <t>https://x.com/bc_pme</t>
  </si>
  <si>
    <t>contact@bc-pme.cm</t>
  </si>
  <si>
    <t>+237 222 510 303</t>
  </si>
  <si>
    <t>Quoxient Ltd</t>
  </si>
  <si>
    <t>https://www.crunchbase.com/organization/quoxient-ltd</t>
  </si>
  <si>
    <t>Dennis Munyua</t>
  </si>
  <si>
    <t>http://www.quoxient.co.ke/</t>
  </si>
  <si>
    <t>info@quoxient.co.ke</t>
  </si>
  <si>
    <t>+254 700 198 488</t>
  </si>
  <si>
    <t>NaturFund</t>
  </si>
  <si>
    <t>https://www.crunchbase.com/organization/naturfund</t>
  </si>
  <si>
    <t>Crowdfunding, Financial Services</t>
  </si>
  <si>
    <t>http://www.naturfund.com/</t>
  </si>
  <si>
    <t>KongaPay</t>
  </si>
  <si>
    <t>https://www.crunchbase.com/organization/kongapay</t>
  </si>
  <si>
    <t>KongaPay is the Mobile Money Operator, Payment Services and Solutions Provider offering financial inclusion and innovation for individuals, businesses and MDAs in Nigeria. We are licensed and regulated by the Central Bank of Nigeria (CBN). We serve an ever-expanding customer base, providing them with trustworthy digital banking solutions that ensures the ease of transactions, enhance financial control and unlock business growth.</t>
  </si>
  <si>
    <t>https://www.kongapay.com</t>
  </si>
  <si>
    <t>https://twitter.com/KongaPay</t>
  </si>
  <si>
    <t>support@kongapay.com</t>
  </si>
  <si>
    <t>0708-063-5777</t>
  </si>
  <si>
    <t>Entrepital</t>
  </si>
  <si>
    <t>https://www.crunchbase.com/organization/entrepital</t>
  </si>
  <si>
    <t>Crowdfunding, Venture Capital</t>
  </si>
  <si>
    <t>http://www.entrepital.co.za</t>
  </si>
  <si>
    <t>Micromoney International</t>
  </si>
  <si>
    <t>https://www.crunchbase.com/organization/micromoney-empire</t>
  </si>
  <si>
    <t>Anton Dziatkovskii, Nagata Tetsuji, Oknha Sorn Sokna, Sai Hnin Aung</t>
  </si>
  <si>
    <t>Blockchain and Cryptocurrency, Financial Services, Information Technology, Payments, Privacy and Security, Software</t>
  </si>
  <si>
    <t>Bitcoin, Credit Bureau, Financial Services, FinTech, Identity Management, Lending</t>
  </si>
  <si>
    <t>MicroMoney for People &amp; BigData for business: To Bring 2.500.000.000 bring unbanked &amp; un(der)served people to the New World Global Decentralized Crypto Economy:  === Did You know ? - more than 2.5 billion people in the world using only cash, suffers and struggle for their life without any access to modern banking services. To take out a loan for them is a huge challenge, because they do not have any credit histories ... AND situation is NOT GETTING ANY EASIER  We, adepts of decentralized wolrd global econymy, found a solution! Micromoney is Open Source Credit&amp;BigData Bureau on Blockchain with Risk Scoring by AI of Decentralized Neural Networks Unstoppable organization: We provide a multi-purpose digital identity and opportunities to build creditworthiness and reputation for 2.5 bln un(der)banked and untapped people, without borders or intermediaries</t>
  </si>
  <si>
    <t>https://www.micromoney.io/</t>
  </si>
  <si>
    <t>https://twitter.com/MicromoneyIO</t>
  </si>
  <si>
    <t>a@micromoney.io</t>
  </si>
  <si>
    <t>SUPERFLUID LABS</t>
  </si>
  <si>
    <t>https://www.crunchbase.com/organization/superfluid-labs</t>
  </si>
  <si>
    <t>Abdigani Diriye, Timothy Kotin, William Marks, Winifred Kotin</t>
  </si>
  <si>
    <t>Analytics, Artificial Intelligence (AI), Business Intelligence, Data Mining, FinTech, Predictive Analytics</t>
  </si>
  <si>
    <t>SUPERFLUID LABS has developed a platform that enables businesses to identify and unlock hidden revenue opportunities and expand their services and impact to reach several millions more customers through the power of data and artificial intelligence (AI). Our team of data scientists, engineers and mathematicians have built a proprietary technology platform that mines customer transactional data to automatically predict future business events, reveal customer behaviours and trends (e.g. credit risk and defaults), enhance engagement, reduce churn risk, and increase overall profitability. Our mission is to bring AI to businesses and consumers to drive economic growth and opportunities. Superfluid Labs is a limited liability company incorporated in Germany, Ghana and Kenya with offices in Frankfurt, Accra and Nairobi.</t>
  </si>
  <si>
    <t>http://www.superfluid.io</t>
  </si>
  <si>
    <t>https://www.twitter.com/superfluidlabs</t>
  </si>
  <si>
    <t>info@superfluid.io</t>
  </si>
  <si>
    <t>Patasente</t>
  </si>
  <si>
    <t>https://www.crunchbase.com/organization/patasente</t>
  </si>
  <si>
    <t>George Bakka</t>
  </si>
  <si>
    <t>Patasente is a factoring platform for SMEs, workers and suppliers. They use us to purchase or sell on favorable payment terms.</t>
  </si>
  <si>
    <t>https://patasente.com/</t>
  </si>
  <si>
    <t>https://twitter.com/patasente</t>
  </si>
  <si>
    <t>info@patasente.com</t>
  </si>
  <si>
    <t>The HITS</t>
  </si>
  <si>
    <t>https://www.crunchbase.com/organization/the-hits</t>
  </si>
  <si>
    <t>Ayodeji Adebowale</t>
  </si>
  <si>
    <t>Angel Investment, Corporate Training, Education, Higher Education, Impact Investing, SaaS, Software, Venture Capital</t>
  </si>
  <si>
    <t>We invest in SaaS and creative solutions tailored for Africa, reaching the globe.</t>
  </si>
  <si>
    <t>https://thehits.org</t>
  </si>
  <si>
    <t>https://twitter.com/thehitslimited</t>
  </si>
  <si>
    <t>hello@thehits.org</t>
  </si>
  <si>
    <t>Bettr</t>
  </si>
  <si>
    <t>https://www.crunchbase.com/organization/bettr-finance</t>
  </si>
  <si>
    <t>Andrzej Stempowski, Dinika Govender, Grant Hinds, Malcolm Parker, Tobie van Zyl</t>
  </si>
  <si>
    <t>Banking, Finance, Financial Services, FinTech, Payments</t>
  </si>
  <si>
    <t>Bettr was founded by a collective of creative entrepreneurs and fintech veterans. A team determined to rewrite the financial fate of the South African youth, no matter what. Young people arenâ€™t being given the access they need to the financial products they deserve, and itâ€™s time that someone stepped in and changed that. Weâ€™re rethinking money, and weâ€™ve called it Bettr. Through technology, creativity and community; weâ€™re equipping young people with the confidence and currency to achieve their dreams. Around our core team is a growing community of striving and thriving creators. Together weâ€™re co-creating a new culture of money in Africa. Our platform doesnâ€™t just bank wealth, it nurtures worth. Because more than anything, we believe in the exponential potential of humans, and their ability to move the world forward. Weâ€™re founder-funded, angel-backed and here to build the future we want to live in.</t>
  </si>
  <si>
    <t>https://www.bettr.app</t>
  </si>
  <si>
    <t>https://twitter.com/BettrAppZa</t>
  </si>
  <si>
    <t>info@bettr.app</t>
  </si>
  <si>
    <t>Community Wealth Foundry</t>
  </si>
  <si>
    <t>https://www.crunchbase.com/organization/community-wealth-foundry</t>
  </si>
  <si>
    <t>Nirvana Cable</t>
  </si>
  <si>
    <t>Association, Communities, Impact Investing</t>
  </si>
  <si>
    <t>Community Wealth Foundry (Systempreneurs) was established in 2015 as a new kind of  Private Members Club dedicated to Impact Investors and conceived by Nirvana Cable as a place for exchanges and encounters that considers itself the successor to the Silicon Valley VC Ecosystem and the Impact Investor wannabe replacements to the Silicon Valley VC Ecosystem. Systempreneurs occupy a portal into the reality of Frontier Market investing. Our Foundry Hubs have community co-working spaces and guest rooms with cafes, meeting rooms, chill spaces, and event stages all with high-speed wifi. Our Foundry Concierge services include systempreneur and sector mentors; teleconferencing rooms; libraries; digital and print services. Our extemporaneous events and curated workshops ensure fresh offerings reflecting Frontier Market Impact Investment scenarios.</t>
  </si>
  <si>
    <t>hello@systempreneurs.co</t>
  </si>
  <si>
    <t>Borrocracy</t>
  </si>
  <si>
    <t>https://www.crunchbase.com/organization/borrocracy</t>
  </si>
  <si>
    <t>Kevin Bazira, Victor Kiruluta</t>
  </si>
  <si>
    <t>http://www.borrocracy.co.ug</t>
  </si>
  <si>
    <t>info@borrocracy.co.ug</t>
  </si>
  <si>
    <t>Maxicash</t>
  </si>
  <si>
    <t>https://www.crunchbase.com/organization/maxicash</t>
  </si>
  <si>
    <t>Ruddy Mukwamu, Tania Engau Mukwamu</t>
  </si>
  <si>
    <t>Maxicash is a developer of a payment and remittance application designed for diaspora members to support their loved ones back home financially. The company's application is a financial support ecosystem to cater to untapped markets, enabling users to send money, buy electronic vouchers, buy airtime vouchers, pay for schools and hospitals, and also donate money to churches and NGOs.</t>
  </si>
  <si>
    <t>http://maxicashapp.com/</t>
  </si>
  <si>
    <t>https://twitter.com/maxicashapp</t>
  </si>
  <si>
    <t>info@maxicashapp.com</t>
  </si>
  <si>
    <t>PayDunya</t>
  </si>
  <si>
    <t>https://www.crunchbase.com/organization/paydunya</t>
  </si>
  <si>
    <t>Aziz Yerima, Christian Palouki, HonorÃ© Hounwanou, Youma Fall</t>
  </si>
  <si>
    <t>Commerce and Shopping, Financial Services, Payments</t>
  </si>
  <si>
    <t>E-Commerce, Financial Services, FinTech, Payments, Retail</t>
  </si>
  <si>
    <t>PayDunya is a payment solutions company. It operates as a third party that makes the connection between the e-business or e-business and its customer for the payment of a service or property on the internet.  The company offers services such as Internet payments, reversals, click and pay, payment requests, and cash on delivery. PayDunya was founded by Aziz Yerima in 2015 and is headquartered in Dakar, Senegal.</t>
  </si>
  <si>
    <t>https://paydunya.com</t>
  </si>
  <si>
    <t>https://www.twitter.com/paydunya</t>
  </si>
  <si>
    <t>paydunya@paydunya.com</t>
  </si>
  <si>
    <t>+221 77 190 26 41</t>
  </si>
  <si>
    <t>Notonlab</t>
  </si>
  <si>
    <t>https://www.crunchbase.com/organization/notonlab</t>
  </si>
  <si>
    <t>Levit Nudi</t>
  </si>
  <si>
    <t>Apps, Artificial Intelligence (AI), Blockchain and Cryptocurrency, Data and Analytics, Financial Services, Information Technology, Internet Services, Messaging and Telecommunications, Payments, Science and Engineering, Software</t>
  </si>
  <si>
    <t>Apps, Artificial Intelligence (AI), Chatbot, Cryptocurrency, Information Technology, Messaging, Software</t>
  </si>
  <si>
    <t>A software company leveraging on technology to provide innovative authenticity verification solutions.</t>
  </si>
  <si>
    <t>https://notonlab.com/</t>
  </si>
  <si>
    <t>info@notonlab.com</t>
  </si>
  <si>
    <t>254-780161136</t>
  </si>
  <si>
    <t>AMAN</t>
  </si>
  <si>
    <t>https://www.crunchbase.com/organization/aman-5318</t>
  </si>
  <si>
    <t>AMAN is a fintech company that provides e-wallet, e-payments, installments, mobile, and electronic payments processing,</t>
  </si>
  <si>
    <t>October 6, Al Jizah, Egypt</t>
  </si>
  <si>
    <t>http://epayments.aman.eg</t>
  </si>
  <si>
    <t>amanstores2020@gmail.com</t>
  </si>
  <si>
    <t>Catalyst Fund</t>
  </si>
  <si>
    <t>https://www.crunchbase.com/organization/catalyst-fund</t>
  </si>
  <si>
    <t>Emerging Markets, Finance, Financial Services, FinTech</t>
  </si>
  <si>
    <t>Catalyst Fund is an inclusive FinTech accelerator that supports early-stage startups building innovative FinTech solutions for the 3 billion underserved in emerging markets. The company works with innovators in emerging markets who are building affordable, accessible, and appropriate solutions for underserved communities, and accelerate the local innovation ecosystems around them. Catalyst Fund is supported by The UK Department for International Development (DFID) and JPMorgan Chase &amp; Co., managed by BFA Global and fiscally sponsored by Rockefeller Philanthropy Advisors.</t>
  </si>
  <si>
    <t>http://www.bfaglobal.com/catalyst-fund</t>
  </si>
  <si>
    <t>https://twitter.com/CF_BFA</t>
  </si>
  <si>
    <t>catalyst@bfaglobal.com</t>
  </si>
  <si>
    <t>212-812-4330</t>
  </si>
  <si>
    <t>Numida</t>
  </si>
  <si>
    <t>https://www.crunchbase.com/organization/numida-technologies</t>
  </si>
  <si>
    <t>Ben Best, Catherine Denis, Mina Shahid</t>
  </si>
  <si>
    <t>Financial Services, Mobile, Professional Services</t>
  </si>
  <si>
    <t>Business Development, Financial Services, FinTech, Insurance, Mobile</t>
  </si>
  <si>
    <t>Numida is a rapidly growing digital financial institution in East Africa serving micro- and small businesses. Thanks to our proprietary credit score, and digital credit operations we provide unsecured growth and working capital to businesses, resulting in high portfolio yields and a high impact on our borrowersâ€™ livelihoods.</t>
  </si>
  <si>
    <t>https://www.numida.com</t>
  </si>
  <si>
    <t>https://twitter.com/numidatech</t>
  </si>
  <si>
    <t>info@numidatech.com</t>
  </si>
  <si>
    <t>+256 800 100240</t>
  </si>
  <si>
    <t>Kudi</t>
  </si>
  <si>
    <t>https://www.crunchbase.com/organization/kudi</t>
  </si>
  <si>
    <t>Adeyinka Adewale, Pelumi Aboluwarin</t>
  </si>
  <si>
    <t>Artificial Intelligence (AI), Banking, Finance, Financial Services, FinTech</t>
  </si>
  <si>
    <t>KUDI is a financial service provider focused on providing access to electronic banking and financial services by leveraging conversational interfaces, natural language processing and artificial intelligence to provider faster access, frictionless experience, and ultimately boost financial inclusion in emerging markets.  KUDI is enabling secured financial transactions via Facebook, Telegram, Slack and Skype.  KUDI's focus is the African market with a primary focus on the Nigerian Payment ecosystem and the company does this in partnership with e-payment regulators, a leading commercial bank, and an international payment processor.</t>
  </si>
  <si>
    <t>https://kudi.com</t>
  </si>
  <si>
    <t>https://twitter.com/kudidotai</t>
  </si>
  <si>
    <t>hello@kudi.ai</t>
  </si>
  <si>
    <t>Lidya</t>
  </si>
  <si>
    <t>https://www.crunchbase.com/organization/lidya</t>
  </si>
  <si>
    <t>Ercin Eksin, Tunde Kehinde</t>
  </si>
  <si>
    <t>Lidya is a financial services platform to improve access to credit and finance across frontier and emerging markets starting with Nigeria. We use mobile-first technology with a strong customer experience and proprietary credit scoring algorithms to help small &amp; medium businesses open an account online in 15 minutes, manage funds, and access credit needed to grow their businesses and plan their futures. In addition, we have created dashboards and tools to help businesses manage their receivables and cashflow to build credit scores that unlock higher credit limits and affordable rates. Welcome to Lidya. Welcome to the future.</t>
  </si>
  <si>
    <t>https://www.lidya.info</t>
  </si>
  <si>
    <t>https://twitter.com/Lidyadotco</t>
  </si>
  <si>
    <t>info@lidya.co</t>
  </si>
  <si>
    <t>Bitfxt</t>
  </si>
  <si>
    <t>https://www.crunchbase.com/organization/bitfxt</t>
  </si>
  <si>
    <t>Franklin Peters</t>
  </si>
  <si>
    <t>Bitfxt operates as a blockchain technology company. Bitfxt make a safe and easier way to learn, trade and store both digital currencies and fiat currency.</t>
  </si>
  <si>
    <t>https://www.bitfxt.com/</t>
  </si>
  <si>
    <t>https://twitter.com/bitfxt</t>
  </si>
  <si>
    <t>XENO</t>
  </si>
  <si>
    <t>https://www.crunchbase.com/organization/xeno-investment-management</t>
  </si>
  <si>
    <t>AÃ©ko Ongodia</t>
  </si>
  <si>
    <t>Apps, Finance, Financial Exchanges, Financial Services, FinTech, Funding Platform, Mobile Apps, Personal Finance, Wealth Management</t>
  </si>
  <si>
    <t>XENO is an investment management platform that helps people to plan, save, and invest in financial goals. XENO was founded in 2016 and was headquartered in Kampala, Uganda.</t>
  </si>
  <si>
    <t>https://myxeno.com/</t>
  </si>
  <si>
    <t>https://twitter.com/XenoUganda</t>
  </si>
  <si>
    <t>advice@myxeno.com</t>
  </si>
  <si>
    <t>+256 392 177 488</t>
  </si>
  <si>
    <t>Vapulus</t>
  </si>
  <si>
    <t>https://www.crunchbase.com/organization/vapulus</t>
  </si>
  <si>
    <t>Abdelrahman Elsharawy</t>
  </si>
  <si>
    <t>Banking, E-Commerce, Financial Services, Internet, Mobile Payments</t>
  </si>
  <si>
    <t>simplifies online shopping experiences and increases conversion rates. Vapulus is a solution that connects users directly to all the key payment methods globally, allowing businesses to accept payments and grow their customer base across online, in-app, and in store.</t>
  </si>
  <si>
    <t>Gizah, Al Jizah, Egypt</t>
  </si>
  <si>
    <t>http://www.vapulus.com/</t>
  </si>
  <si>
    <t>https://twitter.com/vapuluspayments</t>
  </si>
  <si>
    <t>info@vapulus.com</t>
  </si>
  <si>
    <t>ExpressCredit</t>
  </si>
  <si>
    <t>https://www.crunchbase.com/organization/expresscredit</t>
  </si>
  <si>
    <t>Francistown, North-East, Botswana</t>
  </si>
  <si>
    <t>https://www.expresscredit.co.bw</t>
  </si>
  <si>
    <t>info@expresscredit.co.bw</t>
  </si>
  <si>
    <t>PERI Finance</t>
  </si>
  <si>
    <t>https://www.crunchbase.com/organization/peri-finance</t>
  </si>
  <si>
    <t>Gareth Bowles, Richard Kim</t>
  </si>
  <si>
    <t>Blockchain, Cryptocurrency, FinTech</t>
  </si>
  <si>
    <t>PERI Finance is a decentralized cross-chain synthetic issuance and derivative exchange protocol providing solutions to current issues suffering Defi-projects on Ethereum. PERI Finance gives access to a wide range of traditional financial and crypto assets in the form of leveraged and non-leveraged synthetic products. It empowers users with lower GAS fees, speedy transactions, and ample security from front-running or flash loan.</t>
  </si>
  <si>
    <t>https://www.pynths.com</t>
  </si>
  <si>
    <t>https://twitter.com/perifinance</t>
  </si>
  <si>
    <t>Tulaa</t>
  </si>
  <si>
    <t>https://www.crunchbase.com/organization/tulaa</t>
  </si>
  <si>
    <t>Hillary Miller-Wise</t>
  </si>
  <si>
    <t>AgTech, FinTech</t>
  </si>
  <si>
    <t>Tulaa combines mobile technology and last mile agent networks to connect agri-input suppliers, financial service providers and commodity buyers to smallholder farmers. The aim is to lower the cost and risk for the partners to do business with farmers.</t>
  </si>
  <si>
    <t>https://www.tulaa.io/</t>
  </si>
  <si>
    <t>https://twitter.com/tulaanews</t>
  </si>
  <si>
    <t>info@tulaa.io</t>
  </si>
  <si>
    <t>+254 718 875 650</t>
  </si>
  <si>
    <t>BuyPower</t>
  </si>
  <si>
    <t>https://www.crunchbase.com/organization/buypower</t>
  </si>
  <si>
    <t>Ojima Benjamin Ufaruna</t>
  </si>
  <si>
    <t>Mobile Apps, Mobile Payments, Payments</t>
  </si>
  <si>
    <t>BuyPower is a utility payment platform in Nigeria. Their website offers pre-paid electricity recharging service available for customers in AEDC &amp; JED PLC States.</t>
  </si>
  <si>
    <t>https://www.buypower.ng</t>
  </si>
  <si>
    <t>https://twitter.com/buypowerng</t>
  </si>
  <si>
    <t>support@buypower.ng</t>
  </si>
  <si>
    <t>Glint Consulting</t>
  </si>
  <si>
    <t>https://www.crunchbase.com/organization/glint-consulting</t>
  </si>
  <si>
    <t>Irini Raafat, Tarek Aboualam</t>
  </si>
  <si>
    <t>Finance, Financial Exchanges</t>
  </si>
  <si>
    <t>Glint Consulting is a management consulting firm that specializes in business strategy, operational efficiency, and growth acceleration. Its consulting services enable our clients to achieve better results and accelerate growth through advising management on key opportunities and issues such as strategy, operations, digital, and technology. Glint Consulting was founded in 2016 and headquartered in Cairo, Egypt.</t>
  </si>
  <si>
    <t>http://www.glintconsulting.com</t>
  </si>
  <si>
    <t>Info@glintconsulting.com</t>
  </si>
  <si>
    <t>+20 225032961</t>
  </si>
  <si>
    <t>Ofaly</t>
  </si>
  <si>
    <t>https://www.crunchbase.com/organization/ofaly</t>
  </si>
  <si>
    <t>Financial Services, Internet Services, Mobile, Payments, Software</t>
  </si>
  <si>
    <t>FinTech, Internet, Mobile Payments</t>
  </si>
  <si>
    <t>Ofaly is a group of companies based in Egypt, Bulgaria, and Ukraine, offering next-generation technologies in various sectors (payments, accommodation, ITMs, and vending machines), aiming to diminish the existing gap between individuals, business services &amp; financial institutions.  Ofaly is the first full-stack fintech company in the Arab world, manufacturing our own hardware, developing our own software, operating our own services.</t>
  </si>
  <si>
    <t>Alexandria, Al Iskandariyah, Egypt</t>
  </si>
  <si>
    <t>https://ofaly.com/</t>
  </si>
  <si>
    <t>sales@ofaly.com</t>
  </si>
  <si>
    <t>clinicpesa</t>
  </si>
  <si>
    <t>https://www.crunchbase.com/organization/clinicpesa</t>
  </si>
  <si>
    <t>Anyango Sharon, Onyancha Chrispinus</t>
  </si>
  <si>
    <t>Financial Services, Health Care, Information Technology</t>
  </si>
  <si>
    <t>Financial Services, FinTech, Health Care, Information Technology</t>
  </si>
  <si>
    <t>clinicPesa is a financial technology company that provides users with  healthcare financing.</t>
  </si>
  <si>
    <t>https://clinicpesa.com/</t>
  </si>
  <si>
    <t>https://twitter.com/clinicPesa</t>
  </si>
  <si>
    <t>info@clinicpesa.com</t>
  </si>
  <si>
    <t>Built..africa</t>
  </si>
  <si>
    <t>https://www.crunchbase.com/organization/built-africa</t>
  </si>
  <si>
    <t>Accounting, Bookkeeping and Payroll, Financial Services, FinTech, Small and Medium Businesses</t>
  </si>
  <si>
    <t>Built. Africa has faith in the ability of small business entrepreneurs to build wealth, prosperity, and jobs for themselves, their families, and their communities.</t>
  </si>
  <si>
    <t>http://www.built.africa</t>
  </si>
  <si>
    <t>https://twitter.com/builtaccounting</t>
  </si>
  <si>
    <t>support@built.africa</t>
  </si>
  <si>
    <t>+233 30 397 4832</t>
  </si>
  <si>
    <t>Casava</t>
  </si>
  <si>
    <t>https://www.crunchbase.com/organization/casava</t>
  </si>
  <si>
    <t>Alexandria Vasquez, Bode Pedro, Matthew Fiely</t>
  </si>
  <si>
    <t>FinTech, Health Insurance, Insurance, InsurTech, Life Insurance</t>
  </si>
  <si>
    <t>Casava provides insurance with an enjoyable experience powered by technology, behavioural science and empathy to help Africans thrive and prosper. Casava currently offers income protection and health insurance. Headquartered in Lagos, Nigeria, Casava is an insurtech and a licensed microinsurance underwriter serving Nigerian consumers.</t>
  </si>
  <si>
    <t>http://casava.com</t>
  </si>
  <si>
    <t>https://twitter.com/Gocasava</t>
  </si>
  <si>
    <t>hello@casava.co</t>
  </si>
  <si>
    <t>Nobuntu</t>
  </si>
  <si>
    <t>https://www.crunchbase.com/organization/nobuntu</t>
  </si>
  <si>
    <t>Ross Tasker, åšå…‹æ–¯ åšè¥¿</t>
  </si>
  <si>
    <t>Nobuntu designs and distributes community-minded savings products designed to help South Africans prepare for old age. Nobuntu was founded to solve a problem. Their aim is to ensure that all South Africans are able to grow old in comfort. Through achieving this they hope to revolutionise the retirement savings industry in South Africa. At Nobuntu, they believe that every South African deserves to grow old in comfort, irrespective of when they began planning for the day that they would stop earning a salary.</t>
  </si>
  <si>
    <t>https://nobuntu.co.za/</t>
  </si>
  <si>
    <t>https://twitter.com/NobuntuGroup</t>
  </si>
  <si>
    <t>info@nobuntu.co.za</t>
  </si>
  <si>
    <t>+27 61 148 1419</t>
  </si>
  <si>
    <t>Ultima Markets</t>
  </si>
  <si>
    <t>https://www.crunchbase.com/organization/ultima-markets</t>
  </si>
  <si>
    <t>Financial Services, Trading Platform, Venture Capital</t>
  </si>
  <si>
    <t>Ultima Markets Ltd provides a platform for trading various financial instruments including Forex, metals, commodities, indices, and CFDs. The company is authorized and regulated by the Financial Services Commission (FSC) of Mauritius. Ultima Markets offers a multi-asset trading environment and supports efficient online derivatives trading through its app. The company operates as a licensed investment firm, ensuring compliance with regulatory standards.</t>
  </si>
  <si>
    <t>https://ultimamarkets.com</t>
  </si>
  <si>
    <t>https://x.com/UltimaMarkets</t>
  </si>
  <si>
    <t>info@ultimamarkets.com</t>
  </si>
  <si>
    <t>Mangwee</t>
  </si>
  <si>
    <t>https://www.crunchbase.com/organization/mangwee</t>
  </si>
  <si>
    <t>Aston Njovu, Bwalya Kampamba, Inonge Imasiku</t>
  </si>
  <si>
    <t>Mangwee is a mobile money transfer platform aimed at increasing the rate of financial inclusion especially in rural areas and propelling Zambia and Africa to a cash-light economy. We do this through the provision of an easy secure and affordable payment platform. The Mangwee platform is not just a mobile money transfer platform but an ecosystem of applications aimed at making peopleâ€™s lives easy. We have an assortment of innovative applications targeted at improving the lives of Women, Farmers, Youths, and the poor.</t>
  </si>
  <si>
    <t>https://www.mymangwee.com</t>
  </si>
  <si>
    <t>https://twitter.com/mangweepayments</t>
  </si>
  <si>
    <t>info@mymangwee.com</t>
  </si>
  <si>
    <t>QwikPay</t>
  </si>
  <si>
    <t>https://www.crunchbase.com/organization/qwikpay</t>
  </si>
  <si>
    <t>https://getqwikpay.com.ng/</t>
  </si>
  <si>
    <t>info@qwikpay.com.ng</t>
  </si>
  <si>
    <t>+234 908 630 4377</t>
  </si>
  <si>
    <t>Xago Technologies</t>
  </si>
  <si>
    <t>https://www.crunchbase.com/organization/xago-technologies</t>
  </si>
  <si>
    <t>Jurgen Kuhnel, Mark Chirnside, Sonya Kuhnel</t>
  </si>
  <si>
    <t>Financial Exchanges, Financial Services, Payments, Transaction Processing</t>
  </si>
  <si>
    <t>https://xago.io</t>
  </si>
  <si>
    <t>https://twitter.com/Xago_io</t>
  </si>
  <si>
    <t>marketing@xago.io</t>
  </si>
  <si>
    <t>ARCA</t>
  </si>
  <si>
    <t>https://www.crunchbase.com/organization/arca-3e0b</t>
  </si>
  <si>
    <t>Idris Alubankudi Saliu</t>
  </si>
  <si>
    <t>https://www.arca.network/</t>
  </si>
  <si>
    <t>https://twitter.com/arca_payments</t>
  </si>
  <si>
    <t>info@arca.network</t>
  </si>
  <si>
    <t>+234 700-272-2729</t>
  </si>
  <si>
    <t>Xpress Payments Solutions</t>
  </si>
  <si>
    <t>https://www.crunchbase.com/organization/xpress-payments-solutions</t>
  </si>
  <si>
    <t>https://www.payxpress.com</t>
  </si>
  <si>
    <t>https://x.com/xpresspayments</t>
  </si>
  <si>
    <t>info@xpresspayments.com</t>
  </si>
  <si>
    <t>+234 818 886 6022</t>
  </si>
  <si>
    <t>PayKassa</t>
  </si>
  <si>
    <t>https://www.crunchbase.com/organization/paykassa</t>
  </si>
  <si>
    <t>https://paykassa.pro</t>
  </si>
  <si>
    <t>https://twitter.com/PaykassaP</t>
  </si>
  <si>
    <t>SASA Solutions</t>
  </si>
  <si>
    <t>https://www.crunchbase.com/organization/sasa-solutions</t>
  </si>
  <si>
    <t>Andre Taute, Renen Watermeyer</t>
  </si>
  <si>
    <t>Agriculture and Farming, Financial Services, Other, Social Impact, Software</t>
  </si>
  <si>
    <t>AgTech, Finance, Financial Services, FinTech, Social Impact, Software</t>
  </si>
  <si>
    <t>SASA Solutions is a SaaS technology company that empowers organizations to reach, engage, and transact with underserved communities, primarily in Emerging Markets. By leveraging SASAâ€™s platform, businesses can expand their reach into untapped sectors, driving financial inclusion across key industries, including microfinance, smallholder farming, SME finance, and asset finance. SASAâ€™s flexible platform can function as a turnkey solution or seamlessly integrate with existing systems. Purpose-built for Emerging Markets, it blends low-end and advanced technologies to optimize customer engagement and enable alternative payment methods, such as mobile money. Additionally, SASAâ€™s financial back-end is designed to address regional challenges like backdated receipts and complex reconciliations, ensuring smoother financial operations.</t>
  </si>
  <si>
    <t>https://sasa.solutions/</t>
  </si>
  <si>
    <t>info@sasa.finance</t>
  </si>
  <si>
    <t>Lendigo</t>
  </si>
  <si>
    <t>https://www.crunchbase.com/organization/invoizpaid</t>
  </si>
  <si>
    <t>Benjamin Benaim</t>
  </si>
  <si>
    <t>Credit, Financial Services, FinTech, Small and Medium Businesses</t>
  </si>
  <si>
    <t>https://lendigo.ng/</t>
  </si>
  <si>
    <t>https://twitter.com/Lendigo_ng</t>
  </si>
  <si>
    <t>support@lendigo.ng</t>
  </si>
  <si>
    <t>Bridgement</t>
  </si>
  <si>
    <t>https://www.crunchbase.com/organization/bridgement</t>
  </si>
  <si>
    <t>Daniel Goldberg</t>
  </si>
  <si>
    <t>Credit, Finance, Financial Services, Lending, Personal Finance</t>
  </si>
  <si>
    <t>https://www.bridgement.com/</t>
  </si>
  <si>
    <t>https://twitter.com/Bridgement_ZA</t>
  </si>
  <si>
    <t>info@bridgement.com</t>
  </si>
  <si>
    <t>Al Ahly Momkn</t>
  </si>
  <si>
    <t>https://www.crunchbase.com/organization/al-ahly-momkn</t>
  </si>
  <si>
    <t>http://www.alahlymomkn.com</t>
  </si>
  <si>
    <t>info@alahlymomkn.com</t>
  </si>
  <si>
    <t>Xpress Payments</t>
  </si>
  <si>
    <t>https://www.crunchbase.com/organization/xpress-c02c</t>
  </si>
  <si>
    <t>Markie Idowu</t>
  </si>
  <si>
    <t>https://www.xpresspayments.com/index.php</t>
  </si>
  <si>
    <t>https://www.twitter.com/@XpressPayments</t>
  </si>
  <si>
    <t>Compex Africa</t>
  </si>
  <si>
    <t>https://www.crunchbase.com/organization/compex-africa</t>
  </si>
  <si>
    <t>Collins Onuegbu</t>
  </si>
  <si>
    <t>Marketplace, Trading Platform</t>
  </si>
  <si>
    <t>Compex Africa is an online marketplace for buying and selling businesses. Its mission is to connect business brokers and individual sellers of businesses across the African continent with potential buyers either locally or internationally. Our online marketplace provides easy access to thousands of businesses for sale.</t>
  </si>
  <si>
    <t>https://www.compexafrica.com/</t>
  </si>
  <si>
    <t>https://twitter.com/compexafrica</t>
  </si>
  <si>
    <t>info@compexafrica.com</t>
  </si>
  <si>
    <t>+2348179999930, +2348179999931</t>
  </si>
  <si>
    <t>Inves Capital</t>
  </si>
  <si>
    <t>https://www.crunchbase.com/organization/inves-capital</t>
  </si>
  <si>
    <t>Credit Cards, Cryptocurrency, Financial Services</t>
  </si>
  <si>
    <t>Inves Capital provides financial services. They provide core banking systems, smart credit card solutions, cryptocurrency exchanges, and blockchain ecosystem services. They address inquiries through phone calls and emails.</t>
  </si>
  <si>
    <t>https://inv.es</t>
  </si>
  <si>
    <t>https://mobile.twitter.com/hi_inves</t>
  </si>
  <si>
    <t>hello@inv.es</t>
  </si>
  <si>
    <t>+27 21 813 6674</t>
  </si>
  <si>
    <t>Appmart Integrated</t>
  </si>
  <si>
    <t>https://www.crunchbase.com/organization/appmart-integrated</t>
  </si>
  <si>
    <t>Developer APIs, Financial Services, FinTech, Mobile Payments, Payments</t>
  </si>
  <si>
    <t>https://appmart.ng/#/</t>
  </si>
  <si>
    <t>info@appmartgroup.com</t>
  </si>
  <si>
    <t>+234 09025579505</t>
  </si>
  <si>
    <t>JP Markets</t>
  </si>
  <si>
    <t>https://www.crunchbase.com/organization/jp-markets</t>
  </si>
  <si>
    <t>Asset Management, Cryptocurrency, Financial Exchanges, Financial Services, Hedge Funds</t>
  </si>
  <si>
    <t>https://www.jpmarkets.co.za/</t>
  </si>
  <si>
    <t>https://twitter.com/jpmarkets_forex?lang=en</t>
  </si>
  <si>
    <t>support@jpmarkets.co.za</t>
  </si>
  <si>
    <t>A-Trader</t>
  </si>
  <si>
    <t>https://www.crunchbase.com/organization/a-trader</t>
  </si>
  <si>
    <t>Andrew Tesha</t>
  </si>
  <si>
    <t>A-Trader is an intelligent platform that is digitizing African Capital Markets, by enabling users to access trading and investment options (equity and debt markets) using the internet, any mobile device or smartphone, and even a USSD-enabled mobile phone. Using data science and artificial intelligence, we are building a micro-investment proprietary engine, to provide savings and investment options for Africa's growing middle class, and its majority un-banked and financially excluded population, enabling ordinary people to reach their financial and investment goals.</t>
  </si>
  <si>
    <t>https://www.atrader.co.tz/</t>
  </si>
  <si>
    <t>https://twitter.com/atradertz?lang=en</t>
  </si>
  <si>
    <t>social@atrader.co.tz</t>
  </si>
  <si>
    <t>New Reality</t>
  </si>
  <si>
    <t>https://www.crunchbase.com/organization/new-reality</t>
  </si>
  <si>
    <t>Apps, Financial Services, Hardware, Mobile, Payments, Software</t>
  </si>
  <si>
    <t>Mobile Apps, Mobile Payments, Virtual Reality</t>
  </si>
  <si>
    <t>http://newreality.co.za/</t>
  </si>
  <si>
    <t>https://twitter.com/NewReality_SA</t>
  </si>
  <si>
    <t>info@newreality.co.za</t>
  </si>
  <si>
    <t>Egmarkets (EGM Group)</t>
  </si>
  <si>
    <t>https://www.crunchbase.com/organization/egm</t>
  </si>
  <si>
    <t>Gbite Oduneye</t>
  </si>
  <si>
    <t>Financial Services, Foreign Exchange Trading, Service Industry, Trading Platform</t>
  </si>
  <si>
    <t>http://www.egmarkets.trade</t>
  </si>
  <si>
    <t>https://twitter.com/egmarkets</t>
  </si>
  <si>
    <t>info@eagleglobalmarkets.com</t>
  </si>
  <si>
    <t>234 908 290 8871</t>
  </si>
  <si>
    <t>ProNOV Health</t>
  </si>
  <si>
    <t>https://www.crunchbase.com/organization/pronov-health</t>
  </si>
  <si>
    <t>Financial Services, Health Care, Transportation</t>
  </si>
  <si>
    <t>Financial Services, FinTech, Health Care, Pharmaceutical, Supply Chain Management</t>
  </si>
  <si>
    <t>ProNOV increases merchant acceptance of digital payments while creating a robust, affordable, secure and convenient payment mechanism for low-value digital transactions in the healthcare supply chain encouraging poor household to move from cash to digital payments. ProNOV, a digital financial inclusion project supported by the Bill and Melinda Gates Foundation has developed a lean mobile based business intelligence, digital financial inclusion, and supply chain management tool designed for use by retail pharmacists in Lagos, Nigeria.</t>
  </si>
  <si>
    <t>https://pronov.co/</t>
  </si>
  <si>
    <t>https://twitter.com/ProNOVHealth</t>
  </si>
  <si>
    <t>info@pronov.co</t>
  </si>
  <si>
    <t>PayCentral</t>
  </si>
  <si>
    <t>https://www.crunchbase.com/organization/paycentral</t>
  </si>
  <si>
    <t>Veenash Parbhoo</t>
  </si>
  <si>
    <t>Commerce and Shopping, Financial Services, Other, Payments</t>
  </si>
  <si>
    <t>B2B, Financial Services, FinTech, Gift Card, Payments</t>
  </si>
  <si>
    <t>https://www.paycentral.co.za</t>
  </si>
  <si>
    <t>https://x.com/central_pay</t>
  </si>
  <si>
    <t>info@paycentral.co.za</t>
  </si>
  <si>
    <t>+27 010 012 6676</t>
  </si>
  <si>
    <t>Taurus Capital</t>
  </si>
  <si>
    <t>https://www.crunchbase.com/organization/taurus-capital-a2ac</t>
  </si>
  <si>
    <t>Gary Sweidan</t>
  </si>
  <si>
    <t>Consulting, Financial Services, Funding Platform, Wealth Management</t>
  </si>
  <si>
    <t>http://tauruscapital.co.za/</t>
  </si>
  <si>
    <t>team@tauruscapital.co.za</t>
  </si>
  <si>
    <t>+27 87-820-3857</t>
  </si>
  <si>
    <t>Icarus</t>
  </si>
  <si>
    <t>https://www.crunchbase.com/organization/icarus-2a1e</t>
  </si>
  <si>
    <t>Apps, Financial Services, Lending and Investments, Software</t>
  </si>
  <si>
    <t>Consumer Applications, Consumer Lending, Financial Services, Lending</t>
  </si>
  <si>
    <t>https://icarusrda.com/</t>
  </si>
  <si>
    <t>info@icarusrda.com</t>
  </si>
  <si>
    <t>+250 782 757 476</t>
  </si>
  <si>
    <t>IDR Group</t>
  </si>
  <si>
    <t>https://www.crunchbase.com/organization/idr-group-dfad</t>
  </si>
  <si>
    <t>Tim Andrews</t>
  </si>
  <si>
    <t>https://idrgroup.com</t>
  </si>
  <si>
    <t>https://www.twitter.com/theidregister</t>
  </si>
  <si>
    <t>people@idrgroup.com</t>
  </si>
  <si>
    <t>44 20 3787 4138</t>
  </si>
  <si>
    <t>Coinwells</t>
  </si>
  <si>
    <t>https://www.crunchbase.com/organization/coinwells</t>
  </si>
  <si>
    <t>Coinwells is a reputable, dedicated, and customer-oriented electronic-currency exchange service provider for BitCoins, PerfectMoney, and WebMoney. They also provide instant funding in theiroffices and funding for all bank deposits.</t>
  </si>
  <si>
    <t>http://www.coinwells.com</t>
  </si>
  <si>
    <t>support@coinwells.com</t>
  </si>
  <si>
    <t>+234 806 236 5982</t>
  </si>
  <si>
    <t>Yego</t>
  </si>
  <si>
    <t>https://www.crunchbase.com/organization/yego</t>
  </si>
  <si>
    <t>Karanvir Singh</t>
  </si>
  <si>
    <t>Apps, Financial Services, Mobile, Payments, Real Estate, Software, Transportation</t>
  </si>
  <si>
    <t>Apps, Mobile Payments, Ride Sharing, Smart Cities, Transportation</t>
  </si>
  <si>
    <t>Yego is a technology company which has designed a complete Mobility Solution to make transportation services in Africa efficient, safe and secure. Though taxis are a major avenue of youth employment, the prospects for drivers are uncertain and inadequate. Yego aims to redeem the work of drivers by bringing transparency, accountability and fairness to an informal industry.</t>
  </si>
  <si>
    <t>http://yego.sg</t>
  </si>
  <si>
    <t>karanvir.singh@yego.sg</t>
  </si>
  <si>
    <t>Fordsworth Associates</t>
  </si>
  <si>
    <t>https://www.crunchbase.com/organization/fordsworth</t>
  </si>
  <si>
    <t>Consulting, Financial Services, FinTech, Wealth Management</t>
  </si>
  <si>
    <t>Fordsworth Associates specializes in developing niche fintech solutions. The company focuses on creating secure and robust financial technology systems that cater to a wide range of financial services. Their offerings include modern portfolio management systems designed to empower relationship managers by streamlining client-focused processes. Additionally, Fordsworth Associates provides digitalization solutions for customer, distribution, operational, and regulatory processes.</t>
  </si>
  <si>
    <t>https://fordsworth.com</t>
  </si>
  <si>
    <t>clients@fordsworth.com</t>
  </si>
  <si>
    <t>SureCredit</t>
  </si>
  <si>
    <t>https://www.crunchbase.com/organization/surecredit</t>
  </si>
  <si>
    <t>SureCredit is an asset financing platform for employees of selected companies. Employees can get a voucher to purchase an asset or service from several merchants in Nigeria and pay later over time from their salaries.</t>
  </si>
  <si>
    <t>http://surecredit.co/#/</t>
  </si>
  <si>
    <t>https://twitter.com/surecredit</t>
  </si>
  <si>
    <t>support@surecredit.co</t>
  </si>
  <si>
    <t>Buddy Finance</t>
  </si>
  <si>
    <t>https://www.crunchbase.com/organization/buddy-finance-d16b</t>
  </si>
  <si>
    <t>Buddy Finance is a FinTech platform for borrowing and lending. It focuses on financial inclusion and provides individuals with the opportunity to invest and grow their own communities while receiving financial returns.</t>
  </si>
  <si>
    <t>https://buddyfinance.co.za/</t>
  </si>
  <si>
    <t>https://twitter.com/buddyfinance_</t>
  </si>
  <si>
    <t>Bloom Impact</t>
  </si>
  <si>
    <t>https://www.crunchbase.com/organization/bloom-impact</t>
  </si>
  <si>
    <t>Carol Caruso, David Hutchful</t>
  </si>
  <si>
    <t>Commerce and Shopping, Community and Lifestyle, Financial Services, Other, Social Impact</t>
  </si>
  <si>
    <t>Emerging Markets, Financial Services, FinTech, Marketplace, Social Entrepreneurship</t>
  </si>
  <si>
    <t>Bloom Impact is a digital marketplace that lets small business owners in emerging markets easily access financing for their business, like loans and savings, through their smartphone. We eliminate the costs and hassle involved in finding financing.  We're digitizing and disrupting how financial services are delivered! Small businesses are critical to growing the economy in emerging markets and creating much needed employment opportunities, yet they lack access to financial products like loans and savings accounts that will help them grow and become sustainable. With over 60 years of combined experience in Fintech, financial services and emerging markets, the Bloom Impact team deeply understands the problem, the opportunity and the best solution.</t>
  </si>
  <si>
    <t>http://www.bloomimpact.net/</t>
  </si>
  <si>
    <t>https://twitter.com/BloomImpact</t>
  </si>
  <si>
    <t>support@bloomimpact.net</t>
  </si>
  <si>
    <t>Futureneers</t>
  </si>
  <si>
    <t>https://www.crunchbase.com/organization/futureneers</t>
  </si>
  <si>
    <t>https://www.futureneers.co.za</t>
  </si>
  <si>
    <t>https://x.com/futureneersSA</t>
  </si>
  <si>
    <t>hello@futureneers.co</t>
  </si>
  <si>
    <t>+27 87 654 0620</t>
  </si>
  <si>
    <t>Paysap</t>
  </si>
  <si>
    <t>https://www.crunchbase.com/organization/paysap</t>
  </si>
  <si>
    <t>Helen Zec, Lawrence Maina</t>
  </si>
  <si>
    <t>Safaricom Authorised Business Partner Offering M-Pesa Integation services among others</t>
  </si>
  <si>
    <t>https://www.paysap.co.ke/</t>
  </si>
  <si>
    <t>https://www.twitter.com/paysapke/</t>
  </si>
  <si>
    <t>info@paysap.co.ke</t>
  </si>
  <si>
    <t>Topmarket Capital</t>
  </si>
  <si>
    <t>https://www.crunchbase.com/organization/topmarket-capital</t>
  </si>
  <si>
    <t>Financial Services, Impact Investing, Small and Medium Businesses</t>
  </si>
  <si>
    <t>https://www.topmarketcapital.co.bw/</t>
  </si>
  <si>
    <t>https://twitter.com/topmarket_bw</t>
  </si>
  <si>
    <t>Marketing@topmarketcapital.co.bw</t>
  </si>
  <si>
    <t>+267 316 2642</t>
  </si>
  <si>
    <t>Exelligent Technologies</t>
  </si>
  <si>
    <t>https://www.crunchbase.com/organization/exelligent-technologies</t>
  </si>
  <si>
    <t>Apps, Blockchain and Cryptocurrency, Data and Analytics, Information Technology, Internet Services, Other, Privacy and Security, Software</t>
  </si>
  <si>
    <t>Application Performance Management, Apps, Blockchain, Cyber Security, Information Technology, Internet of Things</t>
  </si>
  <si>
    <t>http://www.exelligenttech.com</t>
  </si>
  <si>
    <t>info@exelligenttech.com</t>
  </si>
  <si>
    <t>27 10 541 0089</t>
  </si>
  <si>
    <t>Fincap Securities</t>
  </si>
  <si>
    <t>https://www.crunchbase.com/organization/fincap-securities</t>
  </si>
  <si>
    <t>Geoffrey Maison</t>
  </si>
  <si>
    <t>https://www.fincaps.net</t>
  </si>
  <si>
    <t>info@fincaps.net</t>
  </si>
  <si>
    <t>233-208241184</t>
  </si>
  <si>
    <t>HYBR Group</t>
  </si>
  <si>
    <t>https://www.crunchbase.com/organization/hybr-group</t>
  </si>
  <si>
    <t>Business Development, Impact Investing, Management Consulting</t>
  </si>
  <si>
    <t>http://hybrgroup.net/</t>
  </si>
  <si>
    <t>https://twitter.com/hybrgroup?lang=en</t>
  </si>
  <si>
    <t>hello@hybrgroup.net</t>
  </si>
  <si>
    <t>+234 813 891 6016</t>
  </si>
  <si>
    <t>Louw &amp; Company</t>
  </si>
  <si>
    <t>https://www.crunchbase.com/organization/louw-company</t>
  </si>
  <si>
    <t>Andrew Louw</t>
  </si>
  <si>
    <t>Commercial Lending, Credit, Finance</t>
  </si>
  <si>
    <t>https://www.louw.com</t>
  </si>
  <si>
    <t>info@louw.com</t>
  </si>
  <si>
    <t>+27 011 568 2375</t>
  </si>
  <si>
    <t>Tekeleza</t>
  </si>
  <si>
    <t>https://www.crunchbase.com/organization/tekeleza</t>
  </si>
  <si>
    <t>Financial Services, FinTech, Information Technology, Internet, Software</t>
  </si>
  <si>
    <t>https://www.tekeleza.com</t>
  </si>
  <si>
    <t>https://www.twitter.com/tekeleza</t>
  </si>
  <si>
    <t>info@tekeleza.com</t>
  </si>
  <si>
    <t>+254 741 719901</t>
  </si>
  <si>
    <t>Crystal Finance</t>
  </si>
  <si>
    <t>https://www.crunchbase.com/organization/crystal-finance</t>
  </si>
  <si>
    <t>Advice, Credit, Financial Services, Wealth Management</t>
  </si>
  <si>
    <t>https://crystalfinanceng.com/</t>
  </si>
  <si>
    <t>https://twitter.com/crystalfinance_</t>
  </si>
  <si>
    <t>enquiries@crystalfinanceng.com</t>
  </si>
  <si>
    <t>+234 701-073-3771</t>
  </si>
  <si>
    <t>Jirani Smart</t>
  </si>
  <si>
    <t>https://www.crunchbase.com/organization/jirani-smart</t>
  </si>
  <si>
    <t>Voi, Coast, Kenya</t>
  </si>
  <si>
    <t>http://www.jiranismart.com/</t>
  </si>
  <si>
    <t>info@jiranismart.com</t>
  </si>
  <si>
    <t>+25 472-281-0781</t>
  </si>
  <si>
    <t>Wayhoty Capital</t>
  </si>
  <si>
    <t>https://www.crunchbase.com/organization/wayhoty-capital</t>
  </si>
  <si>
    <t>Credit, Finance, Financial Services, FinTech, Lending</t>
  </si>
  <si>
    <t>https://wayhoty.com/</t>
  </si>
  <si>
    <t>info@wayhoty.com</t>
  </si>
  <si>
    <t>Herenya Capital Advisors</t>
  </si>
  <si>
    <t>https://www.crunchbase.com/organization/herenya-capital-advisors</t>
  </si>
  <si>
    <t>Petri Redelinghuys</t>
  </si>
  <si>
    <t>https://herenya.co.za</t>
  </si>
  <si>
    <t>https://twitter.com/HerenyaCapital</t>
  </si>
  <si>
    <t>info@herenya.co.za</t>
  </si>
  <si>
    <t>010 443 8801</t>
  </si>
  <si>
    <t>BT Africa</t>
  </si>
  <si>
    <t>https://www.crunchbase.com/organization/bt-africa</t>
  </si>
  <si>
    <t>Education, Financial Services, Information Technology, Mobile, Other, Payments, Software</t>
  </si>
  <si>
    <t>FinTech, Mobile Payments, Technical Support, Training</t>
  </si>
  <si>
    <t>https://btafrica.co</t>
  </si>
  <si>
    <t>https://twitter.com/Btafrica_ke</t>
  </si>
  <si>
    <t>info@btafrica.co</t>
  </si>
  <si>
    <t>254-730-112-045</t>
  </si>
  <si>
    <t>Zitouna Tamkeen</t>
  </si>
  <si>
    <t>https://www.crunchbase.com/organization/zitouna-tamkeen</t>
  </si>
  <si>
    <t>Financial Services, Insurance, Mobile Payments</t>
  </si>
  <si>
    <t>Le Kram, Tunis, Tunisia</t>
  </si>
  <si>
    <t>http://zitounatamkeen.com/</t>
  </si>
  <si>
    <t>contact@zitounatamkeen.com</t>
  </si>
  <si>
    <t>+216 70 148 800</t>
  </si>
  <si>
    <t>E Farms</t>
  </si>
  <si>
    <t>https://www.crunchbase.com/organization/e-farms</t>
  </si>
  <si>
    <t>Agriculture, Farming, FinTech</t>
  </si>
  <si>
    <t>Iseyin, Oyo, Nigeria</t>
  </si>
  <si>
    <t>https://www.efarms.com.ng/en</t>
  </si>
  <si>
    <t>https://twitter.com/efarms_ngr</t>
  </si>
  <si>
    <t>info@efarms.com.ng</t>
  </si>
  <si>
    <t>+234 812 8676 420</t>
  </si>
  <si>
    <t>Blockchain Nigeria User Group</t>
  </si>
  <si>
    <t>https://www.crunchbase.com/organization/blockchain-nigeria-user-group</t>
  </si>
  <si>
    <t>Blockchain Nigeria User Group is a duly registered incorporated Trustee with Nigeria's CAC. BNUG is a not-for-profit, industry-funded association that represents one of the fastest-growing industries.</t>
  </si>
  <si>
    <t>https://blockchainnigeria.group/</t>
  </si>
  <si>
    <t>info@blockchainnigeria.group</t>
  </si>
  <si>
    <t>Connect IOT</t>
  </si>
  <si>
    <t>https://www.crunchbase.com/organization/connect-iot</t>
  </si>
  <si>
    <t>Internet, Internet of Things, Mobile Payments</t>
  </si>
  <si>
    <t>Connect IOT specializes in providing smart automation and IoT technologies. The company offers mobile payment solutions and asset finance services. It focuses on integrating IoT systems to enhance operational efficiency and streamline processes for businesses. Connect IOT is a BEE Level-2 company based in Sandton, Gauteng, South Africa, and operates within the information services industry.</t>
  </si>
  <si>
    <t>https://connectiot.co.za</t>
  </si>
  <si>
    <t>+27 789114142</t>
  </si>
  <si>
    <t>Domisa Treasury</t>
  </si>
  <si>
    <t>https://www.crunchbase.com/organization/domisa-treasury</t>
  </si>
  <si>
    <t>Financial Exchanges, Financial Services, FinTech</t>
  </si>
  <si>
    <t>Domisa Treasury provides foreign exchange, financial services, fintech, compliance,  foreign exchange guidance, currency transfer, and ZAR. They also offer secure, fast, and easy international money transfers services.</t>
  </si>
  <si>
    <t>http://www.domisa.co.za</t>
  </si>
  <si>
    <t>info@domisa.co.za</t>
  </si>
  <si>
    <t>+27 21 205 1980</t>
  </si>
  <si>
    <t>Terasys</t>
  </si>
  <si>
    <t>https://www.crunchbase.com/organization/terasys</t>
  </si>
  <si>
    <t>Blockchain and Cryptocurrency, Internet Services, Manufacturing, Other, Professional Services, Science and Engineering</t>
  </si>
  <si>
    <t>Blockchain, Consulting, Industrial Automation, Internet of Things, Service Industry</t>
  </si>
  <si>
    <t>https://terasysltd.com</t>
  </si>
  <si>
    <t>https://twitter.com/terasysltd</t>
  </si>
  <si>
    <t>info@terasysltd.com</t>
  </si>
  <si>
    <t>Trine Capital</t>
  </si>
  <si>
    <t>https://www.crunchbase.com/organization/trine-capital</t>
  </si>
  <si>
    <t>Christiaan Janse van Rensburg</t>
  </si>
  <si>
    <t>https://trinecapital.co.za/</t>
  </si>
  <si>
    <t>enquiries@trinecapital.co.za</t>
  </si>
  <si>
    <t>+27 21-285-0300</t>
  </si>
  <si>
    <t>Beyond Credit</t>
  </si>
  <si>
    <t>https://www.crunchbase.com/organization/beyond-credit</t>
  </si>
  <si>
    <t>Jude Njugo</t>
  </si>
  <si>
    <t>Credit, Financial Services, Insurance, Personal Finance</t>
  </si>
  <si>
    <t>http://www.beyondcredit.com.ng/</t>
  </si>
  <si>
    <t>admin@beyondcredit.com.ng</t>
  </si>
  <si>
    <t>+234 0809 150 1988</t>
  </si>
  <si>
    <t>Special Man Global Solution</t>
  </si>
  <si>
    <t>https://www.crunchbase.com/organization/special-man-global-solution</t>
  </si>
  <si>
    <t>Apps, Artificial Intelligence (AI), Data and Analytics, Financial Services, Information Technology, Mobile, Science and Engineering, Software</t>
  </si>
  <si>
    <t>Artificial Intelligence (AI), Chatbot, FinTech, Information Technology, Mobile Apps, Software, Web Development</t>
  </si>
  <si>
    <t>https://specialmansolution.com</t>
  </si>
  <si>
    <t>https://twitter.com/SGSGlobal</t>
  </si>
  <si>
    <t>support@specialmansolution.com</t>
  </si>
  <si>
    <t>234 7015152515</t>
  </si>
  <si>
    <t>VPay</t>
  </si>
  <si>
    <t>https://www.crunchbase.com/organization/vpay-8b21</t>
  </si>
  <si>
    <t>https://get-vpay.com/</t>
  </si>
  <si>
    <t>https://twitter.com/VPayworld</t>
  </si>
  <si>
    <t>Fundkiss</t>
  </si>
  <si>
    <t>https://www.crunchbase.com/organization/fundkiss</t>
  </si>
  <si>
    <t>https://fundkiss.mu</t>
  </si>
  <si>
    <t>contact@fundkiss.mu</t>
  </si>
  <si>
    <t>Brazza Transactions</t>
  </si>
  <si>
    <t>https://www.crunchbase.com/organization/brazza-transactions</t>
  </si>
  <si>
    <t>Asset Management, Consulting, Financial Services, Impact Investing, Venture Capital, Wealth Management</t>
  </si>
  <si>
    <t>https://brazzatransactions.com</t>
  </si>
  <si>
    <t>https://twitter.com/brazzatransact1</t>
  </si>
  <si>
    <t>contacts@brazzatransactions.com</t>
  </si>
  <si>
    <t>+237 675 442 279</t>
  </si>
  <si>
    <t>Secapay</t>
  </si>
  <si>
    <t>https://www.crunchbase.com/organization/secapay</t>
  </si>
  <si>
    <t>Secapay offers users a secure method for buying, selling, and making payments. They make it easy for businesses and individuals to send and receive money online and offline. Their features include escrow payments, card protection, instant bank transfers, card payments, etc.</t>
  </si>
  <si>
    <t>https://secapay.com</t>
  </si>
  <si>
    <t>https://twitter.com/secapay</t>
  </si>
  <si>
    <t>support@secapay.com</t>
  </si>
  <si>
    <t>+234 705 845 0823</t>
  </si>
  <si>
    <t>Access Finance</t>
  </si>
  <si>
    <t>https://www.crunchbase.com/organization/access-finance-3b7d</t>
  </si>
  <si>
    <t>Access Finance is a financial services company providing specialist trade execution and investment banking solutions. Its services focus on fixed income, outsourced treasury services, foreign exchange, and structured finance.</t>
  </si>
  <si>
    <t>https://accessfinance.co.zw/</t>
  </si>
  <si>
    <t>https://x.com/AccessFinanceZW</t>
  </si>
  <si>
    <t>info@accessfinance.co.zw</t>
  </si>
  <si>
    <t>+263 8612 008148</t>
  </si>
  <si>
    <t>CORREL8</t>
  </si>
  <si>
    <t>https://www.crunchbase.com/organization/correl8-803c</t>
  </si>
  <si>
    <t>Financial Services, Internet Services, Professional Services</t>
  </si>
  <si>
    <t>Consulting, Financial Services, FinTech, Online Portals</t>
  </si>
  <si>
    <t>https://correl8.co.za</t>
  </si>
  <si>
    <t>info@correl8.co.za</t>
  </si>
  <si>
    <t>+27 213001873</t>
  </si>
  <si>
    <t>Tonteo</t>
  </si>
  <si>
    <t>https://www.crunchbase.com/organization/tonteo</t>
  </si>
  <si>
    <t>Blockchain, Finance, Financial Services, Online Portals</t>
  </si>
  <si>
    <t>http://tonteo.com</t>
  </si>
  <si>
    <t>https://twitter.com/InfoTonteo</t>
  </si>
  <si>
    <t>asso@tonteo.com</t>
  </si>
  <si>
    <t>FinTech Africa</t>
  </si>
  <si>
    <t>https://www.crunchbase.com/organization/fintech-africa</t>
  </si>
  <si>
    <t>Financial Services, Information Technology, Mobile Payments, SaaS</t>
  </si>
  <si>
    <t>https://fintechafrica.co.ke</t>
  </si>
  <si>
    <t>https://twitter.com/LtdFintech</t>
  </si>
  <si>
    <t>info@fintechafrica.co.ke</t>
  </si>
  <si>
    <t>254 707 361148</t>
  </si>
  <si>
    <t>Ekasi Bucks</t>
  </si>
  <si>
    <t>https://www.crunchbase.com/organization/ekasi-bucks-ecosystem</t>
  </si>
  <si>
    <t>Edgar Lebelo</t>
  </si>
  <si>
    <t>Apps, Blockchain and Cryptocurrency, Financial Services, Other, Payments, Software</t>
  </si>
  <si>
    <t>Apps, Blockchain, Cryptocurrency</t>
  </si>
  <si>
    <t>https://ekasibucks.co.za/</t>
  </si>
  <si>
    <t>RECREDIT</t>
  </si>
  <si>
    <t>https://www.crunchbase.com/organization/recredit-50a6</t>
  </si>
  <si>
    <t>Asset Management, Credit, Financial Services</t>
  </si>
  <si>
    <t>https://www.recredit.ao/</t>
  </si>
  <si>
    <t>geral@recredit.ao</t>
  </si>
  <si>
    <t>+24 494-647-0940</t>
  </si>
  <si>
    <t>Delkos</t>
  </si>
  <si>
    <t>https://www.crunchbase.com/organization/delkos</t>
  </si>
  <si>
    <t>Financial Services, Information Technology, Lending and Investments</t>
  </si>
  <si>
    <t>Finance, Financial Exchanges, Financial Services, Information Technology</t>
  </si>
  <si>
    <t>Delkos Research is a technology company that provides unique analytics and engagement tools to brokers in the Retail Forex and Futures. Delkos provides unique tools that are simple and easy to understand based on our statistical analysis, filter macroeconomic event calendars for events that have trade-able opportunities, and visual representation of how Macroeconomic news events impact the Forex, Futures, and Equities markets. It was founded in 2016 and its headquarters is located in Johannesburg, Gauteng.</t>
  </si>
  <si>
    <t>https://www.delkos.com</t>
  </si>
  <si>
    <t>support@delkos.com</t>
  </si>
  <si>
    <t>FastHub Solutions</t>
  </si>
  <si>
    <t>https://www.crunchbase.com/organization/fasthub-solutions</t>
  </si>
  <si>
    <t>Financial Services, Hardware, Payments</t>
  </si>
  <si>
    <t>Financial Services, FinTech, Payments, Telecommunications</t>
  </si>
  <si>
    <t>http://www.fasthub.co.tz</t>
  </si>
  <si>
    <t>https://x.com/fasthubtz/</t>
  </si>
  <si>
    <t>support@fasthub.co.tz</t>
  </si>
  <si>
    <t>+255 800 71 2354</t>
  </si>
  <si>
    <t>TF Microfinance Bank</t>
  </si>
  <si>
    <t>https://www.crunchbase.com/organization/tf-microfinance-bank</t>
  </si>
  <si>
    <t>https://thinkfinancemfb.com</t>
  </si>
  <si>
    <t>https://twitter.com/thinkfinancemfb</t>
  </si>
  <si>
    <t>info@thinkfinancemfb.com</t>
  </si>
  <si>
    <t>(234) 818 5453 116</t>
  </si>
  <si>
    <t>TPI</t>
  </si>
  <si>
    <t>https://www.crunchbase.com/organization/tpi-99e9</t>
  </si>
  <si>
    <t>Henk Roos</t>
  </si>
  <si>
    <t>Financial Services, FinTech, Health Insurance, Insurance, InsurTech, Life Insurance</t>
  </si>
  <si>
    <t>https://tpinsure.com</t>
  </si>
  <si>
    <t>https://twitter.com/tpinsure</t>
  </si>
  <si>
    <t>info@tpinsure.com</t>
  </si>
  <si>
    <t>27 21 205 3565</t>
  </si>
  <si>
    <t>Savekubwa</t>
  </si>
  <si>
    <t>https://www.crunchbase.com/organization/savekubwa</t>
  </si>
  <si>
    <t>Auto Insurance, Financial Services, FinTech, Online Portals, Retail</t>
  </si>
  <si>
    <t>https://www.savekubwa.com/index.php</t>
  </si>
  <si>
    <t>https://twitter.com/savekubwa</t>
  </si>
  <si>
    <t>mambo@savekubwa.com</t>
  </si>
  <si>
    <t>Unicorn Forex Broker</t>
  </si>
  <si>
    <t>https://www.crunchbase.com/organization/unicorn-forex-broker</t>
  </si>
  <si>
    <t>Cryptocurrency, Financial Services, Stock Exchanges</t>
  </si>
  <si>
    <t>UNFXB LTD operates in the financial services industry, specializing in forex brokerage. Established in 2016 and based in Saint Vincent and the Grenadines, the company offers a platform for trading in the forex market, providing traders with access to various currency pairs and financial instruments. UNFXB LTD is registered in Saint Lucia with the Financial Services registry, ensuring compliance with financial regulations. The company also offers a proprietary trading program, UNFXB PROP TRADING, which allows traders to trade with the company's funds after passing a two-stage challenge. With a focus on providing a secure and efficient trading environment, UNFXB LTD supports its clients with a dedicated support team and an informative website that includes trading terms and conditions.</t>
  </si>
  <si>
    <t>https://unfxb.com</t>
  </si>
  <si>
    <t>https://twitter.com/UNFXB_Global</t>
  </si>
  <si>
    <t>support@unfxb.com</t>
  </si>
  <si>
    <t>+44 8005200072</t>
  </si>
  <si>
    <t>Altara</t>
  </si>
  <si>
    <t>https://www.crunchbase.com/organization/altara-cc82</t>
  </si>
  <si>
    <t>Consumer Goods, Financial Services, Lending and Investments</t>
  </si>
  <si>
    <t>Consumer Goods, Credit, Financial Services</t>
  </si>
  <si>
    <t>http://www.altaracredit.com</t>
  </si>
  <si>
    <t>admin@altaracredit.com</t>
  </si>
  <si>
    <t>EgyLease</t>
  </si>
  <si>
    <t>https://www.crunchbase.com/organization/egylease</t>
  </si>
  <si>
    <t>Commercial Lending, Finance, Financial Services, Leasing, Professional Services</t>
  </si>
  <si>
    <t>http://www.egylease.co/</t>
  </si>
  <si>
    <t>info@egylease.com</t>
  </si>
  <si>
    <t>Inde Credit</t>
  </si>
  <si>
    <t>https://www.crunchbase.com/organization/inde-credit</t>
  </si>
  <si>
    <t>Advice, Credit, Finance, Financial Services</t>
  </si>
  <si>
    <t>Inde Credit is a financial services company that primarily caters to Zambian SMEs and businesses in the mining and transportation sectors. They offer business finance solutions, providing useful templates and business advice to make operations easier for their clients. Their services also extend to offering detailed financial plans and accounting software to help businesses keep track of their finances. They also provide resources for calculating ROI and other financial metrics, aiding businesses in making informed decisions.</t>
  </si>
  <si>
    <t>Kitwe, NA - Zambia, Zambia</t>
  </si>
  <si>
    <t>https://indecredit.com</t>
  </si>
  <si>
    <t>hello@indecredit.com</t>
  </si>
  <si>
    <t>+260 212 231 854</t>
  </si>
  <si>
    <t>The Investment Society</t>
  </si>
  <si>
    <t>https://www.crunchbase.com/organization/the-investment-society</t>
  </si>
  <si>
    <t>Banking, Financial Services, Impact Investing, Management Consulting</t>
  </si>
  <si>
    <t>http://www.tislag.com</t>
  </si>
  <si>
    <t>https://twitter.com/tisunilag</t>
  </si>
  <si>
    <t>Credit Rating Analytics</t>
  </si>
  <si>
    <t>https://www.crunchbase.com/organization/credit-rating-analytics</t>
  </si>
  <si>
    <t>Credit Rating Analytics specializes in advisory services focused on sovereign ratings and access to finance for SMEs. The company provides expert analysis and guidance to help businesses understand and improve their credit ratings. It is not a credit rating agency but offers valuable insights and strategies for navigating the financial landscape. The firm leverages its expertise to support clients in achieving better financial outcomes and accessing necessary funding.</t>
  </si>
  <si>
    <t>https://creditratinganalytics.co.za</t>
  </si>
  <si>
    <t>info@creditratinganalytics.co.za</t>
  </si>
  <si>
    <t>+27 11 593 3175</t>
  </si>
  <si>
    <t>SycaPay</t>
  </si>
  <si>
    <t>https://www.crunchbase.com/organization/sycapay</t>
  </si>
  <si>
    <t>SycaPay specializes in fintech solutions, offering a comprehensive payment platform designed to facilitate transactions for businesses. The platform supports a variety of payment methods including mobile money, QR codes, and Visa, catering to the diverse needs of its users. Aimed at reducing financial disparities in Africa, SycaPay's services are tailored to empower entrepreneurs and businesses by enabling them to accept payments efficiently. The company's offerings include Syca Pay, Syca Pos, Syca TPE, and a payment API that integrates multiple payment options, making it a versatile tool for businesses looking to streamline their payment processes.</t>
  </si>
  <si>
    <t>https://www.sycapay.net</t>
  </si>
  <si>
    <t>https://twitter.com/sycapay</t>
  </si>
  <si>
    <t>sales@sycapay.com</t>
  </si>
  <si>
    <t>+225 01 51 40 56 03</t>
  </si>
  <si>
    <t>eWallet Africa</t>
  </si>
  <si>
    <t>https://www.crunchbase.com/organization/ewallet-africa</t>
  </si>
  <si>
    <t>https://www.ewallet.co.tz</t>
  </si>
  <si>
    <t>https://twitter.com/EwalletAfrica</t>
  </si>
  <si>
    <t>info@ewallet.co.tz</t>
  </si>
  <si>
    <t>255 754 710183</t>
  </si>
  <si>
    <t>BEX Mauritius Block Exchange</t>
  </si>
  <si>
    <t>https://www.crunchbase.com/organization/bex-mauritius-block-exchange</t>
  </si>
  <si>
    <t>https://www.bex.global</t>
  </si>
  <si>
    <t>https://x.com/bex_official</t>
  </si>
  <si>
    <t>Chaabi Cash</t>
  </si>
  <si>
    <t>https://www.crunchbase.com/organization/chaabi-cash</t>
  </si>
  <si>
    <t>Events, Financial Services, Media and Entertainment, Payments</t>
  </si>
  <si>
    <t>FinTech, Payments, Ticketing</t>
  </si>
  <si>
    <t>https://www.chaabicash.ma</t>
  </si>
  <si>
    <t>https://x.com/zakouri1998</t>
  </si>
  <si>
    <t>contact.chaabicash@m2t.biz</t>
  </si>
  <si>
    <t>+212 05 22 42 18 00</t>
  </si>
  <si>
    <t>MountHurst Wealth</t>
  </si>
  <si>
    <t>https://www.crunchbase.com/organization/mounthurst-wealth</t>
  </si>
  <si>
    <t>MountHurst Wealth delivers independent advice, which is unbiased and unrestricted advice and recommendations covering the whole of the market. Their services include financial planning, investing, investment management, client services, offshore saving, and family office services.</t>
  </si>
  <si>
    <t>http://www.mounthurstwealth.com</t>
  </si>
  <si>
    <t>https://twitter.com/mounthurstwealt</t>
  </si>
  <si>
    <t>info@mounthurstwealth.com</t>
  </si>
  <si>
    <t>+233 302 904 384</t>
  </si>
  <si>
    <t>Hewett Wealth</t>
  </si>
  <si>
    <t>https://www.crunchbase.com/organization/hewett-wealth</t>
  </si>
  <si>
    <t>Peter James Hewett</t>
  </si>
  <si>
    <t>Finance, Financial Services, Health Insurance, Insurance, Management Consulting, Personal Finance</t>
  </si>
  <si>
    <t>https://hewettwealth.co.za/</t>
  </si>
  <si>
    <t>enquiries@hewettwealth.co.za</t>
  </si>
  <si>
    <t>+27 10 597 7506</t>
  </si>
  <si>
    <t>Excellence Capital</t>
  </si>
  <si>
    <t>https://www.crunchbase.com/organization/excellence-capital</t>
  </si>
  <si>
    <t>Excellence Capital focuses on investing in diversified residential developments. They reduce risks, avoid distractions and maximize profits for their investors around the world by following a defined, focused strategy. Its goal is to provide investors with superior returns through investments in a mix of development assets, including land which will be used for fully developed serviced housing lots, affordable housing, high rental yielding commercial properties, and other opportunities in India's high growth markets.</t>
  </si>
  <si>
    <t>http://www.excellencecap.com</t>
  </si>
  <si>
    <t>excellencecap@apex.mu</t>
  </si>
  <si>
    <t>+230 4048800</t>
  </si>
  <si>
    <t>Diversit-e Smart Trade College</t>
  </si>
  <si>
    <t>https://www.crunchbase.com/organization/diversit-e-smart-trade-college-pty-ltd</t>
  </si>
  <si>
    <t>Financial Services, Foreign Exchange Trading, Trading Platform, Training</t>
  </si>
  <si>
    <t>Diversit-e Smart Trade College PTY Ltd offers comprehensive online education courses in financial markets, including Foreign Exchange (FOREX), Contracts for Difference (CFDs), US Stocks CFDs, and Commodities. The company provides one-on-one coaching and mentoring to both novice and expert traders. Their turnkey solution is designed to guide traders through every step of their trading journey, ensuring they have the knowledge and skills needed to succeed in the financial markets.</t>
  </si>
  <si>
    <t>http://www.smarttradecollege.com</t>
  </si>
  <si>
    <t>https://x.com/diversit_e</t>
  </si>
  <si>
    <t>info@smarttradecollege.com</t>
  </si>
  <si>
    <t>+27 10 753 2460</t>
  </si>
  <si>
    <t>Exchanger 101</t>
  </si>
  <si>
    <t>https://www.crunchbase.com/organization/exchanger-101</t>
  </si>
  <si>
    <t>Finance, Financial Services, Software, Trading Platform</t>
  </si>
  <si>
    <t>https://exchanger101.com</t>
  </si>
  <si>
    <t>https://twitter.com/exchanger101</t>
  </si>
  <si>
    <t>support@exchanger101.com</t>
  </si>
  <si>
    <t>234 906 202 2055</t>
  </si>
  <si>
    <t>National Building Society</t>
  </si>
  <si>
    <t>https://www.crunchbase.com/organization/national-building-society</t>
  </si>
  <si>
    <t>https://www.nbs.co.zw/</t>
  </si>
  <si>
    <t>https://twitter.com/nbshousing/</t>
  </si>
  <si>
    <t>customercare@nbs.co.zw</t>
  </si>
  <si>
    <t>+263 024 2700032</t>
  </si>
  <si>
    <t>LoanSpur</t>
  </si>
  <si>
    <t>https://www.crunchbase.com/organization/loanspur</t>
  </si>
  <si>
    <t>Commerce and Shopping, Financial Services, Information Technology, Internet Services, Messaging and Telecommunications, Software</t>
  </si>
  <si>
    <t>FinTech, Information Technology, Point of Sale, SMS, Software, Web Development</t>
  </si>
  <si>
    <t>https://www.loanspur.com</t>
  </si>
  <si>
    <t>https://x.com/bankingcore</t>
  </si>
  <si>
    <t>admin@loanspur.com</t>
  </si>
  <si>
    <t>+254 727638940</t>
  </si>
  <si>
    <t>Dar ICT</t>
  </si>
  <si>
    <t>https://www.crunchbase.com/organization/dar-ict</t>
  </si>
  <si>
    <t>Dar - Ict provides information technology solutions, specializing in e-payment systems. The company offers a range of services including POS systems, e-commerce solutions, and mobile payment applications. Dar - Ict collaborates with well-known POS provider 'newpos tech' and serves a diverse clientele. The company focuses on delivering innovative and consistent ICT solutions through a qualified team.</t>
  </si>
  <si>
    <t>https://dar-ict.com</t>
  </si>
  <si>
    <t>https://x.com/DARICT4</t>
  </si>
  <si>
    <t>info@dar-ict.com</t>
  </si>
  <si>
    <t>Cryset</t>
  </si>
  <si>
    <t>https://www.crunchbase.com/organization/cryset</t>
  </si>
  <si>
    <t>Blockchain, Cryptocurrency, Financial Services, Trading Platform</t>
  </si>
  <si>
    <t>https://cryset.com</t>
  </si>
  <si>
    <t>https://x.com/crysetfinancial</t>
  </si>
  <si>
    <t>234 905 705 3548</t>
  </si>
  <si>
    <t>SmartCrypto</t>
  </si>
  <si>
    <t>https://www.crunchbase.com/organization/smartcrypto</t>
  </si>
  <si>
    <t>Cryptocurrency, Financial Services, FinTech, Payments</t>
  </si>
  <si>
    <t>http://smartcryptosolutions.com</t>
  </si>
  <si>
    <t>info@smartcryptosolutions.com</t>
  </si>
  <si>
    <t>+27 83 306 2661</t>
  </si>
  <si>
    <t>Msingi</t>
  </si>
  <si>
    <t>https://www.crunchbase.com/organization/msingi</t>
  </si>
  <si>
    <t>Business Development, Consulting, Trading Platform</t>
  </si>
  <si>
    <t>Msingi first concentrated on the industry is aquaculture. It is working to support competitiveness, innovation, and development in aquaculture. Their second preferred industry is textiles and apparel. As becomes a popular sourcing destination, they are working toward industry competitiveness.</t>
  </si>
  <si>
    <t>https://www.msingi.com</t>
  </si>
  <si>
    <t>https://twitter.com/msingiea</t>
  </si>
  <si>
    <t>info@msingi.com</t>
  </si>
  <si>
    <t>+254 20 4403179</t>
  </si>
  <si>
    <t>Africa Credit Management Assurances &amp; Consulting</t>
  </si>
  <si>
    <t>https://www.crunchbase.com/organization/africa-credit-management-assurances-consulting</t>
  </si>
  <si>
    <t>Issa Perou</t>
  </si>
  <si>
    <t>http://www.acremac.com</t>
  </si>
  <si>
    <t>https://twitter.com/ACREMAC1</t>
  </si>
  <si>
    <t>contact@acremac.com</t>
  </si>
  <si>
    <t>Smart Solutions House</t>
  </si>
  <si>
    <t>https://www.crunchbase.com/organization/smart-solutions-house</t>
  </si>
  <si>
    <t>Logistics, Trading Platform, Wholesale</t>
  </si>
  <si>
    <t>https://www.ssh-eg.com</t>
  </si>
  <si>
    <t>info@ssh-eg.com</t>
  </si>
  <si>
    <t>+20   01001802433</t>
  </si>
  <si>
    <t>Goharz</t>
  </si>
  <si>
    <t>https://www.crunchbase.com/organization/goharz</t>
  </si>
  <si>
    <t>Agriculture and Farming, Financial Services, Food and Beverage, Lending and Investments</t>
  </si>
  <si>
    <t>Agriculture, Meat and Poultry, Trading Platform</t>
  </si>
  <si>
    <t>https://www.goharz.com</t>
  </si>
  <si>
    <t>info@goharz.com</t>
  </si>
  <si>
    <t>+20 1025307777</t>
  </si>
  <si>
    <t>Equity Axis</t>
  </si>
  <si>
    <t>https://www.crunchbase.com/organization/equity-axis</t>
  </si>
  <si>
    <t>Financial Services, Media and Entertainment, Video</t>
  </si>
  <si>
    <t>Broadcasting, Finance, FinTech</t>
  </si>
  <si>
    <t>https://equityaxis.net/</t>
  </si>
  <si>
    <t>https://twitter.com/EquityAxis</t>
  </si>
  <si>
    <t>newsdesk@equityaxis.net</t>
  </si>
  <si>
    <t>+263 867-719-7791</t>
  </si>
  <si>
    <t>Zohari Leasing</t>
  </si>
  <si>
    <t>https://www.crunchbase.com/organization/zohari-leasing</t>
  </si>
  <si>
    <t>Credit, Finance, Financial Services, Leasing</t>
  </si>
  <si>
    <t>https://www.zoharileasing.com/</t>
  </si>
  <si>
    <t>https://twitter.com/zoharileasing</t>
  </si>
  <si>
    <t>info@zoharileasing.com</t>
  </si>
  <si>
    <t>+254 709 902 000</t>
  </si>
  <si>
    <t>AirAdvance</t>
  </si>
  <si>
    <t>https://www.crunchbase.com/organization/airadvance</t>
  </si>
  <si>
    <t>Jozette Heerman</t>
  </si>
  <si>
    <t>AirAdvance offers Airbnb hosts access to capital based on their Airbnb history and future confirmed bookings. Allowing Airbnb hosts to cash out future bookings today or take loans based on their Airbnb history. AirAdvance was created to solve the problem that Airbnb income is mostly unrecognised by traditional finance and lending institutions. We understand that Airbnb hosts are not only opening their homes but are also running businesses. Just like any small business, hosts may from time to time need access to working capital. We believe that an individualâ€™s Airbnb data can be used to develop an improved risk profile allowing us to offer hosts tailored financial products. Our vision is to be the global leader in providing bespoke financial solutions to Airbnb hosts.</t>
  </si>
  <si>
    <t>http://airadvance.co.za/</t>
  </si>
  <si>
    <t>support@airadvance.co.za</t>
  </si>
  <si>
    <t>(083)658-6933</t>
  </si>
  <si>
    <t>Akili Payments Company Limited</t>
  </si>
  <si>
    <t>https://www.crunchbase.com/organization/akili-payments-company-limited</t>
  </si>
  <si>
    <t>Juma Kapaya, Martin Mfikwa, Swalehe Kiloza, Tumu Kaisi</t>
  </si>
  <si>
    <t>FinTech, Mobile Apps, Payments</t>
  </si>
  <si>
    <t>AkiliPayâ„¢ is a FinTech company based in Dar es salaam-Tanzania established to provide world class digital payment platform and solutions aiming to help the economic development of Africa, improve its peopleâ€™s living standards, preserve Africaâ€™s environment and connect the continent to the global economy.</t>
  </si>
  <si>
    <t>http://www.akilipay.co.tz</t>
  </si>
  <si>
    <t>https://www.twitter.com/akilipay</t>
  </si>
  <si>
    <t>jkapaya@akilipay.co.tz</t>
  </si>
  <si>
    <t>+255 222 126024</t>
  </si>
  <si>
    <t>Ojirehprime Financial Services</t>
  </si>
  <si>
    <t>https://www.crunchbase.com/organization/ojirehprime-financial-services-limited</t>
  </si>
  <si>
    <t>Edoka Idoko</t>
  </si>
  <si>
    <t>OjirehPrime wants to become the first bank you would call family.  we're betting on Excellent customer experience and consumer data</t>
  </si>
  <si>
    <t>https://www.ojirehprime.com</t>
  </si>
  <si>
    <t>https://twitter.com/PrimeBankng</t>
  </si>
  <si>
    <t>edoka.idoko@ojirehprime.com</t>
  </si>
  <si>
    <t>Wax'd</t>
  </si>
  <si>
    <t>https://www.crunchbase.com/organization/wax-d</t>
  </si>
  <si>
    <t>Apps, Financial Services, Internet Services, Mobile, Payments, Software</t>
  </si>
  <si>
    <t>Mobile Apps, Mobile Payments, Online Portals, Payments</t>
  </si>
  <si>
    <t>Waxd is an EFT Aggregator that processes Mobile &amp; Online EFT Transactions at a fraction of the cost and facilitates transactions between customers and merchants by directly linking the Waxd userâ€™s bank account.   Waxd aims to become the fastest, safest, cheapest and most convenient payment method in the world.</t>
  </si>
  <si>
    <t>http://www.waxedmobile.com/</t>
  </si>
  <si>
    <t>alex@waxedmobile.com</t>
  </si>
  <si>
    <t>Kopano</t>
  </si>
  <si>
    <t>https://www.crunchbase.com/organization/kopano</t>
  </si>
  <si>
    <t>Duran Hamer, Eleftherios Kyriazis, Gustav Praekelt</t>
  </si>
  <si>
    <t>Artificial Intelligence (AI), Data and Analytics, Financial Services, Software</t>
  </si>
  <si>
    <t>FinTech, Insurance, InsurTech, Machine Learning</t>
  </si>
  <si>
    <t>Kopano is improving the way insurance is delivered to emerging markets by creating highly scalable, flexible, low-cost digital solutions.  Kopanoâ€™s combination of mobile-first user experiences and core insurance systems allows for the quick launch of products which are supported by efficient and low-cost servicing models. Our machine learning and AI capabilities enable a high degree of user personalisation and the ability to uncover behavioural and underwriting insights.  Kopano has deployed solutions in the short- and long-term industries catering for consumers across all income levels.</t>
  </si>
  <si>
    <t>http://www.kopano.ai</t>
  </si>
  <si>
    <t>hello@kopano.ai</t>
  </si>
  <si>
    <t>CoopCongo</t>
  </si>
  <si>
    <t>https://www.crunchbase.com/organization/coopcongo</t>
  </si>
  <si>
    <t>Credit, Financial Services, Personal Finance</t>
  </si>
  <si>
    <t>CoopCongo is a community financial cooperative that promotes savings among its members. Initiated in 2016, it operates at the first degree of the community bond's level, primarily with Congolese community members and their partners. The cooperative's banking transactions are set to commence once its Cooperative Banking license is approved by the South African Reserve Bank. Additionally, CoopCongo supports coffee farmers and contributes to the lives of survivors of sexual violence through the sale of coffee.</t>
  </si>
  <si>
    <t>https://coopcongo.com</t>
  </si>
  <si>
    <t>https://twitter.com/CoopCongo1</t>
  </si>
  <si>
    <t>info@coopcongo.com</t>
  </si>
  <si>
    <t>+27 81 503 6022</t>
  </si>
  <si>
    <t>Mainland Real Estate</t>
  </si>
  <si>
    <t>https://www.crunchbase.com/organization/mainland-real-estate</t>
  </si>
  <si>
    <t>Financial Exchanges, Real Estate, Real Estate Investment</t>
  </si>
  <si>
    <t>http://www.mainland.mu</t>
  </si>
  <si>
    <t>Piggyvest</t>
  </si>
  <si>
    <t>https://www.crunchbase.com/organization/piggybank.ng</t>
  </si>
  <si>
    <t>Ayo Akinola, Joshua Chibueze, Nonso Eagle, Odunayo Eweniyi, Somto Ifezue</t>
  </si>
  <si>
    <t>Banking, Debit Cards, Finance, Financial Services, FinTech</t>
  </si>
  <si>
    <t>Piggyvest enables Nigerian debit card holders save little amounts of money frequently with minimal effort. They automate the process of saving tiny amounts daily, weekly, or monthly; and then allowing you to withdraw for free on only set withdrawal dates thereby practically making saving more possible for you by eliminating the temptation to withdraw. Piggyvest is a platform that helps individuals and businesses manage their finances effectively - save and invest with ease. As Piggybank.ng, Piggyvest operated in partnership with 2 Microfinance banks and used their licenses. However, in early 2018, Piggyvest acquired Gold Microfinance bank and its license. Piggyvest is also a registered cooperative- Piggytech Cooperative Multipurpose Society Limited (Registration number, 16555).  All saved funds are now warehoused with and managed by AIICO Capital, the leading asset management company in Nigeria, registered and licensed by the Securities and Exchange Commission (SEC).</t>
  </si>
  <si>
    <t>https://www.piggyvest.com/</t>
  </si>
  <si>
    <t>https://twitter.com/PiggybankNG</t>
  </si>
  <si>
    <t>contact@piggyvest.com</t>
  </si>
  <si>
    <t>0700 933 933 933</t>
  </si>
  <si>
    <t>KIRHYIP solutions</t>
  </si>
  <si>
    <t>https://www.crunchbase.com/organization/hyip-script</t>
  </si>
  <si>
    <t>Blockchain and Cryptocurrency, Design, Financial Services, Internet Services, Other, Payments, Software</t>
  </si>
  <si>
    <t>Blockchain, Cryptocurrency, Smart Contracts, Software, Web Design, Web Development, Web Hosting</t>
  </si>
  <si>
    <t>KIRHYIP is a Top notch blockchain Development Company specializing in cryptocurrency development services and Our Blockchain development team is well-trained and experienced in blockchain architecture and related technologies for delivering custom blockchain applications, smart contract development, various solutions including tokens and cryptocurrencies and web wallets.</t>
  </si>
  <si>
    <t>http://www.kirhyip.com</t>
  </si>
  <si>
    <t>https://twitter.com/kirhyipscript</t>
  </si>
  <si>
    <t>kirhyipscript@gmail.com</t>
  </si>
  <si>
    <t>Alternative Circle</t>
  </si>
  <si>
    <t>https://www.crunchbase.com/organization/alternative-circle</t>
  </si>
  <si>
    <t>Kevin Mutiso</t>
  </si>
  <si>
    <t>Financial Services, FinTech, Marketing</t>
  </si>
  <si>
    <t>Alternative Circle is a fintech solutions company. The company is headquartered in Nairobi, Kenya.</t>
  </si>
  <si>
    <t>http://www.alternativecircle.com/</t>
  </si>
  <si>
    <t>SEMOA</t>
  </si>
  <si>
    <t>https://www.crunchbase.com/organization/semoa-group</t>
  </si>
  <si>
    <t>Edem Adjamagbo</t>
  </si>
  <si>
    <t>Founded in 2016, SEMOA have today an international footprint in 13 countries of Africa with the statement to bring something more to people's daily lives. SEMOA is a pioneering fintech company that is reshaping the financial landscape across Africa by specializing in two key areas: the digitalization of banking services and empowerment of mobile transactions. As a software editor, SEMOA offers a suite of APIs platform and white-label SaaS tools designed to address financial inclusion challenges in Africa, where traditional banking systems often fall short.  As a transaction enabler, SEMOA acts as a schema for mobile transaction allowing banks to create more value through a service layer.</t>
  </si>
  <si>
    <t>https://semoa-group.com</t>
  </si>
  <si>
    <t>direction@semoa-togo.com</t>
  </si>
  <si>
    <t>228 93 15 15 17</t>
  </si>
  <si>
    <t>WayaWaya</t>
  </si>
  <si>
    <t>https://www.crunchbase.com/organization/wayawaya</t>
  </si>
  <si>
    <t>Teddy Ogallo</t>
  </si>
  <si>
    <t>Artificial Intelligence (AI), Commerce and Shopping, Data and Analytics, Financial Services, Mobile, Payments, Science and Engineering, Software</t>
  </si>
  <si>
    <t>Artificial Intelligence (AI), Chatbot, E-Commerce, Financial Services, FinTech, Mobile, Mobile Payments, Natural Language Processing, Payments</t>
  </si>
  <si>
    <t>We empower businesses to make more sales across digital platforms while retaining more customers using conversational AI and no-code tools that make it possible to complete cross border transactions and automate customer support without technical setup. The current solutions require integrations, use of third party apps and redirect customers through links from platforms thatâ€™s the customers are familiar with leading to drop offs &amp;fraud. We are changing that with our no code app that allow businesses to understand, retain and sell the right products to customers while also receiving instant payments from customers banks, cards and mobile wallets on popular platforms like WhatsApp, instagram, web and apps across countries.</t>
  </si>
  <si>
    <t>http://www.wayawaya.com/</t>
  </si>
  <si>
    <t>http://twitter.com/wayawayaltd</t>
  </si>
  <si>
    <t>info@wayawaya.com</t>
  </si>
  <si>
    <t>Afri Kash</t>
  </si>
  <si>
    <t>https://www.crunchbase.com/organization/afri-kash-limited</t>
  </si>
  <si>
    <t>Branislav Cika, Dayo Ogunyemi, Ezana Assefa, Kennedy Omondi Ogweyo, Lucas Lukaso Talunge, Miroslav Vignjevic, Robin Matharu</t>
  </si>
  <si>
    <t>Afri Kash is a financial platform that offers microfinance, mobile loans, and various banking services. Afri Kash provides disruptive solutions, mobile payment applications, and infrastructures designed to serve the unbanked populations of African consumers. They facilitate vital services for micro, small, and medium corporate operations as well as individuals throughout emerging markets.</t>
  </si>
  <si>
    <t>http://www.afrikash.net/</t>
  </si>
  <si>
    <t>info@afrikash.net</t>
  </si>
  <si>
    <t>(+254) 204214616</t>
  </si>
  <si>
    <t>Imeela</t>
  </si>
  <si>
    <t>https://www.crunchbase.com/organization/imeela</t>
  </si>
  <si>
    <t>Finance, Funding Platform</t>
  </si>
  <si>
    <t>Imeela.com is a donation and reward crowdfunding platform in Nigeria that provides new opportunities to generate financial resources to fund creative projects, businesses and charitable projects. Anyone seeking to raise funds for everything from films, games, and music to art, design, medical expenses, school fees, and technology can start a project at Imeela.com. This concept of funding allows raising capital from many individuals who believe in your venture, project or cause with each making small donations that add up to a lot. Funderâ€™s primary objective for funding is to support projects with no expected compensation or a non-financial reward such as a token or in the case of a manufactured product, a first edition release. Imeela is a trademark and service of CBCM Nigeria GmbH Limited. CBCM Nigeria GmbH Limited is listed in the Nigeria Commercial Registry (RC 1298156). To ensure a positive fundraising experience for both campaign owners and contributors, Imeela infrastructures and all associated data are hosted in an entirely secure environment in Switzerland. As a country, Switzerland enjoys an international reputation for quality, security, precision and innovation. Hosting our platform in Switzerland is a clear demonstration of our commitment to these values. Our mission is to help eliminate barriers to creativity, innovation and passion.</t>
  </si>
  <si>
    <t>Aba, Abia, Nigeria</t>
  </si>
  <si>
    <t>https://imeela.com</t>
  </si>
  <si>
    <t>https://twitter.com/imeela_NG</t>
  </si>
  <si>
    <t>info@imeela.com</t>
  </si>
  <si>
    <t>+41 (0) 52 536 5625</t>
  </si>
  <si>
    <t>SenexPay</t>
  </si>
  <si>
    <t>https://www.crunchbase.com/organization/senexpay</t>
  </si>
  <si>
    <t>Okeoghene Orhosere, Osetohame Agbonyeme, Rikome Erezi</t>
  </si>
  <si>
    <t>Bitcoin, Blockchain, Cryptocurrency, Financial Services, FinTech</t>
  </si>
  <si>
    <t>https://senexpay.com</t>
  </si>
  <si>
    <t>https://twitter.com/senexpay/</t>
  </si>
  <si>
    <t>info@senexpay.com</t>
  </si>
  <si>
    <t>Advancerâ„¢</t>
  </si>
  <si>
    <t>https://www.crunchbase.com/organization/advancer-2</t>
  </si>
  <si>
    <t>Consumer Lending, FinTech, Predictive Analytics</t>
  </si>
  <si>
    <t>Advancer is an alternative lending platform, We provide collateral free credit solutions to Nigerian salary earners offering an efficient, speedy, dependable loaning service entirely online.  Users can secure assured advances or request project financing in minutes.</t>
  </si>
  <si>
    <t>https://www.theadvancer.online</t>
  </si>
  <si>
    <t>https://www.twitter.com/theadvancer</t>
  </si>
  <si>
    <t>info@theadvancer.online</t>
  </si>
  <si>
    <t>(234)803-30144</t>
  </si>
  <si>
    <t>Eastpesa</t>
  </si>
  <si>
    <t>https://www.crunchbase.com/organization/eastpesa</t>
  </si>
  <si>
    <t>Charles Imo, Javan Owino, Seroney Memba</t>
  </si>
  <si>
    <t>Eastpesa delivers affordable instant money remittance services anytime, anywhere to mobile money and bank accounts in Africa from across the globe. They are have significantly reduced remittance cost in Africa from an average of 16% and have pioneered realtime peer to peer money transfers which are currently at just 9%. Eastpesa has been featured among the 37 Fintech companies to watch in Kenya in 2017 and they were finalists in The Benzinga Fintech Awards 2017.</t>
  </si>
  <si>
    <t>https://pay.eastpesa.com</t>
  </si>
  <si>
    <t>https://twitter.com/east_pesa</t>
  </si>
  <si>
    <t>hello@eastpesa.com</t>
  </si>
  <si>
    <t>Cytrone</t>
  </si>
  <si>
    <t>https://www.crunchbase.com/organization/cytrone</t>
  </si>
  <si>
    <t>Bob Moses Oyuru</t>
  </si>
  <si>
    <t>Commerce and Shopping, Financial Services, Payments, Software</t>
  </si>
  <si>
    <t>E-Commerce, Financial Services, FinTech, Payments, Software</t>
  </si>
  <si>
    <t>Headquartered in Uganda, Cytrone offers payment solutions to merchants in Africa. Cytrone aims at promoting financial inclusion. Founded in 2016, Cytrone lets businesses receive payments from consumers fast and simple.</t>
  </si>
  <si>
    <t>http://www.cytrone.co</t>
  </si>
  <si>
    <t>services@payclide.com</t>
  </si>
  <si>
    <t>256-773-355179</t>
  </si>
  <si>
    <t>WapiMED SARL</t>
  </si>
  <si>
    <t>https://www.crunchbase.com/organization/wapimed</t>
  </si>
  <si>
    <t>Jose Zefu Kimpalou</t>
  </si>
  <si>
    <t>Apps, Financial Services, Health Care, Mobile, Payments, Software</t>
  </si>
  <si>
    <t>Health Care, mHealth, Mobile Apps, Mobile Payments</t>
  </si>
  <si>
    <t>WapiMED SARL is an African Startup founded in 2016, developing solutions aiming to ease access to quality healthcare in the African Sub-Saharan Region. In many African countries, the lack of healthcare staff, facilities, patient centric information, etc. generate numerous challenges that cost lives. ICT innovators want to tackle this using eHealth services &amp; technologies with the aim of improving patient care. WapiMED is building a Pan-African eHealth multi-services platform around WapiMED, its geolocated directory for care providers</t>
  </si>
  <si>
    <t>https://www.wapimed.com</t>
  </si>
  <si>
    <t>https://www.twitter.com/wapimed</t>
  </si>
  <si>
    <t>hello@wapimed.com</t>
  </si>
  <si>
    <t>Sky.Garden</t>
  </si>
  <si>
    <t>https://www.crunchbase.com/organization/sky-garden</t>
  </si>
  <si>
    <t>Christian Grubak, Martin Majlund</t>
  </si>
  <si>
    <t>E-Commerce, Internet, Mobile Payments, SaaS, Trading Platform</t>
  </si>
  <si>
    <t>Sky.Garden is a SaaS ecommerce platform that allows African retailers to sell inventory with ease.  Sky.Garden gives back control to the individual retailer by allowing inventory control and immediate payment reconciliation in an automated platform, where local shipping and payment options come out-of-the-box.</t>
  </si>
  <si>
    <t>http://www.sky.garden</t>
  </si>
  <si>
    <t>https://twitter.com/wwwskygarden</t>
  </si>
  <si>
    <t>hello@sky.garden</t>
  </si>
  <si>
    <t>Briisk</t>
  </si>
  <si>
    <t>https://www.crunchbase.com/organization/briisk-limited</t>
  </si>
  <si>
    <t>Alasdair Maclay, Hanno van Aarde, Ismail Mercan</t>
  </si>
  <si>
    <t>Financial Services, FinTech, Information Technology, Insurance, InsurTech, Software</t>
  </si>
  <si>
    <t>Briisk is a late-stage InsurTech start-up, founded in 2016, with a focus on emerging markets. Briisk helps its clients to automate processes, digitise and innovate insurance products and explore new distribution channels, thereby reducing cost, increasing revenue and delivering more value for their customers. Local teams operate from Cape Town, London, Bangalore, Istanbul, Munich and Nairobi. Vision: Briisk connects insurers to uninsured and underinsured mass-market customers across Africa and India through fully digitised, scalable distribution channels. Briisk Connecting &gt; Insurers | Distributors | Customers</t>
  </si>
  <si>
    <t>https://www.briisk.io</t>
  </si>
  <si>
    <t>https://twitter.com/briisktech</t>
  </si>
  <si>
    <t>sales@briisk.io</t>
  </si>
  <si>
    <t>+27 83 321 9369</t>
  </si>
  <si>
    <t>Market Click (Click Apps)</t>
  </si>
  <si>
    <t>https://www.crunchbase.com/organization/3e-technologies-innovations-llc</t>
  </si>
  <si>
    <t>Augustine Anokye-Wusu, Lawrence Ansah-Addo</t>
  </si>
  <si>
    <t>Commerce and Shopping, Financial Services, Internet Services, Other, Software</t>
  </si>
  <si>
    <t>B2B, Crowdfunding, E-Commerce Platforms, Enterprise Resource Planning (ERP), SaaS, Software</t>
  </si>
  <si>
    <t>Customers have been deprived quality services because organisations have not received enough support to optimise the use of the internet and other technologies in enhancing their service delivery. We assist organisations to serve their customers better, using technology.</t>
  </si>
  <si>
    <t>https://mktclick.app</t>
  </si>
  <si>
    <t>https://twitter.com/3ETechInns</t>
  </si>
  <si>
    <t>3etechinns@gmail.com</t>
  </si>
  <si>
    <t>Finite Intelligence</t>
  </si>
  <si>
    <t>https://www.crunchbase.com/organization/finite-intelligence</t>
  </si>
  <si>
    <t>Artificial Intelligence (AI), Financial Services, FinTech, Information Technology</t>
  </si>
  <si>
    <t>http://finiteintelligence.tech</t>
  </si>
  <si>
    <t>https://www.twitter.com/finiteke</t>
  </si>
  <si>
    <t>info@finiteintelligence.tech</t>
  </si>
  <si>
    <t>Easy Solar</t>
  </si>
  <si>
    <t>https://www.crunchbase.com/organization/easy-solar</t>
  </si>
  <si>
    <t>Alexandre Tourre, Eric Silverman, Nthabiseng Mosia</t>
  </si>
  <si>
    <t>Commerce and Shopping, Energy, Financial Services, Mobile, Natural Resources, Payments, Software, Sustainability</t>
  </si>
  <si>
    <t>Clean Energy, CleanTech, Electrical Distribution, Energy, Financial Services, FinTech, Mobile Payments, Retail, Solar, Sustainability</t>
  </si>
  <si>
    <t>Easy Solar is a leading energy distribution company in West Africa, financing high-quality solar products and appliances for those with limited or no access to the conventional grid. Customers can finance their purchase over time by paying in weekly or monthly installments, with the option to pay via cash or mobile money. To date, Easy Solar has reached more than 400,000 beneficiaries, distributed through its extensive network of agents and outlets throughout Sierra Leone and Liberia.</t>
  </si>
  <si>
    <t>Freetown, Western Area, Sierra Leone</t>
  </si>
  <si>
    <t>https://www.easysolar.org</t>
  </si>
  <si>
    <t>https://twitter.com/easysolar_sl</t>
  </si>
  <si>
    <t>info@easysolar.org</t>
  </si>
  <si>
    <t>Nibox</t>
  </si>
  <si>
    <t>https://www.crunchbase.com/organization/nibox</t>
  </si>
  <si>
    <t>George Manuwuike</t>
  </si>
  <si>
    <t>Financial Services, Hardware, Mobile, Payments, Software</t>
  </si>
  <si>
    <t>Financial Services, FinTech, Hardware, Mobile Payments, Payments</t>
  </si>
  <si>
    <t>Nibox is a technology company that develops self-service kiosks for last-mile access to financial services. Nibox is redefining the distribution by automating the banking agent. Customers can pay bills, deposit, withdraw, and onboard financial products via a nibox kiosk. Nibox's mission is to accelerate the cash-to-digital transition in Africa.</t>
  </si>
  <si>
    <t>https://www.nibox.ng</t>
  </si>
  <si>
    <t>https://twitter.com/niboxpay</t>
  </si>
  <si>
    <t>hello@nibox.ng</t>
  </si>
  <si>
    <t>Payconnect</t>
  </si>
  <si>
    <t>https://www.crunchbase.com/organization/payconnect-limited</t>
  </si>
  <si>
    <t>Financial Services, Information Technology, Mobile Payments, Payments, Software</t>
  </si>
  <si>
    <t>http://www.payconnect.co.ke/</t>
  </si>
  <si>
    <t>https://www.twitter.com/payconnectltd</t>
  </si>
  <si>
    <t>Novathari</t>
  </si>
  <si>
    <t>https://www.crunchbase.com/organization/novathari</t>
  </si>
  <si>
    <t>B2B, Consulting, Impact Investing</t>
  </si>
  <si>
    <t>https://www.novathari.com</t>
  </si>
  <si>
    <t>+1 857 264 0678</t>
  </si>
  <si>
    <t>Amplified Payment System Ltd (Amplify)</t>
  </si>
  <si>
    <t>https://www.crunchbase.com/organization/amplifiedpaymentsystems</t>
  </si>
  <si>
    <t>Maxwell Obi, Segun Adeyemi</t>
  </si>
  <si>
    <t>Amplify builds next-generation payment solutions for banks, businesses and consumers in Africa. The company's mTransfers solution enables banks customers to perform banking operations on any social messaging platform. Amplify is one of the leading financial technology company in Africa with a vision to be the biggest technology enabler of digital financial services in Africa.</t>
  </si>
  <si>
    <t>http://amplifypay.com</t>
  </si>
  <si>
    <t>https://twitter.com/amplifypay</t>
  </si>
  <si>
    <t>info@amplifypay.com</t>
  </si>
  <si>
    <t>LÃœLA</t>
  </si>
  <si>
    <t>https://www.crunchbase.com/organization/lÃ¼la</t>
  </si>
  <si>
    <t>Velani Mboweni, Xabiso Nodada</t>
  </si>
  <si>
    <t>Apps, Artificial Intelligence (AI), Data and Analytics, Events, Financial Services, Information Technology, Media and Entertainment, Mobile, Payments, Software, Transportation</t>
  </si>
  <si>
    <t>Big Data, Information Technology, Mobile Apps, Mobile Payments, Predictive Analytics, Public Transportation, Ride Sharing, Ticketing, Transportation</t>
  </si>
  <si>
    <t>LULA is a mobility platform that connects corporate commuters to private shared shuttles on their commute to work; freeing up time and saving them money. We partner with verified 3rd party shuttle operators who use our driver app to pickup passengers on route in an optimized manner. Passengers use our commuter app to request, pay and track their ride in real-time and then use the mobile pass to check-in on board. We provide our services as B2B as well as B2B2C.</t>
  </si>
  <si>
    <t>https://www.lulaloop.co.za/</t>
  </si>
  <si>
    <t>https://twitter.com/thelulaloop</t>
  </si>
  <si>
    <t>info@lulaloop.co.za</t>
  </si>
  <si>
    <t>Kukura Capital</t>
  </si>
  <si>
    <t>https://www.crunchbase.com/organization/kukura-capital</t>
  </si>
  <si>
    <t>Munozovepi Gwata</t>
  </si>
  <si>
    <t>Education, Finance, Financial Services, FinTech, Personal Finance</t>
  </si>
  <si>
    <t>Kukura Capital (Pty) is a private company headquartered in Pretoria, South Africa. The company is  expanding into financial technology, but it is best known for its online platform that teaches financial education. Kukura Capital provides for an online platform that teaches users about how to effectively and efficiently  manage its personal finances. In addition to this it also offers consulting services to SMEâ€™s that wish to create e-commerce stores and networks.</t>
  </si>
  <si>
    <t>https://kukuracapital.com/</t>
  </si>
  <si>
    <t>muno.gwata@gmail.com</t>
  </si>
  <si>
    <t>Root</t>
  </si>
  <si>
    <t>https://www.crunchbase.com/organization/root-9de9</t>
  </si>
  <si>
    <t>Jonathan Stewart, Louw Hopley</t>
  </si>
  <si>
    <t>Commerce and Shopping, Financial Services, Hardware, Software</t>
  </si>
  <si>
    <t>Auto Insurance, Commercial Insurance, Developer APIs, Embedded Software, Financial Services, FinTech, Health Insurance, InsurTech, Life Insurance, Retail Technology</t>
  </si>
  <si>
    <t>Root enables companies to embed &amp; sell insurance. Rootâ€™s proven low-code platform and strong insurance partnerships make it easy to design, build and integrate insurance at scale. Root is an enterprise-grade solution, with digital platforms, retailers, and insurers building, refining and selling insurance products powered by Root. Root processes more than $32m in active Gross-Written-Premium with 1.7m+ in-force policies on the platform, and a team of 50 people.</t>
  </si>
  <si>
    <t>https://rootplatform.com</t>
  </si>
  <si>
    <t>https://twitter.com/RootPlatform</t>
  </si>
  <si>
    <t>hello@rootplatform.com</t>
  </si>
  <si>
    <t>Tech104</t>
  </si>
  <si>
    <t>https://www.crunchbase.com/organization/tech104</t>
  </si>
  <si>
    <t>Gabriel Adeniji, Moses Adeniji</t>
  </si>
  <si>
    <t>Blockchain, Software, Virtual Currency</t>
  </si>
  <si>
    <t>Tech104 develops and delivers cutting-edge software solutions necessary for businesses, governments, organizations, and individuals to leverage the blockchain benefits.</t>
  </si>
  <si>
    <t>http://tech104.com/</t>
  </si>
  <si>
    <t>https://twitter.com/tech_104</t>
  </si>
  <si>
    <t>hello@tech104.com</t>
  </si>
  <si>
    <t>Preferental</t>
  </si>
  <si>
    <t>https://www.crunchbase.com/organization/preferental</t>
  </si>
  <si>
    <t>Ross Fitzcharles</t>
  </si>
  <si>
    <t>Education, Financial Services, Real Estate, Software</t>
  </si>
  <si>
    <t>E-Learning, FinTech, Property Management, Real Estate, Rental Property</t>
  </si>
  <si>
    <t>Preferental is a digital property management platform that guarantees rental income. We provide landlords with stress-free rental management services while removing their financial exposure. Our services cover all management aspects and through technology, we create savings through economies of scale and pass the saving onto landlords. Through technology we aim to disrupt the current way of property management by building a marketplace that empowers landlords to grow their investment portfolios.</t>
  </si>
  <si>
    <t>https://preferental.com</t>
  </si>
  <si>
    <t>https://twitter.com/preferental</t>
  </si>
  <si>
    <t>REACH</t>
  </si>
  <si>
    <t>https://www.crunchbase.com/organization/reach-9</t>
  </si>
  <si>
    <t>JR Kanu</t>
  </si>
  <si>
    <t>Apps, Financial Services, Mobile, Sales and Marketing, Software</t>
  </si>
  <si>
    <t>Apps, Financial Services, FinTech, Marketing, Mobile Apps, Software</t>
  </si>
  <si>
    <t>REACH is credit scoring and financial literacy for frontier markets. Not only do we help individuals master their personal finances and access credit responsibly, we have built a universal credit scoring algorithm to enable any lender or retailer determine credit capacity and credit worthiness for anyone with a transaction history - bank account or mobile money.  We see a world where responsible credit is a transformative force, enabling people and businesses to achieve their fullest potential. As we unlock credit ethically, those we serve can expand their reach to live better, more hopeful and confident lives.</t>
  </si>
  <si>
    <t>http://reach.africa</t>
  </si>
  <si>
    <t>https://www.twitter.com/findreach</t>
  </si>
  <si>
    <t>info@reach.africa</t>
  </si>
  <si>
    <t>+16167997624, +2349090844134</t>
  </si>
  <si>
    <t>Airbuy</t>
  </si>
  <si>
    <t>https://www.crunchbase.com/organization/airbuy</t>
  </si>
  <si>
    <t>Kabelo Twala, Njabulo Makhathini, Tshepang Kobo</t>
  </si>
  <si>
    <t>Commerce and Shopping, Financial Services, Information Technology, Lending and Investments</t>
  </si>
  <si>
    <t>Banking, E-Commerce, FinTech, Information Technology</t>
  </si>
  <si>
    <t>Airbuy is an African payment solution that allows you to pay online for micro-purchases using your airtime.</t>
  </si>
  <si>
    <t>https://www.airbuy.africa</t>
  </si>
  <si>
    <t>https://twitter.com/AirbuySA</t>
  </si>
  <si>
    <t>Kitovu Technology Company</t>
  </si>
  <si>
    <t>https://www.crunchbase.com/organization/kitovu-technology-company</t>
  </si>
  <si>
    <t>Emeka Nwachinemere, Miracle Nduka</t>
  </si>
  <si>
    <t>Agriculture and Farming, Apps, Blockchain and Cryptocurrency, Data and Analytics, Financial Services, Hardware, Information Technology, Internet Services, Lending and Investments, Software, Transportation</t>
  </si>
  <si>
    <t>Agriculture, Analytics, Apps, Information Technology, Remote Sensing, Supply Chain Management, Trading Platform, Warehousing, Web3</t>
  </si>
  <si>
    <t>Kitovu builds climate-smart farming and post-harvest infrastructure to enable African smallholder farmers to take out the guesswork from their operations. Kitovu has built three main products that support climate-smart farming and enable access to post-harvest infrastructure; YieldMax, eProcure, and StorageX. YieldMax applies data science and remote sensing to provide smallholder farmers with a personalized agronomic advisory that delivers operational insights, input specifications, and crop health audits. At harvest, we match the farmers' produce to partner buyers through our eProcure service. We also provide access to effective storage and access to finance through StorageX, a platform that leverages Electronic Warehouse Receipts Systems to transform farmers' goods under storage into collaterals.</t>
  </si>
  <si>
    <t>https://www.kitovu.com.ng/</t>
  </si>
  <si>
    <t>https://x.com/kitovut</t>
  </si>
  <si>
    <t>info@kitovu.com.ng</t>
  </si>
  <si>
    <t>Market Monitor</t>
  </si>
  <si>
    <t>https://www.crunchbase.com/organization/market-monitor-2</t>
  </si>
  <si>
    <t>Richard Hurst</t>
  </si>
  <si>
    <t>Content and Publishing, Data and Analytics, Design, Financial Services, Lending and Investments, Media and Entertainment, Professional Services</t>
  </si>
  <si>
    <t>Advice, Consulting, Digital Media, Financial Exchanges, Market Research, Publishing</t>
  </si>
  <si>
    <t>ICT market research and advisory services.</t>
  </si>
  <si>
    <t>http://marketmonitor.co</t>
  </si>
  <si>
    <t>https://www.twitter.com/monitor_market</t>
  </si>
  <si>
    <t>john.macguire@marketmonitor.co</t>
  </si>
  <si>
    <t>+44 (0)20 3318 4882</t>
  </si>
  <si>
    <t>OperFin</t>
  </si>
  <si>
    <t>https://www.crunchbase.com/organization/operfin</t>
  </si>
  <si>
    <t>David Akinin</t>
  </si>
  <si>
    <t>FinTech, Lending, SaaS</t>
  </si>
  <si>
    <t>OperFin provides digital mortgages in Southern Africa with superior customer experience. It serves as a SaaS, sales platform for real estate developer and financial institutions. In addition, it provides mortgages directly through FundRoof (www.fundroof.com)</t>
  </si>
  <si>
    <t>https://www.operfin.com</t>
  </si>
  <si>
    <t>info@operfin.com</t>
  </si>
  <si>
    <t>Zlto</t>
  </si>
  <si>
    <t>https://www.crunchbase.com/organization/zlto</t>
  </si>
  <si>
    <t>Allan van der Meulen, Marlon Parker, Michael Gu, Senzo Masumpa</t>
  </si>
  <si>
    <t>Blockchain and Cryptocurrency, Education, Financial Services, Information Technology, Other, Payments, Software</t>
  </si>
  <si>
    <t>Blockchain, Education, Emerging Markets, Information Technology, Virtual Currency</t>
  </si>
  <si>
    <t>Zlto is a virtual incentives platform that allows organizations to track and increase positive behavior while generating valuable data on emerging markets.</t>
  </si>
  <si>
    <t>https://zlto.co/</t>
  </si>
  <si>
    <t>marlon@rlabs.org</t>
  </si>
  <si>
    <t>PesaBot</t>
  </si>
  <si>
    <t>https://www.crunchbase.com/organization/pesabot</t>
  </si>
  <si>
    <t>Artificial Intelligence (AI), Data and Analytics, Financial Services, Information Technology, Internet Services, Messaging and Telecommunications, Mobile, Payments, Science and Engineering, Software</t>
  </si>
  <si>
    <t>Artificial Intelligence (AI), FinTech, Information Technology, Messaging, Mobile Payments, Software</t>
  </si>
  <si>
    <t>https://pesabot.com</t>
  </si>
  <si>
    <t>hello@pesabot.com</t>
  </si>
  <si>
    <t>Zonotho</t>
  </si>
  <si>
    <t>https://www.crunchbase.com/organization/zonotho</t>
  </si>
  <si>
    <t>Zonotho is a personal finance content App that helps people make optimal financial decisions. Zonotho empowers its users with crowd-sourced knowledge of financial content that easy to use and understand.</t>
  </si>
  <si>
    <t>https://zonotho.com</t>
  </si>
  <si>
    <t>founders@zonotho.com</t>
  </si>
  <si>
    <t>Save.it</t>
  </si>
  <si>
    <t>https://www.crunchbase.com/organization/save-it</t>
  </si>
  <si>
    <t>Ahmed Abuiliazeed</t>
  </si>
  <si>
    <t>Coupons, Financial Services, FinTech, Mobile Apps</t>
  </si>
  <si>
    <t>Save.it is a personal financial planning application that enables its users to manage their money. It was launched in 2016 by Ahmed Abuiliazeed.</t>
  </si>
  <si>
    <t>http://www.getsaveit.com</t>
  </si>
  <si>
    <t>KreenK</t>
  </si>
  <si>
    <t>https://www.crunchbase.com/organization/kreenk</t>
  </si>
  <si>
    <t>Kennedy Job</t>
  </si>
  <si>
    <t>Commerce and Shopping, Financial Services, Internet Services, Mobile, Payments, Software</t>
  </si>
  <si>
    <t>E-Commerce, Internet, Internet of Things, Mobile Payments</t>
  </si>
  <si>
    <t>https://www.kreenk.com</t>
  </si>
  <si>
    <t>https://www.twitter.com/kreenk_official/</t>
  </si>
  <si>
    <t>iDeyPay</t>
  </si>
  <si>
    <t>https://www.crunchbase.com/organization/ideypay</t>
  </si>
  <si>
    <t>Cryptocurrency, Finance, Financial Services, Trading Platform</t>
  </si>
  <si>
    <t>Alimosho, Lagos, Nigeria</t>
  </si>
  <si>
    <t>https://ideypay.com/</t>
  </si>
  <si>
    <t>https://twitter.com/ideypay</t>
  </si>
  <si>
    <t>support@ideypay.com</t>
  </si>
  <si>
    <t>0704 631 1766</t>
  </si>
  <si>
    <t>Agilequity</t>
  </si>
  <si>
    <t>https://www.crunchbase.com/organization/agilequity</t>
  </si>
  <si>
    <t>Agilequity provides a comprehensive range of corporate advisory services, including M&amp;A advisory, debt and equity capital raising, and business valuation. The firm assists clients in buying and selling businesses, raising funds, and enhancing company value through strategic financial solutions. Agilequity's expertise spans across due diligence, financial analysis, and corporate finance, catering to the needs of businesses looking to grow and optimize their financial strategies.</t>
  </si>
  <si>
    <t>https://agilequity.co.za</t>
  </si>
  <si>
    <t>https://x.com/agilequity</t>
  </si>
  <si>
    <t>+27 82 571 0711</t>
  </si>
  <si>
    <t>EasyChange</t>
  </si>
  <si>
    <t>https://www.crunchbase.com/organization/easychange</t>
  </si>
  <si>
    <t xml:space="preserve">It is Estimated that ABOUT $100million is lost/forfeited in change obligation annually. Idea came out of frustration after being delayed at a store.  Easy Change is and Electronic Change collection platform that allows you collect your change after a cash transaction into an electronic change safe. Change can be used to buy airtime, pay bills, save up and cash out into a bank account.  Easy Change is for the economic good as it helps prevent uneven round up of prices leading to inflation. The Funds would be for integration, product launch and expansion </t>
  </si>
  <si>
    <t>Shomolu, Lagos, Nigeria</t>
  </si>
  <si>
    <t>https://easychangeng.jimdo.com/</t>
  </si>
  <si>
    <t>waleafilaka@gmail.com</t>
  </si>
  <si>
    <t>Phwando Ticketing</t>
  </si>
  <si>
    <t>https://www.crunchbase.com/organization/phwando-ticketing</t>
  </si>
  <si>
    <t>Events, Financial Services, Media and Entertainment, Software</t>
  </si>
  <si>
    <t>FinTech, Software, Ticketing</t>
  </si>
  <si>
    <t>Phwando Ticketing hosts events, sporting events and location details. It allows you to purchase tickets for these events via mobile money and mobile banking. Tickets presented in the form of secure QR codes. Phwando Pay is a mobile based wallet that allows users to upload cash and purchase using scan to pay.</t>
  </si>
  <si>
    <t>https://phwando.com</t>
  </si>
  <si>
    <t>https://twitter.com/phwando</t>
  </si>
  <si>
    <t>phwando@phwando.com</t>
  </si>
  <si>
    <t>Simply</t>
  </si>
  <si>
    <t>https://www.crunchbase.com/organization/simply-financial-services</t>
  </si>
  <si>
    <t>Anthony Miller, Simon Nicholson</t>
  </si>
  <si>
    <t>Simply protects people's financial futures. To satisfy people's needs, they provide life, disability, and funeral insurance. They promote, offer service for, and distribute long-term insurance products.</t>
  </si>
  <si>
    <t>http://www.simply.co.za</t>
  </si>
  <si>
    <t>https://www.twitter.com/simplylifecover</t>
  </si>
  <si>
    <t>compliance@simply.co.za</t>
  </si>
  <si>
    <t>021 045 1393</t>
  </si>
  <si>
    <t>Nigeria Bitcoin Community</t>
  </si>
  <si>
    <t>https://www.crunchbase.com/organization/nigeria-bitcoin-community</t>
  </si>
  <si>
    <t>Blockchain and Cryptocurrency, Content and Publishing, Financial Services, Media and Entertainment, Payments, Software</t>
  </si>
  <si>
    <t>Bitcoin, Cryptocurrency, News</t>
  </si>
  <si>
    <t>Nigeria Bitcoin Community offers a platform focused on providing educational content, news, and resources about cryptocurrency. It aims to educate the public on various aspects of cryptocurrencies, including trading, investment, and security. The platform features expert analysis, reviews, and insights into the cryptocurrency market, aiming to enhance understanding and visibility of cryptocurrencies in Nigeria. Additionally, it provides information on avoiding scams and making informed decisions in the crypto space. With a team of dedicated writers and crypto enthusiasts, Nigeria Bitcoin Community serves as a comprehensive source for anyone looking to navigate the cryptocurrency market.</t>
  </si>
  <si>
    <t>https://www.nigeriabitcoincommunity.com</t>
  </si>
  <si>
    <t>https://twitter.com/NigBtcCommunity</t>
  </si>
  <si>
    <t>info@nigeriabitcoincommunity.com</t>
  </si>
  <si>
    <t>+234 903 939 6381</t>
  </si>
  <si>
    <t>GhanaCompares.com</t>
  </si>
  <si>
    <t>https://www.crunchbase.com/organization/ghanacompares-co</t>
  </si>
  <si>
    <t>E-Commerce, Financial Services, FinTech</t>
  </si>
  <si>
    <t>https://ghanacompares.com/</t>
  </si>
  <si>
    <t>https://www.twitter.com/ghanacompares</t>
  </si>
  <si>
    <t>info@ghanacompares.com</t>
  </si>
  <si>
    <t>Taimba Limited</t>
  </si>
  <si>
    <t>https://www.crunchbase.com/organization/taimba-limited</t>
  </si>
  <si>
    <t>Dominique Kavuisya, Joan Kavuisya</t>
  </si>
  <si>
    <t>Agriculture and Farming, Commerce and Shopping, Financial Services, Internet Services, Mobile, Other, Payments, Software</t>
  </si>
  <si>
    <t>Agriculture, B2B, E-Commerce, Internet, Mobile, Mobile Payments</t>
  </si>
  <si>
    <t>Taimba has been working with rural smallholder farmers to ensure they have access to market consistency and fair prices by reducing the agriculture supply chain. Farmers are organized into farm organizations (co-ops) and are assisted in increasing output.</t>
  </si>
  <si>
    <t>http://www.taimba.co.ke</t>
  </si>
  <si>
    <t>https://twitter.com/taimbakenya</t>
  </si>
  <si>
    <t>dkavuisya@taimba.co.ke</t>
  </si>
  <si>
    <t>Whiteside Capital Group</t>
  </si>
  <si>
    <t>https://www.crunchbase.com/organization/whiteside-capital-group</t>
  </si>
  <si>
    <t>Peter Krause, Raymond Cornish</t>
  </si>
  <si>
    <t>FinTech, Information Technology</t>
  </si>
  <si>
    <t>Whiteside Capital Group (WSC) is a multifaceted fintech firm, founded with a core focus on bringing value to retail clients through the use of unique collaborative technologies. We aim to introduce the first of its kind, global collaborative auction concept to the world through our Collaborative Auction Program (CAP).</t>
  </si>
  <si>
    <t>https://wsc-group.com/</t>
  </si>
  <si>
    <t>press@wsc-group.com</t>
  </si>
  <si>
    <t>+44 161 261 7470</t>
  </si>
  <si>
    <t>Catrim Tech</t>
  </si>
  <si>
    <t>https://www.crunchbase.com/organization/catrim-tech</t>
  </si>
  <si>
    <t>Amine G.</t>
  </si>
  <si>
    <t>Financial Services, Information Technology, Lending and Investments, Software</t>
  </si>
  <si>
    <t>Banking, Financial Services, FinTech, Information Technology, Software</t>
  </si>
  <si>
    <t xml:space="preserve"> Front to back solutions for the Investment banking industry  The gateway towards data driven informed investment decisions, the transformation towards profitability</t>
  </si>
  <si>
    <t>http://catrimtech.com/</t>
  </si>
  <si>
    <t>info@catrimtech.com</t>
  </si>
  <si>
    <t>OCharge</t>
  </si>
  <si>
    <t>https://www.crunchbase.com/organization/ocharge</t>
  </si>
  <si>
    <t>Pratik Kumar</t>
  </si>
  <si>
    <t>Artificial Intelligence (AI), Commerce and Shopping, Data and Analytics, Financial Services, Mobile, Payments, Software</t>
  </si>
  <si>
    <t>E-Commerce, FinTech, Machine Learning, Mobile Payments</t>
  </si>
  <si>
    <t>OCharge is an airtime recharge app, that rewards its users with exclusive and meaningful benefits from our merchant partners. When users buy airtime with OCharge, they are instantly rewarded with free points that give them access to special offers on food, drinks, spas, fashion, electronics and more, from our various merchant partners. With our unique business model, we create a win-win proposition by driving efficiencies in interactions between users and brands. We not only give users more value for every shilling spent, but also help merchants drive online-to- offline traffic and additional sales. We leverage actual payments and offer redemption data to create insights into userâ€™s spending preferences, and use them with our machine learning algorithms to create a customised app experience with more targeted benefits for each user. We are creating an efficient ecosystem that allows small and big merchants to effectively target the right customer with the right benefit at the right time. Merchants use our platform to solve their biggest marketing challenges; 1) get new customers and additional sales 2) improve cash flows by increasing capacity utilisation during lean periods, or liquidating unsold inventories 3) testing the potential of any new products or services they want to introduce in the market.</t>
  </si>
  <si>
    <t>http://ocharge.co.ke/</t>
  </si>
  <si>
    <t>https://www.twitter.com/ochargeke</t>
  </si>
  <si>
    <t>pk@ocharge.co.ke</t>
  </si>
  <si>
    <t>Propartners Exchange</t>
  </si>
  <si>
    <t>https://www.crunchbase.com/organization/propartners-exchange</t>
  </si>
  <si>
    <t>Propartners Exchange Limited operates as an equity partnership and equity crowdfunding platform. The company facilitates the injection of equity capital into profitable local businesses. It also owns and operates subsidiaries such as Daisy Diner, a restaurant serving Ghanaian dishes with a modern touch, and Hinterland Foodstuff Supermarket, a modern and hygienic retail outlet. The company's services extend to entrepreneurship, small business investment, business development, business finance, and project finance.</t>
  </si>
  <si>
    <t>https://propartners.com.gh</t>
  </si>
  <si>
    <t>https://twitter.com/propartnersgh</t>
  </si>
  <si>
    <t>info@propartners.com.gh</t>
  </si>
  <si>
    <t>+233 0 302729536</t>
  </si>
  <si>
    <t>Pezesha</t>
  </si>
  <si>
    <t>https://www.crunchbase.com/organization/pezesha</t>
  </si>
  <si>
    <t>Hilda Moraa</t>
  </si>
  <si>
    <t>Pezesha is a digital financial marketplace that connects SMBs to working capital, float financing, and LPO financing. It aims to be the first Africa-focused digital financial marketplace that converges lending amongst other financial services and products for both borrowers, lenders, and investors, facilitating a shared economy. The company was founded in 2016 and is based in Nairobi, Kenya.</t>
  </si>
  <si>
    <t>https://pezesha.com</t>
  </si>
  <si>
    <t>https://twitter.com/Pezesha_Africa</t>
  </si>
  <si>
    <t>hello@pezesha.com</t>
  </si>
  <si>
    <t>Swipe2Pay</t>
  </si>
  <si>
    <t>https://www.crunchbase.com/organization/swipe2pay</t>
  </si>
  <si>
    <t>Solomon Kitumba</t>
  </si>
  <si>
    <t>Apps, Blockchain and Cryptocurrency, Commerce and Shopping, Financial Services, Mobile, Payments, Software</t>
  </si>
  <si>
    <t>Cryptocurrency, E-Commerce, FinTech, Mobile, Mobile Apps, Payments</t>
  </si>
  <si>
    <t>swipe2pay is a payment solutions company, that empowers SMEâ€™s to accept both card and mobile money as a mode of payment and not only to accept payments but also make sense of their sales data, to have quick access to loans. Swipe2pay offers merchants a choice of mobile card readers that connect to their smartphone/tablet allowing them to accept payments quickly and simply. The solution goes beyond payment processing in that it includes a free point-of-sale app and a free business intelligence portal, enabling business owners to monitor store performance. At the back of all this, we have built a one step checkout process to enable merchants to take on payment from mobile money in less than 20 seconds. â€œmagicalâ€ Swipe2pay offers merchants a choice of mobile card readers that connect to their smartphone/tablet allowing them to accept payments quickly and simply.  The solution goes beyond payment processing in that it includes a free point-of-sale app and a free business intelligence portal, enabling business owners to monitor store performance.</t>
  </si>
  <si>
    <t>https://www.swipe2payug.com/</t>
  </si>
  <si>
    <t>https://www.twitter.com/swipe2pay</t>
  </si>
  <si>
    <t>info@swipe2payug.com</t>
  </si>
  <si>
    <t>+256 778 525900</t>
  </si>
  <si>
    <t>Inclusive Financial Technologies</t>
  </si>
  <si>
    <t>https://www.crunchbase.com/organization/inclusive-financial-technologies</t>
  </si>
  <si>
    <t>Jonathan Dela Ayivor, Paul Damalie</t>
  </si>
  <si>
    <t>Inclusive Financial Technologies focuses on connecting unbanked Africans to the global economy through a single identity verification API.</t>
  </si>
  <si>
    <t>https://www.inclusiveft.com/</t>
  </si>
  <si>
    <t>info@inclusiveft.com</t>
  </si>
  <si>
    <t>KuCoin</t>
  </si>
  <si>
    <t>https://www.crunchbase.com/organization/kucoin</t>
  </si>
  <si>
    <t>Chun Gan, Eric Tang, Johnny Lyu, Kent Li, Michael Gan</t>
  </si>
  <si>
    <t>Bitcoin, Blockchain, Cryptocurrency, Financial Exchanges, Trading Platform</t>
  </si>
  <si>
    <t>KuCoin offers a comprehensive platform for buying, trading, and earning cryptocurrencies, catering to a global user base. The exchange provides various services, including spot trading, margin trading, and crypto derivatives, to help users maximize their investment potential.</t>
  </si>
  <si>
    <t>https://www.kucoin.com</t>
  </si>
  <si>
    <t>https://twitter.com/kucoincom</t>
  </si>
  <si>
    <t>support@kucoin.com</t>
  </si>
  <si>
    <t>+1(858)800-4008</t>
  </si>
  <si>
    <t>valU</t>
  </si>
  <si>
    <t>https://www.crunchbase.com/organization/valu-b635</t>
  </si>
  <si>
    <t>Post-IPO Debt</t>
  </si>
  <si>
    <t>Ahmed Hashem, Ahmed Osama, Walid Hassouna</t>
  </si>
  <si>
    <t>Financial Services, Information Technology, Payments, Software</t>
  </si>
  <si>
    <t>Finance, Financial Services, FinTech, Information Technology, Payments, Software</t>
  </si>
  <si>
    <t>valU is a fintech company that offers businesses and customers financial solutions that include buy now and pay later options. They also provided customizable finance plans for home appliances, electronics, furniture, and solar solutions.</t>
  </si>
  <si>
    <t>https://www.valu.com.eg</t>
  </si>
  <si>
    <t>contact_us@valU.com.eg</t>
  </si>
  <si>
    <t>+20 166-71</t>
  </si>
  <si>
    <t>OKX</t>
  </si>
  <si>
    <t>https://www.crunchbase.com/organization/okx</t>
  </si>
  <si>
    <t>Star Xu</t>
  </si>
  <si>
    <t>Apps, Blockchain and Cryptocurrency, Financial Services, Information Technology, Internet Services, Other, Payments, Software</t>
  </si>
  <si>
    <t>$1B to $10B</t>
  </si>
  <si>
    <t>Apps, Bitcoin, Blockchain, Cryptocurrency, Finance, Financial Services, FinTech, Information Technology, Internet, Web3</t>
  </si>
  <si>
    <t>OKX is the second largest global crypto exchange by trading volume and a leading Web3 ecosystem. With monthly Proof of Reserve releases, OKX is trusted by over 50 million global users. OKX is the fastest and most reliable crypto trading app for professional traders everywhere. - Buy, sell, and trade 350+ tokens with 100+ local currencies - Duplicate moves from top traders in the industry in just one click - Explore Web3 and take control of your crypto, NFTs, and digital assets with the OKX Wallet With its extensive range of crypto products and services, and unwavering commitment to innovation, OKXâ€™s vision is a world where financial access is backed by blockchain and the power of decentralized finance.</t>
  </si>
  <si>
    <t>https://www.okx.com</t>
  </si>
  <si>
    <t>https://twitter.com/okx</t>
  </si>
  <si>
    <t>support@okx.com</t>
  </si>
  <si>
    <t>+852 5808 5768</t>
  </si>
  <si>
    <t>Kashier</t>
  </si>
  <si>
    <t>https://www.crunchbase.com/organization/kashier</t>
  </si>
  <si>
    <t>Khaled Raslan, Mohamed Hossam, Mohamed Mohsen</t>
  </si>
  <si>
    <t>Financial Services, FinTech, Mobile Payments, Payments, Software</t>
  </si>
  <si>
    <t>Kashier is a payment management platform for commerce and retail businesses that provide tools used for running a business. The toolkit covers subscriptions to invoices and online payments and is built with the capability to meet the rapidly evolving needs of todayâ€™s fast-growing businesses, from small startups to large enterprises.</t>
  </si>
  <si>
    <t>https://kashier.io</t>
  </si>
  <si>
    <t>sales@kashier.io</t>
  </si>
  <si>
    <t>Cowrywise</t>
  </si>
  <si>
    <t>https://www.crunchbase.com/organization/cowrywise</t>
  </si>
  <si>
    <t>Edward Popoola, Razaq Ahmed</t>
  </si>
  <si>
    <t>Financial Services, FinTech, Personal Finance, Wealth Management</t>
  </si>
  <si>
    <t>CowryWise is a FinTech company democratizing access to premium financial services by making these services available to the general public at low rates. The firm leverages technology and investment management to re-imagine how personal finance services are delivered to people. The firm also helps customers in completing their savings and investment goals in a simple, secure, and rewarding manner.</t>
  </si>
  <si>
    <t>https://cowrywise.com</t>
  </si>
  <si>
    <t>https://x.com/cowrywise</t>
  </si>
  <si>
    <t>support@cowrywise.com</t>
  </si>
  <si>
    <t>+234 0903-000-0857</t>
  </si>
  <si>
    <t>Centbee</t>
  </si>
  <si>
    <t>https://www.crunchbase.com/organization/centbee</t>
  </si>
  <si>
    <t>Angus Brown, Lorien Gamaroff</t>
  </si>
  <si>
    <t>Centbee is a B2C payment company providing cross-border remittances and digital wallet. Founded in 2017, we provide an easy-to-use app that enables financially excluded customers to buy a wide range of important digital goods; and send money to family and friends quickly and cheaply.</t>
  </si>
  <si>
    <t>https://www.centbee.com</t>
  </si>
  <si>
    <t>https://twitter.com/centbeewallet</t>
  </si>
  <si>
    <t>admin@centbee.com</t>
  </si>
  <si>
    <t>Ovex</t>
  </si>
  <si>
    <t>https://www.crunchbase.com/organization/ovex</t>
  </si>
  <si>
    <t>Jonathan Ovadia, Nikhar Ramchunder, Tom Masojada</t>
  </si>
  <si>
    <t>Blockchain and Cryptocurrency, Financial Services, Internet Services, Other, Payments, Software</t>
  </si>
  <si>
    <t>Blockchain, Cryptocurrency, Internet</t>
  </si>
  <si>
    <t>OVEX is a digital asset exchange and OTC trading desk. They provide a digital asset prime broker and market maker, and transparent service. Ovex provides prime brokerage services to institutions and high-net-worth individuals worldwide, in response to rising demand for crypto access.</t>
  </si>
  <si>
    <t>https://www.ovex.io/</t>
  </si>
  <si>
    <t>https://twitter.com/OVEXio</t>
  </si>
  <si>
    <t>Shamba Records</t>
  </si>
  <si>
    <t>https://www.crunchbase.com/organization/shamba-records</t>
  </si>
  <si>
    <t>George Maina</t>
  </si>
  <si>
    <t>Artificial Intelligence (AI), Blockchain and Cryptocurrency, Consumer Electronics, Data and Analytics, Hardware, Other, Science and Engineering, Software</t>
  </si>
  <si>
    <t>Artificial Intelligence (AI), Blockchain, Computer, Software</t>
  </si>
  <si>
    <t>Shamba Records is a distributed ledger that runs on Blockchain technology that uses big data and artificial intelligence to collect farmerâ€™s data and process payments to farmers. It picks, categorizes, and predicts the farmerâ€™s cycle in order to make informed decisions on the gaps, challenges, and opportunities in the agriculture space in Africa. Shamba Records helps to create transparency through emerging technologies to the African farmer. Shamba Records Increase earnings and maintain accurate data for over 600 million farmers in Africa.</t>
  </si>
  <si>
    <t>https://www.shambarecords.com/</t>
  </si>
  <si>
    <t>https://twitter.com/recordsshamba?lang=en</t>
  </si>
  <si>
    <t>info@shambarecords.com</t>
  </si>
  <si>
    <t>+254 711 215 877</t>
  </si>
  <si>
    <t>UTU Technologies</t>
  </si>
  <si>
    <t>https://www.crunchbase.com/organization/utu-technologies</t>
  </si>
  <si>
    <t>Bastian Blankenburg, Jason Eisen, Polina Kazak, Ronald Mahondo</t>
  </si>
  <si>
    <t>Artificial Intelligence (AI), Blockchain and Cryptocurrency, Data and Analytics, Information Technology, Internet Services, Other, Science and Engineering, Software</t>
  </si>
  <si>
    <t>Artificial Intelligence (AI), Blockchain, Information Technology, Reputation, Software, Web3</t>
  </si>
  <si>
    <t>UTU is building the trust infrastructure of the internet to help users and platforms interact in a safer and more trustworthy way. Starting with Web3 and DeFi apps, UTU provides AI-powered curation of trust signals from networks at just the right places and times to help connect, send, swap, stake, and borrow with confidence. UTU blockchain protocol transforms the economics of trust. Users can Review-to-Earn with UTU Trust Token and monetize that trust they build with $UTU Coin. The UTU model pays users for building trust online, i.e. for helping others get good outcomes and ensuring reputation canâ€™t be bought or manipulated.</t>
  </si>
  <si>
    <t>https://utu.io/</t>
  </si>
  <si>
    <t>https://twitter.com/ututrust</t>
  </si>
  <si>
    <t>trust@utu.io</t>
  </si>
  <si>
    <t>Helicarrier</t>
  </si>
  <si>
    <t>https://www.crunchbase.com/organization/helicarrier</t>
  </si>
  <si>
    <t>Eke Urum, Ire Aderinokun, Timi Ajiboye, Tomiwa Lasebikan</t>
  </si>
  <si>
    <t>Cryptocurrency, Financial Services, Payments</t>
  </si>
  <si>
    <t>Helicarrier offers cryptocurrency infrastructure that offers products  buycoins, buycoins pro, sendcash, and sendcash pay.</t>
  </si>
  <si>
    <t>http://www.helicarrier.studio</t>
  </si>
  <si>
    <t>+234 908 748 2440</t>
  </si>
  <si>
    <t>The Cape Town Stock Exchange</t>
  </si>
  <si>
    <t>https://www.crunchbase.com/organization/the-cape-town-stock-exchange</t>
  </si>
  <si>
    <t>The Cape Town Stock Exchange is a south Africaâ€™s stock exchange for small- and medium-sized businesses.</t>
  </si>
  <si>
    <t>https://www.ctexchange.co.za/</t>
  </si>
  <si>
    <t>info@ctexchange.co.za</t>
  </si>
  <si>
    <t>Truzo</t>
  </si>
  <si>
    <t>https://www.crunchbase.com/organization/truzo</t>
  </si>
  <si>
    <t>Terence Naidu</t>
  </si>
  <si>
    <t>E-Commerce, FinTech, Mobile Payments, Payments, Transaction Processing</t>
  </si>
  <si>
    <t>Truzo is a web and app-based digital escrow payment platform enabling buyers and sellers to transact anywhere, via any device in a safe and secure way.</t>
  </si>
  <si>
    <t>https://truzo.com/</t>
  </si>
  <si>
    <t>https://twitter.com/truzopay</t>
  </si>
  <si>
    <t>info@truzo.com</t>
  </si>
  <si>
    <t>+2711 486 0692</t>
  </si>
  <si>
    <t>MNT-Halan</t>
  </si>
  <si>
    <t>https://www.crunchbase.com/organization/mnt-halan</t>
  </si>
  <si>
    <t>Ahmed Mohsen, Mohamed Aboulnaga, Mounir Nakhla</t>
  </si>
  <si>
    <t>MNT-Halan is a microfinance lending and payments company. The company's goal of the digital bank the unbanked and replace cash with electronic alternatives. With a broad range of services and innovative solutions, including digital payment options such as mobile wallets and cards.</t>
  </si>
  <si>
    <t>https://www.mnt-halan.com</t>
  </si>
  <si>
    <t>https://twitter.com/mnt_halan</t>
  </si>
  <si>
    <t>Checkoff Finance</t>
  </si>
  <si>
    <t>https://www.crunchbase.com/organization/checkoff-finance</t>
  </si>
  <si>
    <t>Habila Musa-Luka</t>
  </si>
  <si>
    <t>https://checkoff.finance</t>
  </si>
  <si>
    <t>https://x.com/checkoffc</t>
  </si>
  <si>
    <t>Customerservice@checkoff.loans</t>
  </si>
  <si>
    <t>+234 81727 05123</t>
  </si>
  <si>
    <t>truID</t>
  </si>
  <si>
    <t>https://www.crunchbase.com/organization/truid</t>
  </si>
  <si>
    <t>Christian Schuit, Dmitry Drabkin, Paris Valakelis</t>
  </si>
  <si>
    <t>Banking, FinTech</t>
  </si>
  <si>
    <t>truID is provides a single API to access identity data, balance and transactions from your userâ€™s bank account. Connect with multiple institutions, save months of development and stay compliant.</t>
  </si>
  <si>
    <t>Bedfordview, NA - South Africa, South Africa</t>
  </si>
  <si>
    <t>https://www.truid.co.za</t>
  </si>
  <si>
    <t>https://twitter.com/truid_api</t>
  </si>
  <si>
    <t>KlickIt</t>
  </si>
  <si>
    <t>https://www.crunchbase.com/organization/q-less</t>
  </si>
  <si>
    <t>Hashim Ibrahim, Saeed Talaat, Walid ElNour</t>
  </si>
  <si>
    <t>Education, Financial Services, Payments</t>
  </si>
  <si>
    <t>Education, FinTech, Payments</t>
  </si>
  <si>
    <t>KlickIt is a one-stop-shop aiming at digitalizing payments across various sectors in Egypt, axing the fuss of routine payments in cash-adapted nations.</t>
  </si>
  <si>
    <t>https://klickit.co/</t>
  </si>
  <si>
    <t>info@qlesseg.com</t>
  </si>
  <si>
    <t>20 100 170 0010</t>
  </si>
  <si>
    <t>UbaPesa</t>
  </si>
  <si>
    <t>https://www.crunchbase.com/organization/ubapesa</t>
  </si>
  <si>
    <t>Aristarichus Weru</t>
  </si>
  <si>
    <t>Apps, Blockchain and Cryptocurrency, Financial Services, Mobile, Other, Payments, Software</t>
  </si>
  <si>
    <t>Bitcoin, Blockchain, Cryptocurrency, Financial Services, Lending, Mobile Apps, Peer to Peer</t>
  </si>
  <si>
    <t>UbaPesa is the best peer to peer lending app in Kenya which allows you to lend and borrow money in real-time.</t>
  </si>
  <si>
    <t>https://ubapesa.com/</t>
  </si>
  <si>
    <t>https://twitter.com/ubapesa</t>
  </si>
  <si>
    <t>info@ubapesa.com</t>
  </si>
  <si>
    <t>Deya</t>
  </si>
  <si>
    <t>https://www.crunchbase.com/organization/deya-7a49</t>
  </si>
  <si>
    <t>Ricardo Figueiredo, Vanda de Oliveira</t>
  </si>
  <si>
    <t>Crowdfunding, Financial Services, FinTech</t>
  </si>
  <si>
    <t>Deya the first Angolan and PALOP (Portuguese-speaking African countries) crowdfunding platform and aims to increase access to financing for social impact causes and entrepreneurs.  The platform acts as the middle-man between fundraisers and donors with a secure and transparent process and tech-based platform.</t>
  </si>
  <si>
    <t>https://deyamais.com/</t>
  </si>
  <si>
    <t>https://twitter.com/deya_mais</t>
  </si>
  <si>
    <t>geral@deyamais.com</t>
  </si>
  <si>
    <t>Finplus Group</t>
  </si>
  <si>
    <t>https://www.crunchbase.com/organization/finplus-group</t>
  </si>
  <si>
    <t>Bernard Banta, Kageni Wilson, Peter Gichuru</t>
  </si>
  <si>
    <t>E-Commerce, Enterprise Software, Financial Services, FinTech, Information Technology, Software</t>
  </si>
  <si>
    <t>Finplus Group is a technology company building a new credit &amp; commerce infrastructure for emerging markets. We believe that access to markets &amp; financial services should be a human right, available to everyone, everywhere, who wishes to participate in the modern economy. Our goal is to help close the massive $5.2Tn credit deficit faced by SMEs in developing countries every year. Finplus provides white-label digital finance &amp; vertical ecommerce software to: 1. Enable banks &amp; micro-lenders to lend to SMEs, at scale, across multiple markets 2. Help consumer goods companies to digitise sales end-to-end, effectively turning their supply chain into a demand chain 3. Unlock access to an instant line of credit for tens of millions of SMEs and individuals in emerging markets Finplus software has already processed over $1 Billion in transaction value across 5 emerging markets (Kenya, Uganda, Tanzania, Eswatini, South Africa), enabled more than 3 Million MSMEs &amp; individuals to access credit and saved business customers over 1.2 Million man-hours through automation.</t>
  </si>
  <si>
    <t>https://finplusgroup.com/</t>
  </si>
  <si>
    <t>https://twitter.com/finplusgroup?lang=en</t>
  </si>
  <si>
    <t>hello@finplusgroup.com</t>
  </si>
  <si>
    <t>+254 701 232323</t>
  </si>
  <si>
    <t>Crossfin Technology</t>
  </si>
  <si>
    <t>https://www.crunchbase.com/organization/crossfin-technology-2</t>
  </si>
  <si>
    <t>Anton Gaylard, Dean Sparrow</t>
  </si>
  <si>
    <t>Crossfin invests in FINTECH solutions to enable growth for economies in Africa and beyond. Crossfin invests in high growth and established cash generative businesses, offering investors a blended exposure to technology investments in Fintech.</t>
  </si>
  <si>
    <t>http://www.crossfin.co.za/</t>
  </si>
  <si>
    <t>info@crossfin.co.za</t>
  </si>
  <si>
    <t>+27 21 812 1455</t>
  </si>
  <si>
    <t>BigONE</t>
  </si>
  <si>
    <t>https://www.crunchbase.com/organization/bigone</t>
  </si>
  <si>
    <t>Blockchain, Cryptocurrency, Financial Services, FinTech</t>
  </si>
  <si>
    <t>https://big.one/</t>
  </si>
  <si>
    <t>https://twitter.com/BigONEexchange</t>
  </si>
  <si>
    <t>official@big.one</t>
  </si>
  <si>
    <t>75Bit</t>
  </si>
  <si>
    <t>https://www.crunchbase.com/organization/75bit</t>
  </si>
  <si>
    <t>Ahmed Mardi, Mohamed Saleh</t>
  </si>
  <si>
    <t>Apps, Blockchain and Cryptocurrency, Design, Education, Information Technology, Mobile, Other, Software</t>
  </si>
  <si>
    <t>Apps, Blockchain, Education, Enterprise Resource Planning (ERP), Information Technology, Mobile, Software, Web Design, Web Development</t>
  </si>
  <si>
    <t>We run 75Bit to help startups, entrepreneurs, and businesses around the world to take advantage of our technical expertise in product design and software development.</t>
  </si>
  <si>
    <t>https://75bit.com</t>
  </si>
  <si>
    <t>https://twitter.com/75bitt</t>
  </si>
  <si>
    <t>hello@75bit.com</t>
  </si>
  <si>
    <t>LayUp Technologies</t>
  </si>
  <si>
    <t>https://www.crunchbase.com/organization/layup-technologies</t>
  </si>
  <si>
    <t>Andrew Katzwinkel, Tahl Evian</t>
  </si>
  <si>
    <t>LayUp Technologies offers an innovative recurring payment system that allows companies to accept recurring payments without increasing debt or exposing their businesses to risk. They make interest-free installments simple and easy to use for both merchants and their customers.</t>
  </si>
  <si>
    <t>https://layup.co.za/</t>
  </si>
  <si>
    <t>https://twitter.com/LayUp_Payments</t>
  </si>
  <si>
    <t>087 094 5555</t>
  </si>
  <si>
    <t>Credit Wallet Loan App</t>
  </si>
  <si>
    <t>https://www.crunchbase.com/organization/credit-wallet</t>
  </si>
  <si>
    <t>Apps, Consumer Lending, Financial Services, FinTech, Lending</t>
  </si>
  <si>
    <t>Credit wallet loan</t>
  </si>
  <si>
    <t>https://creditwallet.ng/</t>
  </si>
  <si>
    <t>https://twitter.com/creditwalletng</t>
  </si>
  <si>
    <t>0898I842480support@creditwallet.ng</t>
  </si>
  <si>
    <t>Taurex</t>
  </si>
  <si>
    <t>https://www.crunchbase.com/organization/taurex</t>
  </si>
  <si>
    <t>Nick Cooke</t>
  </si>
  <si>
    <t>Blockchain and Cryptocurrency, Data and Analytics, Financial Services, Information Technology, Payments, Software</t>
  </si>
  <si>
    <t>Analytics, Application Performance Management, Cryptocurrency, Information Technology</t>
  </si>
  <si>
    <t>Taurex is a financial services company that offers a platform for trading over 1500+ CFDs across multiple asset classes including Forex, Crypto, Shares, Indices, Metals, and Commodities. The company provides premium market conditions for its users and hosts events like the Taurex Bull Run to engage its trading community. With a focus on financial education, Taurex also offers access to award-winning Trading Central for market insights and risk management strategies. The platform supports MT4 and MT5 plugins, enhancing the trading experience with additional tools. Taurex emphasizes prompt customer support, accessible via regional email addresses.</t>
  </si>
  <si>
    <t>https://www.tradetaurex.com</t>
  </si>
  <si>
    <t>https://twitter.com/tradetaurex</t>
  </si>
  <si>
    <t>support@tradetaurex.com</t>
  </si>
  <si>
    <t>+248 434 6163</t>
  </si>
  <si>
    <t>BudPay</t>
  </si>
  <si>
    <t>https://www.crunchbase.com/organization/budpay</t>
  </si>
  <si>
    <t>FinTech, Mobile Payments, Payments, Transaction Processing</t>
  </si>
  <si>
    <t>BudPay is owned and operated by Bud Infrastructure Limited a leading fintech solutions provider. Our team includes seasoned professionals, financial experts and software engineers who are passionate about driving innovation in the Global Fintech space. With the global outlook, BudPay aims to extend its reach across major business corridors, offering disruptive payment solutions.  With its headquarters in Lagos, BudPay has a physical presence in Kenya, China, and the United  Kingdom providing disruptive solutions to businesses and individuals.</t>
  </si>
  <si>
    <t>https://www.budpay.com/</t>
  </si>
  <si>
    <t>https://twitter.com/mybudpay</t>
  </si>
  <si>
    <t>hi@budpay.com</t>
  </si>
  <si>
    <t>0704 014 3618</t>
  </si>
  <si>
    <t>ProsperiProp</t>
  </si>
  <si>
    <t>https://www.crunchbase.com/organization/prosperiprop</t>
  </si>
  <si>
    <t>Llewellyn Morkel</t>
  </si>
  <si>
    <t>Property ownership is one of the great differentiators between the rich and the poor. The rich own property. The rest simply canâ€™t afford it. ProsperiProp changes that. Property ownership is one of the great differentiators between the rich and the poor. The rich own property. The rest simply canâ€™t afford it. ProsperiProp changes that. ProsperiProp is fintech platform that makes it possible for people from all walks of life to own property and ultimately create their own personal wealth. Our software harnesses the power of cloud computing, the blockchain and the accessibility of the Internet to sell micro portions of property. While a micro portion of property costs a fraction of the price of the whole it offers the same stable investment growth opportunities. This makes ProsperiProp an exceptionally valuable wealth creation product for the mass market. The ProsperiProp software is owned by ProsperiVest, a company that aims to apply advances in technology to the benefit of the broad market. Our software makes micro property ownership feasible by removing the admin burden associated with managing a property portfolio and automating almost all of the processes. Stakeholders access the system via an array of management interfaces covering all aspects of the property purchase and management lifecycle, including; Personal portfolio management Sourcing, vetting and procuring property Fractioning and listing property Managing payment and financial administration Generating property sales and purchase agreements Assigning fractions to portfolio owners and affirming owners with blockchain certificates Managing the rental process Managing ROI distribution and monthly reporting Sale and cash out of property ProsperiProp partners with a number of professional service providers that provide the security and expertise required to manage a diverse property portfolio. Our partners include: FSB accredited, registered fund managers Investment managers Property lawyers Rental managers</t>
  </si>
  <si>
    <t>https://prosperiprop.com/</t>
  </si>
  <si>
    <t>https://twitter.com/prosperiprop</t>
  </si>
  <si>
    <t>info@prosperiprop.co.za</t>
  </si>
  <si>
    <t>(082)331-3232</t>
  </si>
  <si>
    <t>Elebat Solution</t>
  </si>
  <si>
    <t>https://www.crunchbase.com/organization/elebat-solution</t>
  </si>
  <si>
    <t>Commerce and Shopping, Financial Services, Information Technology</t>
  </si>
  <si>
    <t>E-Commerce, FinTech, Information Technology</t>
  </si>
  <si>
    <t>https://www.elebatsolution.com/</t>
  </si>
  <si>
    <t>https://twitter.com/elebat_solution</t>
  </si>
  <si>
    <t>info@elebatsolution.com</t>
  </si>
  <si>
    <t>+(251) 115 622422</t>
  </si>
  <si>
    <t>NEAT Microcredit</t>
  </si>
  <si>
    <t>https://www.crunchbase.com/organization/neat-microcredit</t>
  </si>
  <si>
    <t>NEAT Microcredit provides simple access to financing and investment possibilities, promoting economic growth and prosperity.</t>
  </si>
  <si>
    <t>https://neatmicrocredit.com.ng</t>
  </si>
  <si>
    <t>info@neatmicrocredit.com.ng</t>
  </si>
  <si>
    <t>+234 09096852944</t>
  </si>
  <si>
    <t>Esusu Africa</t>
  </si>
  <si>
    <t>https://www.crunchbase.com/organization/esusu-africa</t>
  </si>
  <si>
    <t>AbdulAzeez Oguntoyinbo</t>
  </si>
  <si>
    <t>Electronic Esusu is a fintech solution designed to simplify and automate the process of thrift savings, collection and accessing micro loans.</t>
  </si>
  <si>
    <t>https://esusu.africa</t>
  </si>
  <si>
    <t>https://twitter.com/esusuafrica</t>
  </si>
  <si>
    <t>admin@esusu.africa</t>
  </si>
  <si>
    <t>CoverApp</t>
  </si>
  <si>
    <t>https://www.crunchbase.com/organization/coverapp</t>
  </si>
  <si>
    <t>Financial Services, FinTech, Insurance, InsurTech, Mobile Apps</t>
  </si>
  <si>
    <t>https://www.coverappke.com</t>
  </si>
  <si>
    <t>https://twitter.com/CoverAppKe</t>
  </si>
  <si>
    <t>info@coverappke.com</t>
  </si>
  <si>
    <t>+254 740 130001</t>
  </si>
  <si>
    <t>ChamaPesa</t>
  </si>
  <si>
    <t>https://www.crunchbase.com/organization/chamapesa</t>
  </si>
  <si>
    <t>Michael Kimani</t>
  </si>
  <si>
    <t>Apps, Banking, Crowdfunding, Financial Services, FinTech, Mobile, Mobile Apps</t>
  </si>
  <si>
    <t>ChamaPesa helps chamas to put their accounting on the phone and fund their accounts with mobile money. Manage your chama accounts, shares, and investment portfolio on the phone and fund your chama savings account with mobile money.</t>
  </si>
  <si>
    <t>http://www.chamapesa.com/</t>
  </si>
  <si>
    <t>info@chamapesa.com</t>
  </si>
  <si>
    <t>Muster</t>
  </si>
  <si>
    <t>https://www.crunchbase.com/organization/muster-ng</t>
  </si>
  <si>
    <t>Ibraheem Babalola, Ugochukwu Okoro</t>
  </si>
  <si>
    <t>Commerce and Shopping, Community and Lifestyle, Financial Services, Real Estate, Travel and Tourism</t>
  </si>
  <si>
    <t>Communities, FinTech, Hospitality, Marketplace, Real Estate</t>
  </si>
  <si>
    <t>Muster enables people in African megacities to have access to affordable housing by unlocking available rooms in these cities through a peer to peer shared housing marketplace.  By renting rooms through Muster, verified people are able to pay for just the space they occupy, thereby saving on rent &amp; bills whilst people with spare rooms are able to make extra income.  Musterlite, an online rent financing feature on Muster also breaks down the 1-2years upfront rent requirement on rentals in African cities to monthly repayments. As Africa's first shared housing marketplace, Muster has been featured on local and international media.  https://www.cnbc.com/video/2018/02/05/muster-to-be-live-in-ghana-kenya-johannesburg-by-end-of-q2.html Visit https://www.muster.africa</t>
  </si>
  <si>
    <t>https://muster.africa/</t>
  </si>
  <si>
    <t>https://twitter.com/musterngr</t>
  </si>
  <si>
    <t>help@muster.ng</t>
  </si>
  <si>
    <t>FundStream</t>
  </si>
  <si>
    <t>https://www.crunchbase.com/organization/fundstream-a5ed</t>
  </si>
  <si>
    <t>Asset Management, Consulting, Financial Services, FinTech, Software</t>
  </si>
  <si>
    <t>https://fundstream.co.za</t>
  </si>
  <si>
    <t>tarquinv@fundstream.co.za</t>
  </si>
  <si>
    <t>+27 82 824 2474</t>
  </si>
  <si>
    <t>Clane Company</t>
  </si>
  <si>
    <t>https://www.crunchbase.com/organization/clane</t>
  </si>
  <si>
    <t>https://clane.com/</t>
  </si>
  <si>
    <t>help@clane.com</t>
  </si>
  <si>
    <t>Selfkey</t>
  </si>
  <si>
    <t>https://www.crunchbase.com/organization/selfkey</t>
  </si>
  <si>
    <t>FinTech, Marketplace</t>
  </si>
  <si>
    <t>SelfKey is a blockchain based digital identity system where its users can truly own, control and manage their digital identity, and instantly and securely access Citizenship and Residency by Investment, Fintech Products, Financial Services, Company Incorporation, Coin Exchanges, Token Sales.</t>
  </si>
  <si>
    <t>https://selfkey.org/</t>
  </si>
  <si>
    <t>https://twitter.com/SelfKey/</t>
  </si>
  <si>
    <t>support@selfkey.org</t>
  </si>
  <si>
    <t>League of Companies Group</t>
  </si>
  <si>
    <t>https://www.crunchbase.com/organization/league-of-companies-group</t>
  </si>
  <si>
    <t>Blockchain, Business Development, Internet of Things, Management Consulting</t>
  </si>
  <si>
    <t>https://leagueofcompanies.com</t>
  </si>
  <si>
    <t>louise.peruch@leagueofcompanies.com</t>
  </si>
  <si>
    <t>+27 83 448 2001</t>
  </si>
  <si>
    <t>Overbit</t>
  </si>
  <si>
    <t>https://www.crunchbase.com/organization/overbit</t>
  </si>
  <si>
    <t>Chieh Liu</t>
  </si>
  <si>
    <t>Bitcoin, Cryptocurrency, Foreign Exchange Trading, Trading Platform</t>
  </si>
  <si>
    <t>https://overbit.com</t>
  </si>
  <si>
    <t>https://twitter.com/officialoverbit</t>
  </si>
  <si>
    <t>support@overbit.com</t>
  </si>
  <si>
    <t>Bitrace</t>
  </si>
  <si>
    <t>https://www.crunchbase.com/organization/bitrace</t>
  </si>
  <si>
    <t>Cryptocurrency, Financial Services, Impact Investing, Trading Platform</t>
  </si>
  <si>
    <t>BITRACE Token (BRF) is owned by KJ Holdings, through a transfer from British ownership. STEX is a cryptocurrency exchange that has been trading tokens for almost two years. A regulated Tunisian fund is being incorporated to manage the investment in TUNISIA RACING F1 CITY and other related projects. BITRATE Token (BRF) is the exclusive Cryptocurrency to be used in KJ Holdings' developments.</t>
  </si>
  <si>
    <t>Hammamet, Nabeul, Tunisia</t>
  </si>
  <si>
    <t>https://bitrace-token.com/</t>
  </si>
  <si>
    <t>https://twitter.com/BitraceToken</t>
  </si>
  <si>
    <t>info@bitrace-token.com</t>
  </si>
  <si>
    <t>+216 36 102 061</t>
  </si>
  <si>
    <t>Digitex Futures Exchange</t>
  </si>
  <si>
    <t>https://www.crunchbase.com/organization/digitex-futures-exchange</t>
  </si>
  <si>
    <t>Adam Todd</t>
  </si>
  <si>
    <t>Digitex Futures Exchange is a commission-free futures exchange with its own native cryptocurrency. Digitex covers the cost of running the exchange by creating a small number of new tokens each year instead of charging transaction fees on trades. Commission-free futures markets on a stable, fast and secure trading platform will attract large numbers of traders who must buy DGTX tokens to participate, creating increased demand for DGTX tokens that offsets the small inflationary cost of creating new tokens.</t>
  </si>
  <si>
    <t>https://digitexfutures.com/</t>
  </si>
  <si>
    <t>Bitvast</t>
  </si>
  <si>
    <t>https://www.crunchbase.com/organization/bitvast</t>
  </si>
  <si>
    <t>Carlojou Tavares</t>
  </si>
  <si>
    <t>Bitcoin, Cryptocurrency, Finance, FinTech</t>
  </si>
  <si>
    <t>Bitvast is a fintech firm that provides a platform to trade, buy, and sell digital assets and cryptocurrency. It provides to trade of one type of digital asset for another type of digital asset. It can securely trade bitcoin, ethereum, litecoin, ripple, and others.</t>
  </si>
  <si>
    <t>Witbank, NA - South Africa, South Africa</t>
  </si>
  <si>
    <t>https://www.bitvast.com</t>
  </si>
  <si>
    <t>https://x.com/BITVAST</t>
  </si>
  <si>
    <t>support@bitvast.com</t>
  </si>
  <si>
    <t>Libyan Islamic Bank</t>
  </si>
  <si>
    <t>https://www.crunchbase.com/organization/libyan-islamic-bank</t>
  </si>
  <si>
    <t>Banking, Credit Cards, Financial Exchanges, Lending, Mobile Payments</t>
  </si>
  <si>
    <t>Tripoli, Tarabulus, Libya</t>
  </si>
  <si>
    <t>https://www.lib.com.ly/Default.aspx</t>
  </si>
  <si>
    <t>https://twitter.com/Libank_ly</t>
  </si>
  <si>
    <t>info@lib.com.ly</t>
  </si>
  <si>
    <t>+218 214440075</t>
  </si>
  <si>
    <t>Digitech Africa</t>
  </si>
  <si>
    <t>https://www.crunchbase.com/organization/digitech-africa</t>
  </si>
  <si>
    <t>Charles Boukinda</t>
  </si>
  <si>
    <t>FinTech, Information Technology, Web Development</t>
  </si>
  <si>
    <t>Libreville, Estuaire, Gabon</t>
  </si>
  <si>
    <t>https://www.digitech-africa.com</t>
  </si>
  <si>
    <t>https://twitter.com/Digitech_Africa</t>
  </si>
  <si>
    <t>contact@digitech-africa.com</t>
  </si>
  <si>
    <t>+241 74 80 80 00</t>
  </si>
  <si>
    <t>IPT Africa</t>
  </si>
  <si>
    <t>https://www.crunchbase.com/organization/ipt-africa</t>
  </si>
  <si>
    <t>Financial Services, Other, Payments</t>
  </si>
  <si>
    <t>B2B, Financial Services, FinTech, Payments</t>
  </si>
  <si>
    <t>IPT Africa specializes in facilitating payments to emerging markets, offering a platform that supports fast and secure transactions in local currencies. The company caters to multinationals seeking to expand their payment capabilities in new markets, providing a technology-driven solution to enhance their entry and operations. IPT Africa is authorized and regulated by the Financial Services Commission, ensuring compliance and reliability in its services. The company's offerings are designed to meet the needs of various organizations, including charities, NGOs, and foundations, by supporting their international payment requirements efficiently.</t>
  </si>
  <si>
    <t>Phoenix, Plaines Wilhems, Mauritius</t>
  </si>
  <si>
    <t>https://iptafrica.com</t>
  </si>
  <si>
    <t>info@iptafrica.com</t>
  </si>
  <si>
    <t>Peresec</t>
  </si>
  <si>
    <t>https://www.crunchbase.com/organization/peresec</t>
  </si>
  <si>
    <t>Data and Analytics, Design, Financial Services, Lending and Investments, Professional Services</t>
  </si>
  <si>
    <t>Consulting, Financial Services, Market Research, Trading Platform, Wealth Management</t>
  </si>
  <si>
    <t>https://www.peresec.com/</t>
  </si>
  <si>
    <t>info@peresec.com</t>
  </si>
  <si>
    <t>27-11-722-7330</t>
  </si>
  <si>
    <t>Domineum</t>
  </si>
  <si>
    <t>https://www.crunchbase.com/organization/domineum</t>
  </si>
  <si>
    <t>Geoffrey Weli-Wosu, Mohammed Ibrahim Jega</t>
  </si>
  <si>
    <t>Blockchain and Cryptocurrency, Other, Software, Transportation</t>
  </si>
  <si>
    <t>Blockchain, SaaS, Supply Chain Management</t>
  </si>
  <si>
    <t>http://domineum.io</t>
  </si>
  <si>
    <t>https://twitter.com/domineum</t>
  </si>
  <si>
    <t>info@domineum.io</t>
  </si>
  <si>
    <t>Bithumb Global</t>
  </si>
  <si>
    <t>https://www.crunchbase.com/organization/bithumb-global-a5b1</t>
  </si>
  <si>
    <t>Cryptocurrency, Decentralized Finance (DeFi)</t>
  </si>
  <si>
    <t>Bithumb Global is the digital asset exchange launched to meet the diverse needs of users around the world. Bithumb Global will leverage on their deep resources and technology to provide a wide range of services such as digital asset exchange, digital asset issuance, blockchain project incubation, decentralized finance among other services.</t>
  </si>
  <si>
    <t>https://www.bithumb.pro</t>
  </si>
  <si>
    <t>SV Capital</t>
  </si>
  <si>
    <t>https://www.crunchbase.com/organization/sv-capital-cc19</t>
  </si>
  <si>
    <t>Asset Management, Financial Services, Impact Investing, Trading Platform</t>
  </si>
  <si>
    <t>SV Capital is a provider of trading investment services. The company offers investors the opportunity to invest in alternative, real-backed assets on the African continent.</t>
  </si>
  <si>
    <t>https://www.svcapital.co.za/</t>
  </si>
  <si>
    <t>https://twitter.com/sv_capital</t>
  </si>
  <si>
    <t>enquiry@svcapital.co.za</t>
  </si>
  <si>
    <t>(011) 568-3490</t>
  </si>
  <si>
    <t>Maali Card</t>
  </si>
  <si>
    <t>https://www.crunchbase.com/organization/maali-card</t>
  </si>
  <si>
    <t>Credit, Finance, FinTech, Mobile Payments, Payments</t>
  </si>
  <si>
    <t>Maali Card is a Digital payment Solution that enables individuals and non-individuals to connect to save, spend, send &amp; share digital savings with interests, take microloans and share cash using an online digital account called maalipot. Allows transactions to be done in a transparent, cost-effective, and efficient way. The service is accessed via USSD Code *284*211# on any phone dialled, via Maalipay agents, partnering ATMs, Maali peer 2 peer payments, and with a free online web account for individual and management dashboard for merchants</t>
  </si>
  <si>
    <t>https://maalicard.com</t>
  </si>
  <si>
    <t>M-funding</t>
  </si>
  <si>
    <t>https://www.crunchbase.com/organization/m-funding</t>
  </si>
  <si>
    <t>Angel Investment, Consulting, Crowdfunding, Finance, Financial Services, Funding Platform</t>
  </si>
  <si>
    <t>https://m-funding.com/</t>
  </si>
  <si>
    <t>https://twitter.com/mfundingholding</t>
  </si>
  <si>
    <t>info@m-funding.com</t>
  </si>
  <si>
    <t>+250 781997130</t>
  </si>
  <si>
    <t>Grow For Me</t>
  </si>
  <si>
    <t>https://www.crunchbase.com/organization/grow-for-me-64b3</t>
  </si>
  <si>
    <t>Nana Ware</t>
  </si>
  <si>
    <t>Agriculture, Farming, Funding Platform</t>
  </si>
  <si>
    <t>https://www.growforme.com/en/</t>
  </si>
  <si>
    <t>https://twitter.com/growformeafrica</t>
  </si>
  <si>
    <t>sales@growforme.com</t>
  </si>
  <si>
    <t>+1 385 327 3478</t>
  </si>
  <si>
    <t>ChromePay</t>
  </si>
  <si>
    <t>https://www.crunchbase.com/organization/chromepay</t>
  </si>
  <si>
    <t>Mobile Apps, Mobile Payments, Payments, Transaction Processing</t>
  </si>
  <si>
    <t>https://chromepay.io/</t>
  </si>
  <si>
    <t>https://twitter.com/chromepay</t>
  </si>
  <si>
    <t>info@chromepay.io</t>
  </si>
  <si>
    <t>Zodiaq</t>
  </si>
  <si>
    <t>https://www.crunchbase.com/organization/zodiaq</t>
  </si>
  <si>
    <t>Banking, Cryptocurrency, Financial Services, FinTech</t>
  </si>
  <si>
    <t xml:space="preserve">The first existing cryptofiat bank with real state bank license. Surrounded by its own full-fledged infrastructure, including a diversified fund, a crypto exchange, plastic cards, a cold storage wallet, a crowdfunding and ICO platform, mobile transfers in crypto and fiat via Telegram messenger, a platform for cross-border money transfers for individuals and legal entities, service for P2P transactions in crypto/fiat currencies and many others. You donâ€™t have to create dozens of accounts in different payment systems and exchanges any more, you just need one - account in the ZODIAQ system. </t>
  </si>
  <si>
    <t>https://www.zodiaq.io</t>
  </si>
  <si>
    <t>https://twitter.com/zodiaq_io</t>
  </si>
  <si>
    <t>community@zodiaq.io</t>
  </si>
  <si>
    <t>LendMePay</t>
  </si>
  <si>
    <t>https://www.crunchbase.com/organization/lendmepay</t>
  </si>
  <si>
    <t>https://lendmepay.com</t>
  </si>
  <si>
    <t>https://twitter.com/lendmepayzm</t>
  </si>
  <si>
    <t>info@lendmepay.com</t>
  </si>
  <si>
    <t>260 21-125-3091</t>
  </si>
  <si>
    <t>AfriFindInvest</t>
  </si>
  <si>
    <t>https://www.crunchbase.com/organization/afrifindinvest</t>
  </si>
  <si>
    <t>AfriFindInvest provides advisory services to early-stage tech startups in Africa, helping them secure funding from pre-seed to Series A. The company focuses on increasing access to capital and bridging critical gaps in the startup ecosystem. With a team of 10 employees, AfriFindInvest supports startups in navigating the complexities of raising capital and scaling their businesses.</t>
  </si>
  <si>
    <t>https://afrifindinvest.com</t>
  </si>
  <si>
    <t>https://x.com/afrifindinvest</t>
  </si>
  <si>
    <t>Aspira</t>
  </si>
  <si>
    <t>https://www.crunchbase.com/organization/aspira-2eea</t>
  </si>
  <si>
    <t>Consumer Lending, E-Commerce, Finance, Financial Services, FinTech, Personal Finance</t>
  </si>
  <si>
    <t>https://aspira.co.ke/</t>
  </si>
  <si>
    <t>https://twitter.com/AspiraKenya</t>
  </si>
  <si>
    <t>tellmemore@aspira.co.ke</t>
  </si>
  <si>
    <t>+254 777 900077</t>
  </si>
  <si>
    <t>The People's Fund</t>
  </si>
  <si>
    <t>https://www.crunchbase.com/organization/the-people-s-fund</t>
  </si>
  <si>
    <t>Business Development, Crowdfunding, Finance, Financial Services</t>
  </si>
  <si>
    <t>https://thepeople.co.za/</t>
  </si>
  <si>
    <t>applications@thepeople.co.za</t>
  </si>
  <si>
    <t>Basalt Technology</t>
  </si>
  <si>
    <t>https://www.crunchbase.com/organization/basalt-technology</t>
  </si>
  <si>
    <t>Wayne Zwiers</t>
  </si>
  <si>
    <t>Financial Services, Information Technology, Professional Services</t>
  </si>
  <si>
    <t>Consulting, FinTech, Information Services, Information Technology</t>
  </si>
  <si>
    <t>https://www.basalt.co/</t>
  </si>
  <si>
    <t>https://twitter.com/basalt_it</t>
  </si>
  <si>
    <t>hello@basalt.co</t>
  </si>
  <si>
    <t>+27 79 699 9899</t>
  </si>
  <si>
    <t>EA Capital</t>
  </si>
  <si>
    <t>https://www.crunchbase.com/organization/ea-capital</t>
  </si>
  <si>
    <t>Ryan Aufrichtig</t>
  </si>
  <si>
    <t>Asset Management, Blockchain, Financial Exchanges, Financial Services, Virtual Currency</t>
  </si>
  <si>
    <t>EA Capital is a financial services company offering a range of services, including blockchain technology, digital education, and prime brokerage. The company also provides services related to digital assets and prioritizes privacy with policies in place to protect client information.</t>
  </si>
  <si>
    <t>https://eacapital.co.za</t>
  </si>
  <si>
    <t>info@eacapital.co.za</t>
  </si>
  <si>
    <t>27 ( 83 ) 2553014</t>
  </si>
  <si>
    <t>Norrenberger</t>
  </si>
  <si>
    <t>https://www.crunchbase.com/organization/norrenberger-fdc0</t>
  </si>
  <si>
    <t>Financial Services, Impact Investing, Wealth Management</t>
  </si>
  <si>
    <t>https://norrenberger.com/</t>
  </si>
  <si>
    <t>https://twitter.com/norrenberger</t>
  </si>
  <si>
    <t>enquiries@norrenberger.com</t>
  </si>
  <si>
    <t>Ellcrys</t>
  </si>
  <si>
    <t>https://www.crunchbase.com/organization/ellcrys</t>
  </si>
  <si>
    <t>Kennedy Idialu, Odion Olumhense</t>
  </si>
  <si>
    <t>Apps, Blockchain and Cryptocurrency, Financial Services, Information Technology, Mobile, Payments, Software</t>
  </si>
  <si>
    <t>Cryptocurrency, Information Technology, Mobile Apps, Software</t>
  </si>
  <si>
    <t>Ellcrys lets anyone, anywhere to co-create, co-own and co-manage software products and services. We are creating a collaboration framework that makes it possible for thousands to own a piece of software, contribute to its development, share revenue and partake in its governance without relying on any centralised authority. Our framework is based on blockchain technology that provides decentralized git hosting service, collaboration primitives and governance tools.</t>
  </si>
  <si>
    <t>Magodo, Lagos, Nigeria</t>
  </si>
  <si>
    <t>https://ellcrys.org</t>
  </si>
  <si>
    <t>https://twitter.com/ellcryshq</t>
  </si>
  <si>
    <t>hello@ellcrys.co</t>
  </si>
  <si>
    <t>Virtual Actuary</t>
  </si>
  <si>
    <t>https://www.crunchbase.com/organization/virtual-actuary</t>
  </si>
  <si>
    <t>Consulting, Financial Services, FinTech, InsurTech</t>
  </si>
  <si>
    <t>https://www.virtualactuary.com</t>
  </si>
  <si>
    <t>virtualactuary@gmail.com</t>
  </si>
  <si>
    <t>+27 83 570 2272</t>
  </si>
  <si>
    <t>Masr Pay</t>
  </si>
  <si>
    <t>https://www.crunchbase.com/organization/masr-pay</t>
  </si>
  <si>
    <t>Financial Services, Internet Services, Mobile, Other, Payments, Professional Services, Software</t>
  </si>
  <si>
    <t>Customer Service, Financial Services, Mobile Payments, Online Portals</t>
  </si>
  <si>
    <t>https://masrpay.com</t>
  </si>
  <si>
    <t>https://twitter.com/MasrPay</t>
  </si>
  <si>
    <t>info@masrpay.com</t>
  </si>
  <si>
    <t>+20 222 6263 24</t>
  </si>
  <si>
    <t>CollectVest</t>
  </si>
  <si>
    <t>https://www.crunchbase.com/organization/collectvest</t>
  </si>
  <si>
    <t>Apps, Financial Services, Lending and Investments, Sales and Marketing, Software</t>
  </si>
  <si>
    <t>Apps, FinTech, Impact Investing, Marketing</t>
  </si>
  <si>
    <t>https://www.collectvest.co.za</t>
  </si>
  <si>
    <t>https://twitter.com/collectvest</t>
  </si>
  <si>
    <t>social@collectvest.co.za</t>
  </si>
  <si>
    <t>360 Capital</t>
  </si>
  <si>
    <t>https://www.crunchbase.com/organization/360-capital-14b2</t>
  </si>
  <si>
    <t>FinTech, SaaS, Software</t>
  </si>
  <si>
    <t>https://360capitalltd.com</t>
  </si>
  <si>
    <t>support@360capitalltd.com</t>
  </si>
  <si>
    <t>+27 875503227</t>
  </si>
  <si>
    <t>Axiom Financial Technologies</t>
  </si>
  <si>
    <t>https://www.crunchbase.com/organization/axiom-financial-technologies</t>
  </si>
  <si>
    <t>Alexander Melesse, Natnael Melaku Kokeb</t>
  </si>
  <si>
    <t>Credit, Financial Services, FinTech</t>
  </si>
  <si>
    <t>an eco-system of products for micro finance institutions, small and big businesses, rural and urban households and the government to allow greater financial inclusion.</t>
  </si>
  <si>
    <t>Addis Abeba, Adis Abeba, Ethiopia</t>
  </si>
  <si>
    <t>http://axiomet.net/</t>
  </si>
  <si>
    <t>https://twitter.com/AXIOMfintech</t>
  </si>
  <si>
    <t>info@axiomet.net</t>
  </si>
  <si>
    <t>Kamba</t>
  </si>
  <si>
    <t>https://www.crunchbase.com/organization/kamba</t>
  </si>
  <si>
    <t>Banking, FinTech, Payments</t>
  </si>
  <si>
    <t>https://www.usekamba.com</t>
  </si>
  <si>
    <t>https://www.twitter.com/usekamba</t>
  </si>
  <si>
    <t>suporte@usekamba.com</t>
  </si>
  <si>
    <t>Digital Business Solutions</t>
  </si>
  <si>
    <t>https://www.crunchbase.com/organization/digital-business-solutions-a163</t>
  </si>
  <si>
    <t>Consulting, FinTech, Information Technology, InsurTech</t>
  </si>
  <si>
    <t>https://www.dbs-africa.com</t>
  </si>
  <si>
    <t>https://x.com/dbs_africa</t>
  </si>
  <si>
    <t>info@dbs-africa.com</t>
  </si>
  <si>
    <t>+237 6 55 05 99 76</t>
  </si>
  <si>
    <t>JuniPay</t>
  </si>
  <si>
    <t>https://www.crunchbase.com/organization/junipay</t>
  </si>
  <si>
    <t>Stephen Larkin</t>
  </si>
  <si>
    <t>https://junipayments.com</t>
  </si>
  <si>
    <t>support@junipayments.com</t>
  </si>
  <si>
    <t>(+233) 30 394 2297</t>
  </si>
  <si>
    <t>Digitsndata</t>
  </si>
  <si>
    <t>https://www.crunchbase.com/organization/digitsndata</t>
  </si>
  <si>
    <t>https://digitsndata.com</t>
  </si>
  <si>
    <t>https://x.com/digitsndata</t>
  </si>
  <si>
    <t>info@digitsanddata.com</t>
  </si>
  <si>
    <t>+233 302794618</t>
  </si>
  <si>
    <t>Hassem Prag</t>
  </si>
  <si>
    <t>https://www.crunchbase.com/organization/hassem-prag</t>
  </si>
  <si>
    <t>Jay Prag</t>
  </si>
  <si>
    <t>Data and Analytics, Financial Services, Information Technology, Software</t>
  </si>
  <si>
    <t>Analytics, FinTech, Information Technology, Software</t>
  </si>
  <si>
    <t>Hassem Prag offers a comprehensive banking platform, HPÂ²â´, designed to streamline financial operations. The company provides specialized reconciliation solutions to address complex financial discrepancies. Their services cater to various executive roles including CIOs, CFOs, CTOs, and CEOs, ensuring tailored solutions for different organizational needs.</t>
  </si>
  <si>
    <t>https://www.hassemprag.com</t>
  </si>
  <si>
    <t>https://x.com/hassemprag</t>
  </si>
  <si>
    <t>info@hassemprag.com</t>
  </si>
  <si>
    <t>+27 824932509</t>
  </si>
  <si>
    <t>Credence Microcredit</t>
  </si>
  <si>
    <t>https://www.crunchbase.com/organization/credence-microcredit</t>
  </si>
  <si>
    <t>https://www.credencemicrocredit.com/</t>
  </si>
  <si>
    <t>https://twitter.com/cmicrocredit</t>
  </si>
  <si>
    <t>customerservice@credencemicrocredit.com</t>
  </si>
  <si>
    <t>Currency Hub</t>
  </si>
  <si>
    <t>https://www.crunchbase.com/organization/currency-hub-a411</t>
  </si>
  <si>
    <t>Andrew Ludwig, David Farelo</t>
  </si>
  <si>
    <t>Blockchain and Cryptocurrency, Financial Services, Media and Entertainment, Payments, Professional Services, Software</t>
  </si>
  <si>
    <t>Advice, Consulting, Cryptocurrency</t>
  </si>
  <si>
    <t>https://www.currencyhub.co.za</t>
  </si>
  <si>
    <t>support@currencyhub.co.za</t>
  </si>
  <si>
    <t>AssureAdvisors</t>
  </si>
  <si>
    <t>https://www.crunchbase.com/organization/assureadvisors</t>
  </si>
  <si>
    <t>Afua Boahemaa Owusu</t>
  </si>
  <si>
    <t>Administrative Services, Financial Services, Health Care, Other</t>
  </si>
  <si>
    <t>Employee Benefits, Financial Services, Insurance, Personal Finance, Service Industry</t>
  </si>
  <si>
    <t>https://www.assureadvisorsgh.com/</t>
  </si>
  <si>
    <t>info@assureadvisorsgh.com</t>
  </si>
  <si>
    <t>+233 30-397-8915</t>
  </si>
  <si>
    <t>EziPay Ghana</t>
  </si>
  <si>
    <t>https://www.crunchbase.com/organization/ezipay-ghana</t>
  </si>
  <si>
    <t>Ezipay android, ios, and web apps simplify the process of money transfer and online bill payments. it claims an easy-to-avail service, making it convenient for the users to pay and receive money via a trusted digital wallet.</t>
  </si>
  <si>
    <t>http://www.ezipay.africa</t>
  </si>
  <si>
    <t>support@ezipaygh.com</t>
  </si>
  <si>
    <t>+233 27 576 2461</t>
  </si>
  <si>
    <t>FintechNGR</t>
  </si>
  <si>
    <t>https://www.crunchbase.com/organization/fintechngr</t>
  </si>
  <si>
    <t>Financial Services, FinTech, Non Profit</t>
  </si>
  <si>
    <t>Falomo, Lagos, Nigeria</t>
  </si>
  <si>
    <t>https://fintechng.org/</t>
  </si>
  <si>
    <t>https://www.twitter.com/fintechngr</t>
  </si>
  <si>
    <t>info@fintechng.org</t>
  </si>
  <si>
    <t>234-907-000-0193</t>
  </si>
  <si>
    <t>Zabercoin</t>
  </si>
  <si>
    <t>https://www.crunchbase.com/organization/zabercoin</t>
  </si>
  <si>
    <t>Blockchain and Cryptocurrency, Financial Services, Other, Payments, Real Estate, Software</t>
  </si>
  <si>
    <t>Blockchain, Cryptocurrency, Real Estate</t>
  </si>
  <si>
    <t>Zabercoin is an Asset backed ERC20 Ethereum token developed by Cryptocurrency Engineers. It prides itself with a dynamic and efficient management team who represents the largest cryptocurrency miners in the southern hemisphere. In addition, the management team has extensive experience in business, real estate, investment, finance, IT and law and enjoys close business links with many influential world leaders.</t>
  </si>
  <si>
    <t>https://www.zabercoin.io/</t>
  </si>
  <si>
    <t>info@zabercoin.co.za</t>
  </si>
  <si>
    <t>Hivelly</t>
  </si>
  <si>
    <t>https://www.crunchbase.com/organization/ethbits</t>
  </si>
  <si>
    <t>Bitcoin, Blockchain, Cryptocurrency, Ethereum, FinTech</t>
  </si>
  <si>
    <t>Hivelly is an exchange and trading platform that facilitates secure trades between people from bank accounts to cryptocurrencies. Hivelly is formerly known as (Ethbits), which revolutionizes concepts in cryptocurrency.  Currently, they provide users with a peer-to-peer exchange, and in Q3 2018 they will launch a groundbreaking cryptocurrency copy trading platform. This means users can follow the top crypto traders automatically copying each trade they execute. The more followers a trader has the more profit they make by executing a successful trade. Unlike most exchanges iTrade will be distributing up to 80% of the profit to the holders of the site token.</t>
  </si>
  <si>
    <t>https://www.hivelly.com/</t>
  </si>
  <si>
    <t>https://twitter.com/HivellyExchange</t>
  </si>
  <si>
    <t>mr@ethbits.com</t>
  </si>
  <si>
    <t>+33 6 51 33 14 57</t>
  </si>
  <si>
    <t>Ondo State Development and Investment Promotion Agency</t>
  </si>
  <si>
    <t>https://www.crunchbase.com/organization/ondo-state-development-and-investment-promotion-agency</t>
  </si>
  <si>
    <t>ONDIPA serves investment promotion and multilateral corporations.Â  They provide domestic investment facilitation, promotion, management, and support, as well as foreign direct investment and foreign portfolio management. They provide services in investor and sector targeting, marketing, policy formulation and advocacy, promotion of tourism, business facilitation, support and aftercare, partnerships &amp; sectoral cooperation, multilateral and donor relations, management of economic zones, and risk analysis.</t>
  </si>
  <si>
    <t>https://ondipa.org</t>
  </si>
  <si>
    <t>contact@ondipa.org</t>
  </si>
  <si>
    <t>+234 700 066 3472</t>
  </si>
  <si>
    <t>Trend FX</t>
  </si>
  <si>
    <t>https://www.crunchbase.com/organization/trend-fx</t>
  </si>
  <si>
    <t>Education, Financial Services, Trading Platform</t>
  </si>
  <si>
    <t>https://www.trendfxo.com</t>
  </si>
  <si>
    <t>https://www.twitter.com/_Trendfx</t>
  </si>
  <si>
    <t>info@trendfxo.com</t>
  </si>
  <si>
    <t>EGPAY</t>
  </si>
  <si>
    <t>https://www.crunchbase.com/organization/egpay</t>
  </si>
  <si>
    <t>E-Commerce, Mobile Payments, Payments, Software</t>
  </si>
  <si>
    <t>EGPAY is an Egyptian shareholding company that provides e-commerce and e-payment solutions. The company offers a mobile application for payment solutions and loyalty programs, enabling users to process daily payments for various services. EGPAY is PCI-DSS certified as a service provider, ensuring secure transactions. The company operates in the financial services industry and has a team of 12 employees based in Cairo, Egypt.</t>
  </si>
  <si>
    <t>https://egpay.org</t>
  </si>
  <si>
    <t>info@egpay.com</t>
  </si>
  <si>
    <t>20 22 276 0666</t>
  </si>
  <si>
    <t>Rich Ideas</t>
  </si>
  <si>
    <t>https://www.crunchbase.com/organization/rich-ideas</t>
  </si>
  <si>
    <t>Rich Ideas Group often feels pressured into making decisions that will impact clients' financial wellbeing with limited amounts of knowledge, and complicated jargon-filled documents that are nearly impossible to understand. Rich Ideas are essential to cut through all of that complexity by focusing on clients' unique needs.</t>
  </si>
  <si>
    <t>https://richideas.co.za</t>
  </si>
  <si>
    <t>https://twitter.com/richideasza</t>
  </si>
  <si>
    <t>hello@richideas.co.za</t>
  </si>
  <si>
    <t>+27 11 568 1338</t>
  </si>
  <si>
    <t>Clic World</t>
  </si>
  <si>
    <t>https://www.crunchbase.com/organization/clic-world</t>
  </si>
  <si>
    <t>Andre Van Zyl, Emma Mbonye, Wensi Nuwagaba</t>
  </si>
  <si>
    <t>Blockchain and Cryptocurrency, Financial Services, Other</t>
  </si>
  <si>
    <t>Blockchain, Finance, Financial Services</t>
  </si>
  <si>
    <t>https://clic.world/</t>
  </si>
  <si>
    <t>https://twitter.com/clicyourworld</t>
  </si>
  <si>
    <t>info@clic.world</t>
  </si>
  <si>
    <t>Berry Markets</t>
  </si>
  <si>
    <t>https://www.crunchbase.com/organization/berry-markets</t>
  </si>
  <si>
    <t>Berry Markets operates as a forex broker, providing a platform for trading a diverse range of financial instruments including forex, indices, commodities, and stocks. The company offers its clients tight spreads and 24-hour live support to enhance their trading experience. Berry Markets emphasizes the importance of community and collaboration, offering a social trading environment where traders can share insights, strategies, and experiences. This approach aims to transform traditional investing into a more interactive and shared experience. Berry Markets is committed to compliance and customer satisfaction, with a dedicated compliance team to address client concerns.</t>
  </si>
  <si>
    <t>https://www.berrymarkets.com</t>
  </si>
  <si>
    <t>https://twitter.com/berry_markets</t>
  </si>
  <si>
    <t>info@berrymarkets.com</t>
  </si>
  <si>
    <t>+1 786 78 53 265</t>
  </si>
  <si>
    <t>LeoPrime</t>
  </si>
  <si>
    <t>https://www.crunchbase.com/organization/leoprime-f322</t>
  </si>
  <si>
    <t>Asset Management, Financial Services, Trading Platform</t>
  </si>
  <si>
    <t>LeoPrime offers services such as automated deposits and withdrawals, competitive spread,  low latency, ultra-fast execution, trading account types, minimum deposits, leverage, powerful mt4 and mt5 platforms, attractive rebates in IB program, deep liquidity pools, industry-leading prices, tradable instruments, and  multi-functional mobile app. They can be reached by phone and email.</t>
  </si>
  <si>
    <t>https://www.leoprime.com</t>
  </si>
  <si>
    <t>https://twitter.com/leoprimefx</t>
  </si>
  <si>
    <t>support@leoprime.com</t>
  </si>
  <si>
    <t>+44 20380 85868</t>
  </si>
  <si>
    <t>Coinpesa</t>
  </si>
  <si>
    <t>https://www.crunchbase.com/organization/coinpesa</t>
  </si>
  <si>
    <t>Mwambutsa Edgar</t>
  </si>
  <si>
    <t>Blockchain, Cryptocurrency, Financial Exchanges</t>
  </si>
  <si>
    <t>http://www.coinpesa.co</t>
  </si>
  <si>
    <t>https://twitter.com/coinpesaltd</t>
  </si>
  <si>
    <t>info@coinpesa.co</t>
  </si>
  <si>
    <t>InventoryClub</t>
  </si>
  <si>
    <t>https://www.crunchbase.com/organization/inventoryclub</t>
  </si>
  <si>
    <t>Terry Igharoro</t>
  </si>
  <si>
    <t>Agriculture and Farming, Blockchain and Cryptocurrency, Energy, Other, Sustainability</t>
  </si>
  <si>
    <t>Agriculture, AgTech, Blockchain, Infrastructure, Renewable Energy</t>
  </si>
  <si>
    <t>InventoryClub is an agricultural marketing company making it easier for anyone across the globe to participate in the producing, selling and buying of African agricultural products.   The InventoryClub Token $VNT is the medium of exchange within the InventoryClub ecosystem. Enabling token holders to participate in InventoryClubâ€™s Stokvels (agricultural cooperatives) to provide royalty financing to African agricultural projects.</t>
  </si>
  <si>
    <t>https://inventoryclub.com</t>
  </si>
  <si>
    <t>https://twitter.com/inventoryclub</t>
  </si>
  <si>
    <t>hello@inventoryclub.com</t>
  </si>
  <si>
    <t>T.R.J Company</t>
  </si>
  <si>
    <t>https://www.crunchbase.com/organization/t-r-j-company</t>
  </si>
  <si>
    <t>https://trjcompanylimited.com/</t>
  </si>
  <si>
    <t>https://twitter.com/trjcompany</t>
  </si>
  <si>
    <t>info@trjcompanylimited.com</t>
  </si>
  <si>
    <t>+234 09060003039</t>
  </si>
  <si>
    <t>Hope for Mali</t>
  </si>
  <si>
    <t>https://www.crunchbase.com/organization/hope-for-mali</t>
  </si>
  <si>
    <t>Olive Crowd</t>
  </si>
  <si>
    <t>https://www.crunchbase.com/organization/olive-crowd</t>
  </si>
  <si>
    <t>Dhitoimaraini Foundi</t>
  </si>
  <si>
    <t>Crowdfunding, Finance, Financial Services</t>
  </si>
  <si>
    <t>https://www.olive-crowd.com</t>
  </si>
  <si>
    <t>https://twitter.com/OliveCrowd</t>
  </si>
  <si>
    <t>contact@olive-crowd.com</t>
  </si>
  <si>
    <t>Egypt Value Capital Company</t>
  </si>
  <si>
    <t>https://www.crunchbase.com/organization/egypt-value-capital-company</t>
  </si>
  <si>
    <t>https://evcc-eg.com/</t>
  </si>
  <si>
    <t>nada.eid@evcc-eg.com</t>
  </si>
  <si>
    <t>+20 100 5744150</t>
  </si>
  <si>
    <t>Presta</t>
  </si>
  <si>
    <t>https://www.crunchbase.com/organization/presta-81b6</t>
  </si>
  <si>
    <t>Bookkeeping and Payroll, Credit, Finance, Financial Services, FinTech</t>
  </si>
  <si>
    <t>Presta specializes in providing a comprehensive loan management software solution designed to streamline the operations of credit businesses. With a focus on financial services, Presta offers a secure and user-friendly platform that enables quick loan approval and efficient tracking. Catering to the needs of Community Development Financial Institutions (CDFIs), community banks, and other lending organizations, Presta aims to support its clients in serving their communities more effectively and achieving their lending objectives. The platform encompasses features that facilitate the entire lending process, from application to repayment, ensuring a smooth experience for both lenders and borrowers.</t>
  </si>
  <si>
    <t>https://presta.co.ke</t>
  </si>
  <si>
    <t>https://twitter.com/prestaafrica</t>
  </si>
  <si>
    <t>support@presta.co.ke</t>
  </si>
  <si>
    <t>254 711 082 442</t>
  </si>
  <si>
    <t>NebulaPay Technologies</t>
  </si>
  <si>
    <t>https://www.crunchbase.com/organization/nebulapay-technologies</t>
  </si>
  <si>
    <t>https://www.nebulapay.com</t>
  </si>
  <si>
    <t>https://twitter.com/nebulapay_</t>
  </si>
  <si>
    <t>Crevance</t>
  </si>
  <si>
    <t>https://www.crunchbase.com/organization/crevance</t>
  </si>
  <si>
    <t>Credit, Credit Bureau, Financial Services</t>
  </si>
  <si>
    <t>https://crevance.com/</t>
  </si>
  <si>
    <t>https://twitter.com/Crevanceinfo</t>
  </si>
  <si>
    <t>loans@crevance.com</t>
  </si>
  <si>
    <t>NairaX</t>
  </si>
  <si>
    <t>https://www.crunchbase.com/organization/nairax</t>
  </si>
  <si>
    <t>Blockchain, Cryptocurrency, Financial Services, FinTech, Payments</t>
  </si>
  <si>
    <t>http://www.nirxblock.com</t>
  </si>
  <si>
    <t>https://twitter.com/nirxcoin</t>
  </si>
  <si>
    <t>hello@nirxblock.com</t>
  </si>
  <si>
    <t>Wealthbit</t>
  </si>
  <si>
    <t>https://www.crunchbase.com/organization/wealthbit</t>
  </si>
  <si>
    <t>https://www.wealthbit.co/</t>
  </si>
  <si>
    <t>info@wealthbit.co</t>
  </si>
  <si>
    <t>KiaKia Finance</t>
  </si>
  <si>
    <t>https://www.crunchbase.com/organization/kiakia-finance</t>
  </si>
  <si>
    <t>Abisoye Coker, Kenechukwu Mbonu</t>
  </si>
  <si>
    <t>KiaKia Finance offers a range of financial services including foreign exchange, loans, money transfers, and multi-currency storage. The company aims to facilitate global financial management for individuals and businesses. Users can buy and sell foreign currencies, obtain loans, send and receive money, and store multiple currencies through their platform.</t>
  </si>
  <si>
    <t>https://www.kiakiafinance.com</t>
  </si>
  <si>
    <t>support@kiakiafinance.com</t>
  </si>
  <si>
    <t>+234 7072115464</t>
  </si>
  <si>
    <t>APay</t>
  </si>
  <si>
    <t>https://www.crunchbase.com/organization/apay</t>
  </si>
  <si>
    <t>https://apay.ug/</t>
  </si>
  <si>
    <t>https://twitter.com/APayug</t>
  </si>
  <si>
    <t>info@apay.ug</t>
  </si>
  <si>
    <t>256 780 302 200</t>
  </si>
  <si>
    <t>ALEXpay</t>
  </si>
  <si>
    <t>https://www.crunchbase.com/organization/alexpay</t>
  </si>
  <si>
    <t>Apps, Financial Services, Internet Services, Lending and Investments, Mobile, Payments, Software</t>
  </si>
  <si>
    <t>Banking, Billing, Internet, Mobile Apps, Mobile Payments, Software</t>
  </si>
  <si>
    <t>https://alexpay.africa/</t>
  </si>
  <si>
    <t>https://www.twitter.com/alexpayafrica</t>
  </si>
  <si>
    <t>info@alexpay.africa</t>
  </si>
  <si>
    <t>233-263-456-785</t>
  </si>
  <si>
    <t>Cryptanalysis</t>
  </si>
  <si>
    <t>https://www.crunchbase.com/organization/cryptanalysis</t>
  </si>
  <si>
    <t>Blockchain and Cryptocurrency, Content and Publishing, Financial Services, Media and Entertainment, Other, Payments, Software</t>
  </si>
  <si>
    <t>Blockchain, Cryptocurrency, Digital Media, News</t>
  </si>
  <si>
    <t>CRYPTANALYSIS is a complete CRYPTO Ecosystem. The only place on the web you will need to visit in order to get the latest News &amp; Market information. As well as having all the tools you need and expect in one place, from instant cryptocurrency swapping to links to tools and other sites of interest.</t>
  </si>
  <si>
    <t>https://cryptanalysis.tech/</t>
  </si>
  <si>
    <t>https://twitter.com/cryptanalysisza</t>
  </si>
  <si>
    <t>support@cryptanalysis.tech</t>
  </si>
  <si>
    <t>Ideaspace</t>
  </si>
  <si>
    <t>https://www.crunchbase.com/organization/ideaspace</t>
  </si>
  <si>
    <t>Community and Lifestyle, Financial Services, Lending and Investments, Real Estate</t>
  </si>
  <si>
    <t>Communities, Coworking, Trading Platform</t>
  </si>
  <si>
    <t>Ideaspace is a co-working space designed to support innovators and entrepreneurs. They provide a platform for developing and sharing ideas, between entrepreneurs, industry experts, and investors. Ideaspace offers a physical space designed to international standards that offers top-notch facilities in an accessible location, community space, with outreach initiatives that inspire creativity and contributes to entrepreneurial activities, encourages collaboration and fosters growth in a professional environment, and established Partner Network which includes key stakeholders relevant to growing the startup ecosystem in Egypt.</t>
  </si>
  <si>
    <t>https://ideaspace.xyz/</t>
  </si>
  <si>
    <t>https://twitter.com/ideaspacexyz</t>
  </si>
  <si>
    <t>info@ideaspace.xyz</t>
  </si>
  <si>
    <t>20 1129077768</t>
  </si>
  <si>
    <t>Otwoo</t>
  </si>
  <si>
    <t>https://www.crunchbase.com/organization/otwoo</t>
  </si>
  <si>
    <t>Antananarivo, Antananarivo, Madagascar</t>
  </si>
  <si>
    <t>https://www.otwoo.io/</t>
  </si>
  <si>
    <t>contact@otwoo.io</t>
  </si>
  <si>
    <t>IFX Brokers</t>
  </si>
  <si>
    <t>https://www.crunchbase.com/organization/ifx-brokers</t>
  </si>
  <si>
    <t>Apps, Blockchain and Cryptocurrency, Financial Services, Lending and Investments, Mobile, Payments, Software</t>
  </si>
  <si>
    <t>Cryptocurrency, Financial Services, Mobile Apps, Trading Platform</t>
  </si>
  <si>
    <t>IFX Brokers provides trading opportunities for retail and institutional clients, giving them access to global markets and a range of trading instruments and asset classes. It also provides training and trading assistance. They also have a mobile trading application.</t>
  </si>
  <si>
    <t>https://ifxbrokers.com</t>
  </si>
  <si>
    <t>https://twitter.com/IfxBrokers</t>
  </si>
  <si>
    <t>support@ifxbrokers.com</t>
  </si>
  <si>
    <t>+27 87 944 7273</t>
  </si>
  <si>
    <t>Blockstale</t>
  </si>
  <si>
    <t>https://www.crunchbase.com/organization/blockstale</t>
  </si>
  <si>
    <t>Cryptocurrency, Financial Exchanges, FinTech, Mobile Apps, Mobile Payments</t>
  </si>
  <si>
    <t>https://www.blockstale.com/</t>
  </si>
  <si>
    <t>info@blockstale.com</t>
  </si>
  <si>
    <t>Linkifin</t>
  </si>
  <si>
    <t>https://www.crunchbase.com/organization/linkifin</t>
  </si>
  <si>
    <t>Financial Services, Transportation</t>
  </si>
  <si>
    <t>Financial Services, FinTech, Supply Chain Management</t>
  </si>
  <si>
    <t>http://linkifin.com/</t>
  </si>
  <si>
    <t>info@linkifin.com</t>
  </si>
  <si>
    <t>+234 704-277-2222</t>
  </si>
  <si>
    <t>Amole (Moneta Technologies)</t>
  </si>
  <si>
    <t>https://www.crunchbase.com/organization/amole-moneta-technologies</t>
  </si>
  <si>
    <t>Yemiru Chanyalew</t>
  </si>
  <si>
    <t>E-Commerce, Mobile Payments</t>
  </si>
  <si>
    <t>http://www.myamole.com/</t>
  </si>
  <si>
    <t>https://twitter.com/myamole</t>
  </si>
  <si>
    <t>info@myamole.com</t>
  </si>
  <si>
    <t>Bridge Credit</t>
  </si>
  <si>
    <t>https://www.crunchbase.com/organization/bridge-credit</t>
  </si>
  <si>
    <t>Consumer, Credit, Financial Services</t>
  </si>
  <si>
    <t>https://bridgecredit.com.ng</t>
  </si>
  <si>
    <t>https://twitter.com/Bridgecredit1</t>
  </si>
  <si>
    <t>info@bridgecredit.com.ng</t>
  </si>
  <si>
    <t>234 903-000-1071</t>
  </si>
  <si>
    <t>Investor HuB</t>
  </si>
  <si>
    <t>https://www.crunchbase.com/organization/investor-hub</t>
  </si>
  <si>
    <t>Advice, Finance, Financial Services, Impact Investing</t>
  </si>
  <si>
    <t>Investor Hub also seeks to ensure that investors are able to do their business in Africa safely without being taken advantage of by middle men.They therefore provide investor support services such as Market Research before the arrival of investors to prevent them from wasting too much time and money, Developing Business Plans to suit the particular region of investment.</t>
  </si>
  <si>
    <t>http://www.investorhubgh.com</t>
  </si>
  <si>
    <t>info@investorhubgh.com</t>
  </si>
  <si>
    <t>+233 30 701 6100</t>
  </si>
  <si>
    <t>GetPesa</t>
  </si>
  <si>
    <t>https://www.crunchbase.com/organization/getpesa</t>
  </si>
  <si>
    <t>Financial Services, FinTech, Personal Finance</t>
  </si>
  <si>
    <t>http://getpesa.co.tz</t>
  </si>
  <si>
    <t>https://twitter.com/GetPesaTZ</t>
  </si>
  <si>
    <t>info@getpesa.co.tz</t>
  </si>
  <si>
    <t>255 753 696636</t>
  </si>
  <si>
    <t>DexAge</t>
  </si>
  <si>
    <t>https://www.crunchbase.com/organization/dexage</t>
  </si>
  <si>
    <t>Precious Kenneth W., Suanu Neenwi</t>
  </si>
  <si>
    <t>Blockchain and Cryptocurrency, Financial Services, Information Technology, Lending and Investments, Payments, Software</t>
  </si>
  <si>
    <t>Cryptocurrency, Information Technology, Trading Platform</t>
  </si>
  <si>
    <t>https://dexage.io</t>
  </si>
  <si>
    <t>info@dexage.com</t>
  </si>
  <si>
    <t>Coxena</t>
  </si>
  <si>
    <t>https://www.crunchbase.com/organization/coxena</t>
  </si>
  <si>
    <t>Abolaji Oyerinde</t>
  </si>
  <si>
    <t>Oyo, Oyo, Nigeria</t>
  </si>
  <si>
    <t>https://coxena.com</t>
  </si>
  <si>
    <t>https://twitter.com/coxenacox</t>
  </si>
  <si>
    <t>support@coxena.com</t>
  </si>
  <si>
    <t>Corteq</t>
  </si>
  <si>
    <t>https://www.crunchbase.com/organization/corteq-9152</t>
  </si>
  <si>
    <t>E-Commerce Platforms, Enterprise Resource Planning (ERP), FinTech, Information Technology</t>
  </si>
  <si>
    <t>https://corteqit.com</t>
  </si>
  <si>
    <t>https://x.com/CORTEQ2</t>
  </si>
  <si>
    <t>enquiries@pulapay.com</t>
  </si>
  <si>
    <t>+267 72 158 825</t>
  </si>
  <si>
    <t>Momentum Credit</t>
  </si>
  <si>
    <t>https://www.crunchbase.com/organization/momentum-credit</t>
  </si>
  <si>
    <t>https://www.momentumcredit.co.ke</t>
  </si>
  <si>
    <t>https://twitter.com/creditmomentum</t>
  </si>
  <si>
    <t>info@momentumcredit.co.ke</t>
  </si>
  <si>
    <t>AvantCore</t>
  </si>
  <si>
    <t>https://www.crunchbase.com/organization/avantcore</t>
  </si>
  <si>
    <t>Andre Bergh, Nicholas Allen, Shaun Ritson</t>
  </si>
  <si>
    <t>https://avantcore.co</t>
  </si>
  <si>
    <t>https://www.twitter.com/AvantCore_co</t>
  </si>
  <si>
    <t>info@avantcore.co</t>
  </si>
  <si>
    <t>Atrade</t>
  </si>
  <si>
    <t>https://www.crunchbase.com/organization/atrade-ce0a</t>
  </si>
  <si>
    <t>Financial Services, FinTech, Trading Platform</t>
  </si>
  <si>
    <t>https://atrade.co.za</t>
  </si>
  <si>
    <t>complaints@atrade.co.za</t>
  </si>
  <si>
    <t>27 11 042 7182</t>
  </si>
  <si>
    <t>Inoveite Hybrid Tech</t>
  </si>
  <si>
    <t>https://www.crunchbase.com/organization/inoveite-hybrid-tech</t>
  </si>
  <si>
    <t>Financial Services, FinTech, Outsourcing</t>
  </si>
  <si>
    <t>https://www.inoveite.com/</t>
  </si>
  <si>
    <t>info@inoveite.com</t>
  </si>
  <si>
    <t>+230 489 7563</t>
  </si>
  <si>
    <t>Fastrust</t>
  </si>
  <si>
    <t>https://www.crunchbase.com/organization/fastrust</t>
  </si>
  <si>
    <t>Advice, Business Development, Consulting, Impact Investing</t>
  </si>
  <si>
    <t>Fastrust builds digital solutions and businesses that help consumers to make better choices. Their vision is to improve people's lives through their innovations. They attain this by building passionate and innovative teams while collaborating with investors and passionately talented entrepreneurs to create and lead digital businesses that solve social challenges in their target markets. They are convinced that the future of humanity lies in innovative solutions; particularly, the future of developing and emerging markets, and technology provides an easier and sustainable medium to achieving this feat. For them, the importance of digital innovative solutions in solving human challenges by creating easier alternatives and understanding behaviors is invaluable. As such, they are utilizing this perspective in driving business solutions in developing and emerging markets.</t>
  </si>
  <si>
    <t>https://www.fastrust.xyz</t>
  </si>
  <si>
    <t>https://twitter.com/fastrustxyz</t>
  </si>
  <si>
    <t>info@fastrut.xyz</t>
  </si>
  <si>
    <t>+234 0 8149975032</t>
  </si>
  <si>
    <t>JDAX</t>
  </si>
  <si>
    <t>https://www.crunchbase.com/organization/jdax</t>
  </si>
  <si>
    <t>https://www.jdax.co.za</t>
  </si>
  <si>
    <t>https://twitter.com/jhbdax</t>
  </si>
  <si>
    <t>support@jdax.co.za</t>
  </si>
  <si>
    <t>083 297 9727</t>
  </si>
  <si>
    <t>Pirl</t>
  </si>
  <si>
    <t>https://www.crunchbase.com/organization/pirl</t>
  </si>
  <si>
    <t>Blockchain, Cryptocurrency</t>
  </si>
  <si>
    <t>PIRL is a blockchain that strives to improve the accessibility of cryptocurrency and its related technologies, spurring an evolution of the crypto space through research, innovation, and dedication.</t>
  </si>
  <si>
    <t>https://www.pirl.io</t>
  </si>
  <si>
    <t>https://twitter.com/PirlOfficial</t>
  </si>
  <si>
    <t>info@pirl.io</t>
  </si>
  <si>
    <t>BitDirect</t>
  </si>
  <si>
    <t>https://www.crunchbase.com/organization/bitdirect</t>
  </si>
  <si>
    <t>Bitcoin, Cryptocurrency, Financial Services</t>
  </si>
  <si>
    <t>https://www.bitdirect.co.za/</t>
  </si>
  <si>
    <t>https://twitter.com/bit_direct</t>
  </si>
  <si>
    <t>response@bitdirect.co.za</t>
  </si>
  <si>
    <t>Graintrade</t>
  </si>
  <si>
    <t>https://www.crunchbase.com/organization/graintrade</t>
  </si>
  <si>
    <t>Agriculture, Trading Platform</t>
  </si>
  <si>
    <t>https://graintrade.co.za</t>
  </si>
  <si>
    <t>https://x.com/graintradeza</t>
  </si>
  <si>
    <t>info@graintrade.co.za</t>
  </si>
  <si>
    <t>+27 076 588 0345</t>
  </si>
  <si>
    <t>XTRABYTES</t>
  </si>
  <si>
    <t>https://www.crunchbase.com/organization/xtrabytes</t>
  </si>
  <si>
    <t>Apps, Artificial Intelligence (AI), Blockchain and Cryptocurrency, Data and Analytics, Financial Services, Other, Payments, Privacy and Security, Science and Engineering, Software</t>
  </si>
  <si>
    <t>Apps, Artificial Intelligence (AI), Blockchain, Cryptocurrency, Security, Software</t>
  </si>
  <si>
    <t>XTRABYTESâ„¢ is a blockchain platform that allows DApps to be programmed in any language, utilizing a new and ecological consensus algorithm, Proof of Signature (PoSign). Standard blockchain environments contain many centralization vulnerabilities, such as self-contained development, consensus methods, and coin monopolization. The XTRABYTESâ„¢ platform rectifies these limitations by creating a truly decentralized cryptocurrency and applications platform. Accordingly, XTRABYTESâ„¢ presents a next-generation blockchain solution capable of providing a diverse set of capabilities. We are overcoming the current limitations of speed, security, and scalability.</t>
  </si>
  <si>
    <t>https://xtrabytes.global/</t>
  </si>
  <si>
    <t>https://twitter.com/xtrabytes</t>
  </si>
  <si>
    <t>socialmedia@xtrabytes.global</t>
  </si>
  <si>
    <t>Coinweez</t>
  </si>
  <si>
    <t>https://www.crunchbase.com/organization/coinweez</t>
  </si>
  <si>
    <t>Blockchain and Cryptocurrency, Content and Publishing, Data and Analytics, Information Technology, Media and Entertainment, Other</t>
  </si>
  <si>
    <t>Analytics, Blockchain, Information Services, News</t>
  </si>
  <si>
    <t>https://coinweez.com</t>
  </si>
  <si>
    <t>https://x.com/coinweez</t>
  </si>
  <si>
    <t>contact@coinweez.com</t>
  </si>
  <si>
    <t>+254 711 126687</t>
  </si>
  <si>
    <t>Excelogica</t>
  </si>
  <si>
    <t>https://www.crunchbase.com/organization/excelogica</t>
  </si>
  <si>
    <t>Business Development, Coworking, Funding Platform</t>
  </si>
  <si>
    <t>http://excelogica.com</t>
  </si>
  <si>
    <t>https://twitter.com/excelogica</t>
  </si>
  <si>
    <t>info@excelogica.com</t>
  </si>
  <si>
    <t>Lurvity</t>
  </si>
  <si>
    <t>https://www.crunchbase.com/organization/lurvity</t>
  </si>
  <si>
    <t>Commerce and Shopping, Financial Services, Lending and Investments, Real Estate</t>
  </si>
  <si>
    <t>Construction, Trading Platform, Wholesale</t>
  </si>
  <si>
    <t>Isheri-olofin, Lagos, Nigeria</t>
  </si>
  <si>
    <t>https://lurvity.com</t>
  </si>
  <si>
    <t>https://twitter.com/lurvityinc</t>
  </si>
  <si>
    <t>clientcare@lurvity.com</t>
  </si>
  <si>
    <t>+234 812 203 1846</t>
  </si>
  <si>
    <t>MoneyCard</t>
  </si>
  <si>
    <t>https://www.crunchbase.com/organization/moneycard</t>
  </si>
  <si>
    <t>https://moneycardonline.com/</t>
  </si>
  <si>
    <t>info@moneycardonline.com</t>
  </si>
  <si>
    <t>0552713307 / 0500000364</t>
  </si>
  <si>
    <t>Progressive Blacks in Information Communications and Technology</t>
  </si>
  <si>
    <t>https://www.crunchbase.com/organization/progressive-blacks-in-information-communications-and-technology</t>
  </si>
  <si>
    <t>Blockchain and Cryptocurrency, Information Technology, Other, Privacy and Security, Social Impact, Software</t>
  </si>
  <si>
    <t>Blockchain, Cyber Security, Non Profit, Software</t>
  </si>
  <si>
    <t>Progressive Blacks in Information Communications and Technology (PBICT) focuses on advancing representation and participation of Black professionals within the ICT sector. The organization provides mentorship, skills development, and networking opportunities tailored for individuals pursuing careers in information and communication technologies. It engages with corporate partners, academic institutions, and government bodies to promote equitable access to industry resources and job opportunities.</t>
  </si>
  <si>
    <t>https://www.pbict.org.za</t>
  </si>
  <si>
    <t>https://x.com/wearepbict</t>
  </si>
  <si>
    <t>PropertyHandle</t>
  </si>
  <si>
    <t>https://www.crunchbase.com/organization/propertyhandle</t>
  </si>
  <si>
    <t>Chrystal Mushonga</t>
  </si>
  <si>
    <t>Blockchain and Cryptocurrency, Financial Services, Other, Real Estate</t>
  </si>
  <si>
    <t>Blockchain, Real Estate, Real Estate Investment</t>
  </si>
  <si>
    <t>https://propertyhandleafrica.com</t>
  </si>
  <si>
    <t>https://twitter.com/property_handle</t>
  </si>
  <si>
    <t>info@propertyhandleafrica.com</t>
  </si>
  <si>
    <t>263 771 339140</t>
  </si>
  <si>
    <t>QOOP</t>
  </si>
  <si>
    <t>https://www.crunchbase.com/organization/qoop-71ce</t>
  </si>
  <si>
    <t>Credit, Shopping</t>
  </si>
  <si>
    <t>https://www.qoop.ng/</t>
  </si>
  <si>
    <t>https://twitter.com/getqoop</t>
  </si>
  <si>
    <t>info@qoop.ng</t>
  </si>
  <si>
    <t>+234 0902 345 8955</t>
  </si>
  <si>
    <t>Lamarkaz</t>
  </si>
  <si>
    <t>https://www.crunchbase.com/organization/lamarkaz</t>
  </si>
  <si>
    <t>Apps, Blockchain and Cryptocurrency, Internet Services, Other, Software</t>
  </si>
  <si>
    <t>Apps, Blockchain, Internet</t>
  </si>
  <si>
    <t>https://lamarkaz.com/</t>
  </si>
  <si>
    <t>https://twitter.com/lamarkazlab</t>
  </si>
  <si>
    <t>contact@lamarkaz.com</t>
  </si>
  <si>
    <t>Intembeko</t>
  </si>
  <si>
    <t>https://www.crunchbase.com/organization/intembeko</t>
  </si>
  <si>
    <t>Accounting, Financial Services, Impact Investing, Risk Management, Tax Consulting</t>
  </si>
  <si>
    <t>https://www.intembeko.com</t>
  </si>
  <si>
    <t>+27 021 541 0222</t>
  </si>
  <si>
    <t>QoS Integrated Center</t>
  </si>
  <si>
    <t>https://www.crunchbase.com/organization/qos-integrated-center</t>
  </si>
  <si>
    <t>Gabriel Ocheho</t>
  </si>
  <si>
    <t>FinTech, Mobile Apps, Mobile Payments, Payments, Transaction Processing</t>
  </si>
  <si>
    <t>https://www.qosic.com</t>
  </si>
  <si>
    <t>hello@qosic.com</t>
  </si>
  <si>
    <t>+229 41179651</t>
  </si>
  <si>
    <t>Merit Stocks</t>
  </si>
  <si>
    <t>https://www.crunchbase.com/organization/merit-stocks</t>
  </si>
  <si>
    <t>Merit Stocks operates in the financial services sector. The company provides a platform for information related to stocks. It offers a website where users can access information for their personal use. The company also provides a way for users to update their personal information through email or by modifying their account details. It is important to note that the site is for informational purposes only and does not represent that the securities, products, or services it discusses are suitable for every investor.</t>
  </si>
  <si>
    <t>https://meritstocks.co.za</t>
  </si>
  <si>
    <t>https://twitter.com/MeritStocks</t>
  </si>
  <si>
    <t>info@meritstocks.co.za</t>
  </si>
  <si>
    <t>+27 12 3462348</t>
  </si>
  <si>
    <t>CashUrban</t>
  </si>
  <si>
    <t>https://www.crunchbase.com/organization/cashurban</t>
  </si>
  <si>
    <t>Mr. Olaniyi Adeosun</t>
  </si>
  <si>
    <t>Cashurban is the 1st. Secure Online Neighborhood Cash Back Exchange Transfer Platform. From the comfort of our immediate environment and neighborhood; Shops, Malls, Supermarkets, Filling Stations, Gas Shops, Markets, Night Clubs, Bars etc. spread around, users can now have access to their cash; Nigerian Naira through a cash back convenience exchange from registered &amp; verified cash merchants in neighborhoods on our platform, who earn commission.</t>
  </si>
  <si>
    <t>https://cashurban.com</t>
  </si>
  <si>
    <t>https://twitter.com/mycashurban</t>
  </si>
  <si>
    <t>contactus@cashurban.com</t>
  </si>
  <si>
    <t>+234 08092896797</t>
  </si>
  <si>
    <t>Pago</t>
  </si>
  <si>
    <t>https://www.crunchbase.com/organization/pago-1255</t>
  </si>
  <si>
    <t>Finance, Internet, Mobile Payments, Payments</t>
  </si>
  <si>
    <t>https://www.pago.co.za/</t>
  </si>
  <si>
    <t>https://twitter.com/paywithpago</t>
  </si>
  <si>
    <t>support@pago.co.za</t>
  </si>
  <si>
    <t>Land LayBy</t>
  </si>
  <si>
    <t>https://www.crunchbase.com/organization/land-layby</t>
  </si>
  <si>
    <t>Victor Asoyo</t>
  </si>
  <si>
    <t>Blockchain and Cryptocurrency, Financial Services, Payments, Real Estate, Software</t>
  </si>
  <si>
    <t>Bitcoin, Cryptocurrency, Real Estate</t>
  </si>
  <si>
    <t>https://hrbe.io/</t>
  </si>
  <si>
    <t>SMECreditPro</t>
  </si>
  <si>
    <t>https://www.crunchbase.com/organization/smecreditpro</t>
  </si>
  <si>
    <t>Credit, Information Services, Lending</t>
  </si>
  <si>
    <t>SMECreditPro provides a business finance solution tailored for micro, small, and medium-sized enterprises (SMEs). The platform facilitates easy access to credit for purchasing inventory and managing business operations. It offers a one-stop shop for SME members to apply for business loans from lending partners, matching their business credit profiles with suitable financing options. The service includes pre-screening SME suppliers for legitimacy, financial strength, and credit standing, thereby reducing vulnerabilities in the supply chain. Additionally, the SMECreditPro 360 Ratingâ„¢ helps lenders find qualified SMEs efficiently.</t>
  </si>
  <si>
    <t>https://www.smecreditpro.com</t>
  </si>
  <si>
    <t>https://x.com/smecreditpro</t>
  </si>
  <si>
    <t>info@smecreditpro.com</t>
  </si>
  <si>
    <t>+237 650 661 491</t>
  </si>
  <si>
    <t>Globex360</t>
  </si>
  <si>
    <t>https://www.crunchbase.com/organization/globex360</t>
  </si>
  <si>
    <t>Globex360 is a global online trading provider, specializing in offering services for trading with Forex and CFDs, indices, precious metals, energy, and cryptocurrencies. Established in 2017 and based in South Africa, the company caters to a diverse clientele, providing a range of account types including Traditional Accounts, Business Referrers, and Islamic Accounts. Globex360 is recognized as an authorized Financial Services Provider (FSP) with the FSCA South Africa under license no: 50130. The company emphasizes the importance of education in trading, offering resources to learn about various markets. Clients can trade using the Globex360 MT4 platform, which includes features like the Guardian Angel, a personalized AI trading assistant.</t>
  </si>
  <si>
    <t>https://globex360.co.za</t>
  </si>
  <si>
    <t>https://twitter.com/globex3602</t>
  </si>
  <si>
    <t>support@globex360.co.za</t>
  </si>
  <si>
    <t>+27 10 009 0512</t>
  </si>
  <si>
    <t>ClicknPay</t>
  </si>
  <si>
    <t>https://www.crunchbase.com/organization/clicknpay</t>
  </si>
  <si>
    <t>Lee Masuka</t>
  </si>
  <si>
    <t>https://www.clicknpay.africa</t>
  </si>
  <si>
    <t>https://twitter.com/ClicknpayZ</t>
  </si>
  <si>
    <t>info@clicknpay.africa</t>
  </si>
  <si>
    <t>+263 242 703960</t>
  </si>
  <si>
    <t>Eset Technology</t>
  </si>
  <si>
    <t>https://www.crunchbase.com/organization/eset-technology</t>
  </si>
  <si>
    <t>Biniam Yayehyirad, Dr. Michael Dagnew, Michael Melaku</t>
  </si>
  <si>
    <t>Blockchain, Enterprise Resource Planning (ERP), Web Development</t>
  </si>
  <si>
    <t>With the aim to enable organizations to create and exchange value through technology, Eset Technology provides state-of-the-art/cutting-edge IT solutions. Services include website development, Enterprise Resource Planning, and blockchain technology-related services.</t>
  </si>
  <si>
    <t>http://eset-tech.com/</t>
  </si>
  <si>
    <t>https://twitter.com/EsetTechnology</t>
  </si>
  <si>
    <t>+251 11 66 86 188 / 01 16 68 61 88</t>
  </si>
  <si>
    <t>Think Direct</t>
  </si>
  <si>
    <t>https://www.crunchbase.com/organization/think-direct-c69f</t>
  </si>
  <si>
    <t>Digital Signage, Financial Services, Funding Platform, Lead Generation</t>
  </si>
  <si>
    <t>https://www.thinkdirect.co.za/</t>
  </si>
  <si>
    <t>https://twitter.com/thinkdirect</t>
  </si>
  <si>
    <t>info@thinkdirect.co.za</t>
  </si>
  <si>
    <t>Princeps Credit Systems</t>
  </si>
  <si>
    <t>https://www.crunchbase.com/organization/princeps-credit-systems</t>
  </si>
  <si>
    <t>Nguru, Lagos, Nigeria</t>
  </si>
  <si>
    <t>https://www.princeps.africa/home</t>
  </si>
  <si>
    <t>https://x.com/princepscsl</t>
  </si>
  <si>
    <t>Thazin Group</t>
  </si>
  <si>
    <t>https://www.crunchbase.com/organization/thazin-group</t>
  </si>
  <si>
    <t>Thazin Group operates in the financial services industry, focusing on impact investment and environmental, social, and governance (ESG) principles. The company engages in responsible mining, renewable energy, sustainable aquaculture, and blockchain projects. With a commitment to reducing CO2 emissions, Thazin Group is involved in various stages of project development, including pre-feasibility studies and securing offtake agreements.</t>
  </si>
  <si>
    <t>https://thazin.group</t>
  </si>
  <si>
    <t>https://twitter.com/thazingroup</t>
  </si>
  <si>
    <t>info@thazin.group</t>
  </si>
  <si>
    <t>The Integrated Exchange</t>
  </si>
  <si>
    <t>https://www.crunchbase.com/organization/the-integrated-exchange</t>
  </si>
  <si>
    <t>https://www.i-ex.co.za</t>
  </si>
  <si>
    <t>https://x.com/EESE_Trading</t>
  </si>
  <si>
    <t>info@i-ex.co.za</t>
  </si>
  <si>
    <t>27  10 271 1737</t>
  </si>
  <si>
    <t>SafCoin</t>
  </si>
  <si>
    <t>https://www.crunchbase.com/organization/safcoin</t>
  </si>
  <si>
    <t>Neil Ferreira, Tony Ferreira</t>
  </si>
  <si>
    <t>Safcoin is an exclusive African cryptocurrency that aims to make digital currency investment easy and understandable for everyone in Africa.</t>
  </si>
  <si>
    <t>https://www.safcoin.co.za/</t>
  </si>
  <si>
    <t>https://twitter.com/SAFCOIN1</t>
  </si>
  <si>
    <t>info@safcoin.co.za</t>
  </si>
  <si>
    <t>27 44 695 0374</t>
  </si>
  <si>
    <t>Hodlpay</t>
  </si>
  <si>
    <t>https://www.crunchbase.com/organization/hodlpay</t>
  </si>
  <si>
    <t>Bitcoin, Cryptocurrency, Mobile Apps</t>
  </si>
  <si>
    <t>https://hodlpay.io</t>
  </si>
  <si>
    <t>support@hodlpay.io</t>
  </si>
  <si>
    <t>+233 24 644 4248</t>
  </si>
  <si>
    <t>Ghana Commodity Exchange</t>
  </si>
  <si>
    <t>https://www.crunchbase.com/organization/ghana-commodity-exchange</t>
  </si>
  <si>
    <t>Ghana Commodity Exchange is a regulated market linking buyers and sellers of agricultural products to trade under rules while assuring the market quantity, quality, and timely settlement. They aim to establish linkages between agricultural and commodity producers and buyers, to secure competitive prices for their products, assuring the market quantity and quality as well as timely settlement of their trade.</t>
  </si>
  <si>
    <t>https://www.gcx.com.gh</t>
  </si>
  <si>
    <t>https://twitter.com/gcx_official/</t>
  </si>
  <si>
    <t>contact@gcx.com.gh</t>
  </si>
  <si>
    <t>+233 0302690670</t>
  </si>
  <si>
    <t>MoneyTic Platform</t>
  </si>
  <si>
    <t>https://www.crunchbase.com/organization/moneytic-platform</t>
  </si>
  <si>
    <t>https://www.moneytic-platform.com</t>
  </si>
  <si>
    <t>contact-us@moneytic-platform.com</t>
  </si>
  <si>
    <t>221 33 822 91 91</t>
  </si>
  <si>
    <t>SKY Finance</t>
  </si>
  <si>
    <t>https://www.crunchbase.com/organization/sky-finance</t>
  </si>
  <si>
    <t>https://sf.sky.eg</t>
  </si>
  <si>
    <t>Info@sky.eg</t>
  </si>
  <si>
    <t>20 15 75 9</t>
  </si>
  <si>
    <t>Nitrade</t>
  </si>
  <si>
    <t>https://www.crunchbase.com/organization/nitrade</t>
  </si>
  <si>
    <t>Blockchain and Cryptocurrency, Commerce and Shopping, Financial Services, Gaming, Internet Services, Payments, Software</t>
  </si>
  <si>
    <t>Bitcoin, E-Commerce, Gaming, Internet, Video Games</t>
  </si>
  <si>
    <t>https://landing.nitrade.pro/</t>
  </si>
  <si>
    <t>nitrade.nitro@gmail.com</t>
  </si>
  <si>
    <t>FynixWave</t>
  </si>
  <si>
    <t>https://www.crunchbase.com/organization/fynixwave</t>
  </si>
  <si>
    <t>Credit, Financial Services</t>
  </si>
  <si>
    <t>https://fynixwave.com</t>
  </si>
  <si>
    <t>https://twitter.com/FynixWave</t>
  </si>
  <si>
    <t>contact@fynixwave.com</t>
  </si>
  <si>
    <t>Solarex</t>
  </si>
  <si>
    <t>https://www.crunchbase.com/organization/solarex-ec86</t>
  </si>
  <si>
    <t>Blockchain and Cryptocurrency, Energy, Natural Resources, Other, Sustainability</t>
  </si>
  <si>
    <t>Blockchain, Energy, Solar</t>
  </si>
  <si>
    <t>Solarex provides solarex ICO project. The Solarex ICO project is an innovative, disruptive, decentralized, decarbonized, and democratized solar energy ecosystem built on the blockchain. They aim to become the largest block chain-based solar energy provider, as well as the most efficient and sustainable energy ecosystem.</t>
  </si>
  <si>
    <t>https://www.solarex.io</t>
  </si>
  <si>
    <t>https://twitter.com/Solarex_ICO</t>
  </si>
  <si>
    <t>info@solarex.io</t>
  </si>
  <si>
    <t>+234 7069952280</t>
  </si>
  <si>
    <t>BizNurture</t>
  </si>
  <si>
    <t>https://www.crunchbase.com/organization/biznurture</t>
  </si>
  <si>
    <t>http://biznurture.com</t>
  </si>
  <si>
    <t>https://twitter.com/biznurture</t>
  </si>
  <si>
    <t>enquiries@biznurture.com</t>
  </si>
  <si>
    <t>0907-007-7779</t>
  </si>
  <si>
    <t>Fimcorp Capital</t>
  </si>
  <si>
    <t>https://www.crunchbase.com/organization/fimcorp-capital</t>
  </si>
  <si>
    <t>Temwani Kalea</t>
  </si>
  <si>
    <t>Financial Services, Media and Entertainment, Payments, Professional Services, Software</t>
  </si>
  <si>
    <t>Advice, Consulting, FinTech, Transaction Processing</t>
  </si>
  <si>
    <t>https://fimcorpcapital.co.za</t>
  </si>
  <si>
    <t>info@fimcorpcapital.co.za</t>
  </si>
  <si>
    <t>+27 12 430 2284</t>
  </si>
  <si>
    <t>Regional Scholarship and Innovation Fund</t>
  </si>
  <si>
    <t>https://www.crunchbase.com/organization/regional-scholarship-and-innovation-fund</t>
  </si>
  <si>
    <t>Education, Funding Platform, Training</t>
  </si>
  <si>
    <t>https://www.rsif-paset.org</t>
  </si>
  <si>
    <t>https://x.com/PasetRsif</t>
  </si>
  <si>
    <t>rsif@icipe.org</t>
  </si>
  <si>
    <t>+254 20 8632000</t>
  </si>
  <si>
    <t>Ziada Credit Solutions</t>
  </si>
  <si>
    <t>https://www.crunchbase.com/organization/ziada-credit-solutions</t>
  </si>
  <si>
    <t>Credit, Financial Services, Trading Platform</t>
  </si>
  <si>
    <t>Ziada Credit Solutions Limited provides multi-currency, export receivables finance programs for medium-sized businesses throughout Africa. The company specializes in financial services, offering solutions that address limited access to markets, financial access, and business advisory services. Ziada Credit Solutions Limited aims to support businesses in managing their export receivables and improving their financial stability through tailored financing options.</t>
  </si>
  <si>
    <t>FlorÃ©al, Plaines Wilhems, Mauritius</t>
  </si>
  <si>
    <t>http://www.ziada.africa</t>
  </si>
  <si>
    <t>info@creditsolutions.africa</t>
  </si>
  <si>
    <t>Fix Debt</t>
  </si>
  <si>
    <t>https://www.crunchbase.com/organization/fix-debt</t>
  </si>
  <si>
    <t>Fix Debt assesses the financial situation by reviewing income, living expenses, and debt repayments to determine the over-indebted. Their services include consulting, assessment, development plans, and implementation plans. They respond to customer inquiries by phone, contact form, and email.</t>
  </si>
  <si>
    <t>https://fixdebt.co.za</t>
  </si>
  <si>
    <t>https://twitter.com/fix_debt</t>
  </si>
  <si>
    <t>info@fixdebt.co.za</t>
  </si>
  <si>
    <t>+27 011 568 5038</t>
  </si>
  <si>
    <t>Chqmate</t>
  </si>
  <si>
    <t>https://www.crunchbase.com/organization/chqmate</t>
  </si>
  <si>
    <t>Chqmate is the first mobile application in Egypt and the Middle East that connects with the POS of the restaurants and cafes to allow the receipt of an electronic and interactive check on the smart phones of Chqmate users, to be able to facilitate payment transactions among different peers.</t>
  </si>
  <si>
    <t>https://www.chqmateapp.com/</t>
  </si>
  <si>
    <t>tradeXpad</t>
  </si>
  <si>
    <t>https://www.crunchbase.com/organization/tradexpad</t>
  </si>
  <si>
    <t>TradeXpad develops a trade finance platform to help simplify access to the global market. Its platform enables trade secured by the blockchain and uses smart contracts for optimal efficiency to help clients manage contracts, facilities, trades, and invoices.</t>
  </si>
  <si>
    <t>https://tradexpad.com/</t>
  </si>
  <si>
    <t>https://twitter.com/TradeXpad</t>
  </si>
  <si>
    <t>CIB Kenya</t>
  </si>
  <si>
    <t>https://www.crunchbase.com/organization/cib-kenya</t>
  </si>
  <si>
    <t>https://cibke.com</t>
  </si>
  <si>
    <t>https://x.com/CIB_Kenya</t>
  </si>
  <si>
    <t>contactus@cibke.com</t>
  </si>
  <si>
    <t>254 703 053100</t>
  </si>
  <si>
    <t>PAYALL</t>
  </si>
  <si>
    <t>https://www.crunchbase.com/organization/payall</t>
  </si>
  <si>
    <t>Payall is an aggregator application, allowing access to all platforms of electronic recharge and money transfer, from a single smartphone. Specialized in distribution to neighborhood shops, Payall also explores the aggregation of FMCG products. It also develops integration product for banks.</t>
  </si>
  <si>
    <t>http://payallpaysn.com/</t>
  </si>
  <si>
    <t>https://twitter.com/PayallPay</t>
  </si>
  <si>
    <t>serigne.malick.tall@teamxgroup.com</t>
  </si>
  <si>
    <t>+221 77 298 95 17</t>
  </si>
  <si>
    <t>Maxxo</t>
  </si>
  <si>
    <t>https://www.crunchbase.com/organization/maxxo</t>
  </si>
  <si>
    <t>Blockchain, FinTech</t>
  </si>
  <si>
    <t>Maxxo is a Croatian cloud-based file sharing, synchronization, and backup tool that allows users to quickly sync and share files with trusted friends and colleagues. The site provides 5GB free accounts as well as premium accounts with additional data sharing and storage options.</t>
  </si>
  <si>
    <t>http://www.maxxo.com</t>
  </si>
  <si>
    <t>Nurucoin</t>
  </si>
  <si>
    <t>https://www.crunchbase.com/organization/nurucoin</t>
  </si>
  <si>
    <t>https://www.nurucoin.com</t>
  </si>
  <si>
    <t>https://x.com/nurucoin_crypto</t>
  </si>
  <si>
    <t>info@nurucoin.com</t>
  </si>
  <si>
    <t>+254 0746 734 669</t>
  </si>
  <si>
    <t>NITA Transfert dâ€™Argent</t>
  </si>
  <si>
    <t>https://www.crunchbase.com/organization/nita-transfert-d-argent</t>
  </si>
  <si>
    <t>Niamey, Niamey, Niger</t>
  </si>
  <si>
    <t>https://www.nitatransfert.com</t>
  </si>
  <si>
    <t>https://x.com/nitatransfert</t>
  </si>
  <si>
    <t>info@nitatransfert.com</t>
  </si>
  <si>
    <t>227 80 78 78 78</t>
  </si>
  <si>
    <t>SendieCo Logistics</t>
  </si>
  <si>
    <t>https://www.crunchbase.com/organization/sendieco-logistics</t>
  </si>
  <si>
    <t>Adetobi Solanke, Joshua Koya</t>
  </si>
  <si>
    <t>Blockchain and Cryptocurrency, Other, Transportation</t>
  </si>
  <si>
    <t>Blockchain, Logistics, Supply Chain Management</t>
  </si>
  <si>
    <t>Sendie is a decentralized logistics company that makes delivery of packages possible in just few clicks. Sendie connects private senders and businesses to independent couriers that are heading in the right direction, through a crowd-sourced delivery platform, to ensure a sustainable, cost effective and convenient delivery of goods. You can choose what you want to send, when and where you want; this can be instant. You only pay for the deliveries made on your behalf; no hidden charges or sign-up fees. You can keep real-time tracking and tracing of your package till it reaches its destination. Sendie operates an uberized model solving the limiting problem of accessing a centralized courier service at any given time. Either an individual or an existing courier service can signup for free to be a Sendie Courier.</t>
  </si>
  <si>
    <t>http://www.sendie.ng</t>
  </si>
  <si>
    <t>http://www.twitter.com/sendieng</t>
  </si>
  <si>
    <t>Binary Options Trading in South Africa</t>
  </si>
  <si>
    <t>https://www.crunchbase.com/organization/binary-options-trading-in-south-africa</t>
  </si>
  <si>
    <t>Nathan Moloto</t>
  </si>
  <si>
    <t>Since 2008, financial market has been giving the top-notch services and gained positive reputation worldwide. For traders in South Africa, binary options trading has become an exceptional way to participate on financial market without being a trading expert. With binary options, there are just two possible outcomes: either the price of selected asset will rise or fall at the end of binary trading process. Traders in South Africa should remember that each trade has fixed expiry time and payout ratio. Traders are able to get benefits of binary options trading in South Africa when they have given comprehensive information regarding binary options features, safety, assets,deposit and  withdrawal terms.</t>
  </si>
  <si>
    <t>http://www.binarytrading.co.za/</t>
  </si>
  <si>
    <t>nathanmoloto@yahoo.com</t>
  </si>
  <si>
    <t>Zoa Tech Limited</t>
  </si>
  <si>
    <t>https://www.crunchbase.com/organization/zoa-tech-limited</t>
  </si>
  <si>
    <t>Gladys Muga, Jean Muga</t>
  </si>
  <si>
    <t>Financial Services, FinTech, Information Technology, Insurance</t>
  </si>
  <si>
    <t>http://www.zoatech.com/</t>
  </si>
  <si>
    <t>+254 264445577</t>
  </si>
  <si>
    <t>ZuumPay</t>
  </si>
  <si>
    <t>https://www.crunchbase.com/organization/zuumpay</t>
  </si>
  <si>
    <t>Kemdji Tsem Tsem Camilla, Ndamo Ndamo</t>
  </si>
  <si>
    <t>Blockchain and Cryptocurrency, Financial Services, Mobile, Payments, Software</t>
  </si>
  <si>
    <t>Cryptocurrency, Finance, Financial Services, FinTech, Mobile Payments, Payments, Personal Finance, Virtual Currency</t>
  </si>
  <si>
    <t>ZuumPay is a global mobile payment and financial service application that offers wide range financial services for cross border payments and transactions. Rather than managing several services to achieve a single task, ZuumPay offers a One-Stop-Financial-Counter that allows users to achiev any financial task in real time from any part of the world at  time with a push of a button. ZuumPay system supports tokens representing fiat currency, cryptocurrency, commodities, etc, given our users a complete access, management and control over their finances with a Reward Based Referral network.</t>
  </si>
  <si>
    <t>http://www.zuumpay.com</t>
  </si>
  <si>
    <t>https://twitter.com/ZuumPay</t>
  </si>
  <si>
    <t>info@zuumpay.com</t>
  </si>
  <si>
    <t>(+237)678-943-758</t>
  </si>
  <si>
    <t>Guanxi</t>
  </si>
  <si>
    <t>https://www.crunchbase.com/organization/guanxi-investment</t>
  </si>
  <si>
    <t>Cedric NGONDI, Yves NKOME</t>
  </si>
  <si>
    <t>Reference platform for crowdfunding in Africa to invest directly in Startups, SMEs, Agriculture, Real Estate and Mutual funds.</t>
  </si>
  <si>
    <t>https://www.guanxi-invest.com/</t>
  </si>
  <si>
    <t>https://twitter.com/guanxiinvest</t>
  </si>
  <si>
    <t>info@guanxi-invest.com</t>
  </si>
  <si>
    <t>Havene</t>
  </si>
  <si>
    <t>https://www.crunchbase.com/organization/havene</t>
  </si>
  <si>
    <t>Bashir Aminu</t>
  </si>
  <si>
    <t>Blockchain, Crowdfunding, Cryptocurrency, Financial Services</t>
  </si>
  <si>
    <t>We are building a user-centric digital assets exchange and fundraising platform that is easy to use, fast, community regulated and supports the growth of blockchain startups and other businesses from Africa and around the world.</t>
  </si>
  <si>
    <t>https://havene.io</t>
  </si>
  <si>
    <t>https://twitter.com/haveneplatform</t>
  </si>
  <si>
    <t>hello@havene.co</t>
  </si>
  <si>
    <t>+234 8183617752</t>
  </si>
  <si>
    <t>Smart Technologies</t>
  </si>
  <si>
    <t>https://www.crunchbase.com/organization/smart-technologies-05bf</t>
  </si>
  <si>
    <t>Smart Agwu</t>
  </si>
  <si>
    <t>Commerce and Shopping, Financial Services, Information Technology, Internet Services, Media and Entertainment</t>
  </si>
  <si>
    <t>Digital Media, E-Commerce, FinTech, Information Technology, Social Media, Social Network</t>
  </si>
  <si>
    <t>Smart Technologies, an IT company that provides world class solutions to problems revolving around Information, Fintech, E-commerce and Entertainment using up to date and evolving technology tools like AI to do more.</t>
  </si>
  <si>
    <t>technology4africa@gmail.com</t>
  </si>
  <si>
    <t>Biyabot</t>
  </si>
  <si>
    <t>https://www.crunchbase.com/organization/biyabot</t>
  </si>
  <si>
    <t>Artificial Intelligence (AI), Data and Analytics, Financial Services, Internet Services, Science and Engineering, Software</t>
  </si>
  <si>
    <t>Artificial Intelligence (AI), Chatbot, Financial Services, FinTech, Internet</t>
  </si>
  <si>
    <t>Biya is an artificial intelligence powered chatbot utility that allows businesses to request and receive payments as well as allow individuals make payments and access value added services seamlessly.</t>
  </si>
  <si>
    <t>https://biya.com.ng</t>
  </si>
  <si>
    <t>https://twitter.com/biyabot</t>
  </si>
  <si>
    <t>sular@biya.com.ng</t>
  </si>
  <si>
    <t>PrecisionPay</t>
  </si>
  <si>
    <t>https://www.crunchbase.com/organization/precisionpay</t>
  </si>
  <si>
    <t>Akinwunmi Oladipo</t>
  </si>
  <si>
    <t>E-Commerce, Financial Services, FinTech, Information Technology</t>
  </si>
  <si>
    <t>Precision Payment Solutions Limited is a Fin-tech subscription management service provider that offers end to end payment services to businesses that require subscription billing from customers for the provision of a wide range of services using Direct Debit Solutions.</t>
  </si>
  <si>
    <t>http://www.precisionpay.net</t>
  </si>
  <si>
    <t>https://www.twitter.com/precision_paym</t>
  </si>
  <si>
    <t>enquiries@precisionpay.net</t>
  </si>
  <si>
    <t>Digital Gold Exchange</t>
  </si>
  <si>
    <t>https://www.crunchbase.com/organization/digital-gold-exchange</t>
  </si>
  <si>
    <t>https://dgex.io/</t>
  </si>
  <si>
    <t>https://twitter.com/tmtgdge</t>
  </si>
  <si>
    <t>dge@dgexcrypto.io</t>
  </si>
  <si>
    <t>Funema</t>
  </si>
  <si>
    <t>https://www.crunchbase.com/organization/funema</t>
  </si>
  <si>
    <t>David Ogundeko</t>
  </si>
  <si>
    <t>Data and Analytics, Financial Services, Lending and Investments, Professional Services</t>
  </si>
  <si>
    <t>Business Development, Business Intelligence, Impact Investing, Venture Capital</t>
  </si>
  <si>
    <t>We believe we have been given the grace to invest in and work with visionary, last-mile focused entrepreneurs in lifting BOP communities out of poverty through the creation, nurturing and accelerated growth of small business ecosystems.</t>
  </si>
  <si>
    <t>http://www.funema.co</t>
  </si>
  <si>
    <t>https://twitter.com/FunemaGroup</t>
  </si>
  <si>
    <t>hello@funemagroup.com</t>
  </si>
  <si>
    <t>Orion Fintech</t>
  </si>
  <si>
    <t>https://www.crunchbase.com/organization/the-orion-imagecapital-communication-ltd</t>
  </si>
  <si>
    <t>Alex Mwaura</t>
  </si>
  <si>
    <t>Finance, Financial Services, FinTech, Supply Chain Management</t>
  </si>
  <si>
    <t>Orionfintech.com a financial and technology company with headquarters in Nairobi, Kenya. Orion is laser focused on driving financial technology adoption across Sub Saharan Africa by re-building finance landscape as we know it with modern financial SAAS architecture. We are disrupting one industry at a time, private and public with cutting-edge financial technology, across expense financing, supply chain financing/inventory finance, asset financing and re-engineering the entire traditional banking financial sector. Orion Fintech is leveling the playing field with revolutionary Financial Technology, Innovative Software, Artificial Intelligence and Financial SAAS engines. "ORION FINTECH is the New Wheels of Global Finance"</t>
  </si>
  <si>
    <t>http://www.orionfintech.com/</t>
  </si>
  <si>
    <t>https://twitter.com/OrionFintech_</t>
  </si>
  <si>
    <t>info@orionfintech.com</t>
  </si>
  <si>
    <t>+254 720 28 59 61</t>
  </si>
  <si>
    <t>Franc</t>
  </si>
  <si>
    <t>https://www.crunchbase.com/organization/francgroup</t>
  </si>
  <si>
    <t>Sebastian Patel, Thomas Brennan</t>
  </si>
  <si>
    <t>Apps, Financial Services, FinTech, Mobile Apps</t>
  </si>
  <si>
    <t>Franc is the easiest way to save &amp; invest. Our app doesnâ€™t require any investment knowledge &amp; our friendly risk quiz helps us understand how much investment risk is right for you. Users can start investing in less than 2 minutes. There is no minimum requirement &amp; no paperwork. It is a seamless digital experience end-to-end.  A user simply chooses a goal,  selects an investment strategy,  verifies their identity &amp; makes a deposit.  Each user is recommended a personalised investment strategy for each investment goal, combining money market &amp; index tracking ETFs. Our helpful calculators assist clients with their budgeting, retirement &amp; targeted savings needs. We also provide free access to our online academy &amp; fun financial literacy quizzes. We know saving is hard &amp; investing can be scary, which is why we create savings groups &amp; challenges so that users can encourage one another. We also run weekly competitions where users can stand a chance to win a cash prize that will boost their investments.</t>
  </si>
  <si>
    <t>https://www.franc.app</t>
  </si>
  <si>
    <t>https://www.twitter.com/francgroup</t>
  </si>
  <si>
    <t>info@franc.app</t>
  </si>
  <si>
    <t>Pineapple</t>
  </si>
  <si>
    <t>https://www.crunchbase.com/organization/pineapple</t>
  </si>
  <si>
    <t>Marnus van Heerden, Matthew Elan Smith, Ndabenhle Junior Ngulube</t>
  </si>
  <si>
    <t>FinTech, Insurance, InsurTech, Peer to Peer</t>
  </si>
  <si>
    <t>In short, Pineapple see the traditional insurance model, user journey and products as lacking and set out to remedy these by doing the following: 1) Changing the business model to align incentives, show people how premiums are used and award members leftover premium back 2) Making insuring as easy as snapping a picture where AI does the rest and cover is issued in under 60 seconds 3) Allowing per-item insurance and new product innovation to address cover not currently offered or accessible to many Pineapple launched in South Africa in 2018 with their "My Stuff" per-item insurance and have since launched their auto offering "My Ride". They have also partnered with Travelers in the US and have white-labeled their platform in the US.</t>
  </si>
  <si>
    <t>https://www.pineapple.co.za/</t>
  </si>
  <si>
    <t>https://www.twitter.com/pineapple_sa</t>
  </si>
  <si>
    <t>info@pineapple.co.za</t>
  </si>
  <si>
    <t>ASUSU</t>
  </si>
  <si>
    <t>https://www.crunchbase.com/organization/asusu</t>
  </si>
  <si>
    <t>Yusuf Walter Zakari</t>
  </si>
  <si>
    <t>Community and Lifestyle, Financial Services, Software</t>
  </si>
  <si>
    <t>Communities, Crowdfunding, Financial Services, SaaS, Software</t>
  </si>
  <si>
    <t>ASUSU is digitizing the African informal and semi-formal microfinance activities within low income and daily earners. We provide software that aids the operation of microfinance activities so as to extend financial services to members of such organizations especially in rural communities and communities with limited or unavailable financial services. example of such groups include traders, mechanics, taxi drivers, and low-income earners.</t>
  </si>
  <si>
    <t>http://www.asusu.ng</t>
  </si>
  <si>
    <t>https://www.twitter.com/asusuHq</t>
  </si>
  <si>
    <t>ask@asusu.com.ng</t>
  </si>
  <si>
    <t>0816 300 0015</t>
  </si>
  <si>
    <t>Bitpaya</t>
  </si>
  <si>
    <t>https://www.crunchbase.com/organization/bitpaya</t>
  </si>
  <si>
    <t>Ndifreke Ikokpu, Nnamdi Uba</t>
  </si>
  <si>
    <t>Blockchain and Cryptocurrency, Financial Services, Mobile, Other, Payments, Software</t>
  </si>
  <si>
    <t>Blockchain, Cryptocurrency, Finance, Financial Services, Mobile Payments, Payments</t>
  </si>
  <si>
    <t xml:space="preserve">Bitpaya is a digital currency exchange and remittance platform that uses blockchain to lower the cost and enhance quick settlement for the 2.5billion unbanked in Africa. Founded in 2017 is the first African owned blockchain company.  Moving and remitting cash around Nigeria, Kenya, Uganda, Tanzania, South Africa and Ghana and helping businesses and multinational pay suppliers in China, Dubai is the untapped opportunities for  Bitpaya. </t>
  </si>
  <si>
    <t>https://bitpaya.com</t>
  </si>
  <si>
    <t>https://twitter.com/bitpaya</t>
  </si>
  <si>
    <t>support@bitpaya.com</t>
  </si>
  <si>
    <t>farmCap</t>
  </si>
  <si>
    <t>https://www.crunchbase.com/organization/farmcap</t>
  </si>
  <si>
    <t>Emmanuel Mbalam, Samuel Osborn Adamtey, Suleiman Ampo Mohammed</t>
  </si>
  <si>
    <t>Agriculture and Farming, Blockchain and Cryptocurrency, Internet Services, Other</t>
  </si>
  <si>
    <t>Agriculture, AgTech, Blockchain, Farming, Internet of Things</t>
  </si>
  <si>
    <t>farmCap is a Ghanaian based AgriTech company whose goal is to promote agriculture as a viable career option, as well as a new asset class. farmCap provides access to lands, inputs, funds and Internet of Things (IoT) devices, to manage productivity in the agricultural sector in a better way. farmCap uses state of the art IoT devices to collect data on the farm â€“ crop, soil and weather: and share these data with the farmers and farm investors. All farms on the platform ride on the blockchain technology to ensure transparency and trackability of crops and insured against bad weather. When a farming season is over, farmCap provides access to markets for farmers to easily connect with buyers at competitive market rates. farmCap investors receive their return on investment either as cash or produce.</t>
  </si>
  <si>
    <t>http://farmcap.co</t>
  </si>
  <si>
    <t>https://twitter.com/thefarmcap</t>
  </si>
  <si>
    <t>team@farmcap.co</t>
  </si>
  <si>
    <t>Fintech Ltd.</t>
  </si>
  <si>
    <t>https://www.crunchbase.com/organization/fintech-ltd</t>
  </si>
  <si>
    <t>Ernest Mbenkum</t>
  </si>
  <si>
    <t>Blockchain and Cryptocurrency, Financial Services, Information Technology</t>
  </si>
  <si>
    <t>FinTech, Information Technology, Smart Contracts</t>
  </si>
  <si>
    <t>FinTech Ltd. provides custom Blockchain Development Solutions at cost-effective prices. We have carved out our own space in this domain as a team of Blockchain Application Developers who have a unique history and experience in creating cutting-edge web and mobile applications based on Blockchain technology. Our goal is to help address real-world challenges by using the power of Blockchain Technology. Blockchain Technology has become a game-changer in the FinTech industry where it is being used to drive the Cryptocurrency landscape. Owing to the high level of flexibility in this distributed ledger technology, Blockchain technology now allows people to create unique, specific assets online. With our extensive experience in Cryptocurrency development services and a highly experienced team of Blockchain Developers, we aim to deliver the best Blockchain solutions at affordable market rates. We also specialize in building Smart Contracts, Exchange Platforms, Private Blockchains, and Cryptocurrency Wallets.</t>
  </si>
  <si>
    <t>https://www.fintech.cm</t>
  </si>
  <si>
    <t>https://twitter.com/fintechcm</t>
  </si>
  <si>
    <t>info@fintech.cm</t>
  </si>
  <si>
    <t>Cameroon Blockchain Business Council</t>
  </si>
  <si>
    <t>https://www.crunchbase.com/organization/cameroon-blockchain-business-council</t>
  </si>
  <si>
    <t>Bitcoin, Blockchain, Cryptocurrency, FinTech, PropTech</t>
  </si>
  <si>
    <t>There are two groups of people in Blockchain. Those who want to get rich off cryptocurrencies, and those who want to change the world with Blockchain. The Cameroon Business Blockchain Council (CBBC)  associates itself with the second group and brings together leaders, entrepreneurs, and businesses to advance Blockchain technology in Sub-Saharan Africa. We are building awareness for Blockchain, Cryptocurrency, Smart Contracts, and Decentralized Autonomous Organizations. Our aim is to contribute to this emerging field, foster innovation, entrepreneurship, and collaboration, and create a wealth of opportunities for community members.</t>
  </si>
  <si>
    <t>https://www.cbbc.cm</t>
  </si>
  <si>
    <t>https://twitter.com/cbbccm</t>
  </si>
  <si>
    <t>info@cbbc.cm</t>
  </si>
  <si>
    <t>LCB Moguls Zambia Limited</t>
  </si>
  <si>
    <t>https://www.crunchbase.com/organization/lcb-moguls-zambia-limited</t>
  </si>
  <si>
    <t>http://lcbmogulszambia.com/</t>
  </si>
  <si>
    <t>https://www.twitter.com/lcbmoguls</t>
  </si>
  <si>
    <t>hello@domain.com</t>
  </si>
  <si>
    <t>+260 96 3010277</t>
  </si>
  <si>
    <t>PaySky</t>
  </si>
  <si>
    <t>https://www.crunchbase.com/organization/paysky</t>
  </si>
  <si>
    <t>Waleed Sadek</t>
  </si>
  <si>
    <t>Financial Services, FinTech, Mobile Payments, Payments, Transaction Processing</t>
  </si>
  <si>
    <t>PaySky, Next-generation Payment Solutions Provider, offering a broad range of payment solutions to financial institutions, merchants &amp; consumers world-wide (mPOS, SmartPOS, Mobile Wallet, QR Code payments, InApp payments APIs &amp; more), with a vision of â€œDemocratizing e-paymentsâ€ PaySky aims at availing payment solutions to everyone, everywhere to pay &amp; get paid! (www.PaySky.io)</t>
  </si>
  <si>
    <t>http://www.Paysky.io</t>
  </si>
  <si>
    <t>https://twitter.com/paysky_io</t>
  </si>
  <si>
    <t>Media@PaySky.io</t>
  </si>
  <si>
    <t>Gron Digital</t>
  </si>
  <si>
    <t>https://www.crunchbase.com/organization/gron-digital</t>
  </si>
  <si>
    <t>Blockchain and Cryptocurrency, Financial Services, Gaming, Information Technology, Other</t>
  </si>
  <si>
    <t>Blockchain, Financial Services, Gambling, Gaming, Information Technology</t>
  </si>
  <si>
    <t>The Gron Digital Platform is one of a kind within the sector. The founders of the project are experienced industry players with solid knowledge and a ready product offering. They are not in MVP stage. Many other Gambling related projects on the Blockchain and ICO's are done for the wrong reasons. Our value proposition is to protect the consumers and maximise the profit of the Gambling and Betting industry players. They engage with Regulators and Legal Advisors. They use reputable Auditors to control public funds.</t>
  </si>
  <si>
    <t>https://grondigital.com/</t>
  </si>
  <si>
    <t>https://twitter.com/grondigital</t>
  </si>
  <si>
    <t>info@grondigital.com</t>
  </si>
  <si>
    <t>+27 11 684 2252</t>
  </si>
  <si>
    <t>CommuScore</t>
  </si>
  <si>
    <t>https://www.crunchbase.com/organization/commuscore</t>
  </si>
  <si>
    <t>Philile Mkhize, Priya Thakoor</t>
  </si>
  <si>
    <t>Alternate credit scoring to drive financial inclusion in emerging markets</t>
  </si>
  <si>
    <t>http://www.commuscore.com</t>
  </si>
  <si>
    <t>https://twitter.com/CommuScore</t>
  </si>
  <si>
    <t>priya@commuscore.com</t>
  </si>
  <si>
    <t>Sela</t>
  </si>
  <si>
    <t>https://www.crunchbase.com/organization/sela-a4ff</t>
  </si>
  <si>
    <t>Chi Nnadi</t>
  </si>
  <si>
    <t>Artificial Intelligence (AI), Blockchain and Cryptocurrency, Data and Analytics, Financial Services, Hardware, Lending and Investments, Other, Science and Engineering, Social Impact, Software</t>
  </si>
  <si>
    <t>Artificial Intelligence (AI), Blockchain, Computer Vision, Impact Investing, Social Impact, Software</t>
  </si>
  <si>
    <t>Sela is a platform that enables transparent execution and measurement of sustainable development projects, eliminating traditional barriers of entry for capital into the emerging world. Sela uses blockchain and artificial intelligence to track all transactions and impact-driven measurements, fostering trust among project stakeholders. Sela operationalizes impact methodologies by combining AI-powered objective data collection and stakeholder participation towards direct, measurable effects on the UNâ€™s Sustainable Development Goals (SDGs) Sela also connects those that fund development projects directly to individuals on the ground, forming communities of transparency and engagement.</t>
  </si>
  <si>
    <t>https://sela-labs.co/</t>
  </si>
  <si>
    <t>https://twitter.com/sela_labs?lang=en</t>
  </si>
  <si>
    <t>info@sela-labs.co</t>
  </si>
  <si>
    <t>Tazcara</t>
  </si>
  <si>
    <t>https://www.crunchbase.com/organization/tazcara</t>
  </si>
  <si>
    <t>Aley Adham, Bassem Aiad</t>
  </si>
  <si>
    <t>Financial Services, Mobile, Payments, Platforms, Software, Transportation</t>
  </si>
  <si>
    <t>Mobile Payments, Operating Systems, Transportation</t>
  </si>
  <si>
    <t>Tazcara.com is a bus operating system platform allowing travelers to search and book their bus tickets and pay online. It also helps bus operators to increases sales by integrating with travel agencies, unions and government institutions.</t>
  </si>
  <si>
    <t>https://tazcara.com/</t>
  </si>
  <si>
    <t>https://twitter.com/TAZCARAoffical</t>
  </si>
  <si>
    <t>hello@tazcara.com</t>
  </si>
  <si>
    <t>SusuAI</t>
  </si>
  <si>
    <t>https://www.crunchbase.com/organization/susuai</t>
  </si>
  <si>
    <t>Apps, FinTech, Mobile Apps</t>
  </si>
  <si>
    <t>SusuAI is your savings planner that help plan and automate your billings. Savings is always a challenging task, but SusuAI has decided to make it your savings contribution fun by bring savings on social via chat. To encourage savings, SusuAI give money back on certain percentage of savings when user decides to save to purchase items.</t>
  </si>
  <si>
    <t>https://susu-ai.com</t>
  </si>
  <si>
    <t>info@susu-ai.com</t>
  </si>
  <si>
    <t>ProfitShare Partners</t>
  </si>
  <si>
    <t>https://www.crunchbase.com/organization/profitshare-partners</t>
  </si>
  <si>
    <t>Andrew Maren</t>
  </si>
  <si>
    <t>Business Development, Finance, Financial Services, FinTech</t>
  </si>
  <si>
    <t>ProfitShare Partners utilises tech to fast-track SME performance and delivery through its profit-sharing business model. ProfitShare Partners financially partners on transactions with SMEs to deliver successfully on their orders and contracts with reputable organisations, allowing them to access bigger business and grow exponentially in short periods of time.</t>
  </si>
  <si>
    <t>https://profitsharepartners.com/</t>
  </si>
  <si>
    <t>https://twitter.com/ProfitShare1</t>
  </si>
  <si>
    <t>andrew@profitsharepartners.com</t>
  </si>
  <si>
    <t>Chaperone</t>
  </si>
  <si>
    <t>https://www.crunchbase.com/organization/chaperone-limited</t>
  </si>
  <si>
    <t>Mohau Mochebelele</t>
  </si>
  <si>
    <t>Licensed by the Central Bank of Lesotho, Chaperone is a Technological Company and issuer of Electronic Payment Instruments through its platforms.</t>
  </si>
  <si>
    <t>Maseru, Maseru, Lesotho</t>
  </si>
  <si>
    <t>https://chaperone.co.ls/</t>
  </si>
  <si>
    <t>info@chaperone.co.ls</t>
  </si>
  <si>
    <t>(+266) 800 130 77</t>
  </si>
  <si>
    <t>PrimeXBT</t>
  </si>
  <si>
    <t>https://www.crunchbase.com/organization/primexbt</t>
  </si>
  <si>
    <t>Cryptocurrency, Financial Exchanges, Financial Services, FinTech, Information Technology, Trading Platform</t>
  </si>
  <si>
    <t>PrimeXBT is a Bitcoin-based trading platform which offers access to over 50+ synthetic contracts including Crypto (Bitcoin, Ethereum, Litecoin, Ripple, EOS), Forex, Commodities (Metals, Oil, Gas), and Indices from a single account. To provide highest level of liquidity and instant order execution, PrimeXBT aggregates feed from multiple exchanges and liquidity providers.Â The company provides access to real-time market data and a wide range of innovative trading tools while maintaining privacy, security, liquidity, and enabling a safe and efficient trading environment for everyone.</t>
  </si>
  <si>
    <t>https://primexbt.com</t>
  </si>
  <si>
    <t>https://twitter.com/PrimeXbt</t>
  </si>
  <si>
    <t>info@primexbt.com</t>
  </si>
  <si>
    <t>BitFund</t>
  </si>
  <si>
    <t>https://www.crunchbase.com/organization/bitfund-629c</t>
  </si>
  <si>
    <t>Bradley Goldman, Dean Joffe, Jonathon Ferrer, Joshua Miltz</t>
  </si>
  <si>
    <t>Crowdfunding, Cryptocurrency, FinTech</t>
  </si>
  <si>
    <t>BitFund they provide safe, easy, and compliant access to a wide range of cryptocurrency investments, through an offering of prespecified as well as customizable investment portfolios. They manage every aspect of these portfolios including buying &amp; selling, rebalancing, and safe storage of the underlying cryptocurrencies on behalf of our investors and institutional partners.</t>
  </si>
  <si>
    <t>https://www.bitfund.co.za/</t>
  </si>
  <si>
    <t>https://twitter.com/BitFund</t>
  </si>
  <si>
    <t>support@bitfund.co.za</t>
  </si>
  <si>
    <t>RedCab LLC</t>
  </si>
  <si>
    <t>https://www.crunchbase.com/organization/redcab-llc</t>
  </si>
  <si>
    <t>Asser Yehia, Mohamed Mousa, Walid ElGendy</t>
  </si>
  <si>
    <t>Blockchain, Transportation</t>
  </si>
  <si>
    <t>RedCab LLC. offers a decentralized peer-to-peer transportation solution to individuals. Utilizing the power of Blockchain technologies and a unique business model for a transparent, affordable, and innovative future. Founded in 2016, started on-ground operations in 2017, and quickly growing within the MENA region with a concrete roadmap unto the future of peer-to-peer transportation services.</t>
  </si>
  <si>
    <t>Hurghada, Al Bahr al Ahmar, Egypt</t>
  </si>
  <si>
    <t>http://redcab.co/</t>
  </si>
  <si>
    <t>https://twitter.com/RedCab_LLC</t>
  </si>
  <si>
    <t>info@redcab.co</t>
  </si>
  <si>
    <t>+20155 100 1234</t>
  </si>
  <si>
    <t>Kolopay</t>
  </si>
  <si>
    <t>https://www.crunchbase.com/organization/mykolo</t>
  </si>
  <si>
    <t>Ifeoluwa Popoola, Ogunlowo Ayoola</t>
  </si>
  <si>
    <t xml:space="preserve">KoloPay, a financial technology company, is helping people with poor savings and impulse buying habits to save towards planned goals over a period of time and they achieve them at amazing discounts and interest as incentives to encourage savings. </t>
  </si>
  <si>
    <t>https://kolopay.com/</t>
  </si>
  <si>
    <t>https://twitter.com/kolopay</t>
  </si>
  <si>
    <t>info@kolopay.com</t>
  </si>
  <si>
    <t>SmartSaver</t>
  </si>
  <si>
    <t>https://www.crunchbase.com/organization/smartsaver</t>
  </si>
  <si>
    <t>Apps, Financial Services, Information Technology, Lending and Investments, Mobile, Software</t>
  </si>
  <si>
    <t>Banking, Consumer Lending, Financial Services, FinTech, Information Technology, Mobile Apps</t>
  </si>
  <si>
    <t>SmartSaver is an innovative retail and wholesale Micro-finance institution, a FINTECH solution that offers outstanding products and services to suit the financial requirements of our diverse clientele. We commenced business operation Nigeria in the year 2017 and plans to diversify into other African Countries and have since delivered retail financial services in an unprecedented manner to our esteemed users.</t>
  </si>
  <si>
    <t>https://www.smartsaver.ng</t>
  </si>
  <si>
    <t>https://twitter.com/_Smartsaverng</t>
  </si>
  <si>
    <t>info@smartsaver.ng</t>
  </si>
  <si>
    <t>Cassava fintech</t>
  </si>
  <si>
    <t>https://www.crunchbase.com/organization/cassava-fintech</t>
  </si>
  <si>
    <t>Cassava is a specialised Pan-African Fintech company that delivers innovative digital transaction solutions across the mobile ecosystem. They endeavor to operate wherever money changes hands, with an ambition to drive financial inclusion, digital payments and lead the adoption of e-Commerce in Africa. Cassava is constantly looking for ways to introduce solutions that bring developmental impact to a diverse range of African communities, thereby improving their quality of life. These solutions are delivered through our strategic partners such as mobile operators, whom we support in attaining their immediate and long-term strategic goals.</t>
  </si>
  <si>
    <t>https://sasaifintech.com/</t>
  </si>
  <si>
    <t>info@cassavaconnect.com</t>
  </si>
  <si>
    <t>+27 11 996 5500</t>
  </si>
  <si>
    <t>Crypto Nâ€™ Kafe</t>
  </si>
  <si>
    <t>https://www.crunchbase.com/organization/crypto-n-kafe</t>
  </si>
  <si>
    <t>Blockchain and Cryptocurrency, Food and Beverage, Other, Professional Services</t>
  </si>
  <si>
    <t>Blockchain, Coffee, Customer Service</t>
  </si>
  <si>
    <t>At Cryptocurrency and Commodity Solutions (CCS), they rely on advanced technologies and seamless applications, committed to providing the worldâ€™s first decentralized ecosystem â€“ directly connecting farmers, importers, roasters, retailers and consumers. Their ecosystem includes: Crypto Nâ€™ Kafe (CNK) token, CNK Token Wallet, CNK Token Exchange, CNK B2B E-Commerce, CNK Crypto-Out Card, and CNK Coffee Retails Software. As blockchain and smart contract enthusiasts, they understand that it is their obligation to start with a responsibly developed system â€“ and they also understand the realities of the industry.</t>
  </si>
  <si>
    <t>Moka, Moka, Mauritius</t>
  </si>
  <si>
    <t>https://cryptokafe.io/</t>
  </si>
  <si>
    <t>https://twitter.com/CryptoKafe</t>
  </si>
  <si>
    <t>support@cryptokafe.io</t>
  </si>
  <si>
    <t>Uprise.Africa</t>
  </si>
  <si>
    <t>https://www.crunchbase.com/organization/uprise-africa</t>
  </si>
  <si>
    <t>Patrick Schofield, Patrick Schofield, Tabassum Qadir, Vuyisa Qabaka</t>
  </si>
  <si>
    <t>Crowdfunding, Financial Services, FinTech, Internet, Payments</t>
  </si>
  <si>
    <t xml:space="preserve">Uprise.Africa is the Equity Crowdfunding platform for South Africa. The platform links both the online and real-world ecosystem to create a new innovative space for capital raise and small business investment.   In order to present a unique offering to Business Owners and Investors alike, Uprise.Africa sources exceptional businesses and assists Entrepreneurs in crafting their pitches. The platform allows Investors to invest capital into SA businesses in exchange for equity shares.  Through extensive vetting, legal and compliance, Uprise.Africa will create a space that is credible, transparent and trustworthy. The platform enables trust to be built between Investors and Entrepreneurs and in doing so creates a supportive business ecosystem. Uprise.Africa is disrupting the traditional funding landscape by providing an alternative method for small businesses to raise capital. Entrepreneurs have access to a new way of accessing funds, they will also be able to grow their network and gain market validation.  </t>
  </si>
  <si>
    <t>https://uprise.africa/</t>
  </si>
  <si>
    <t>https://twitter.com/UpriseAfrica</t>
  </si>
  <si>
    <t>info@uprise.africa</t>
  </si>
  <si>
    <t>+27 (78)-228-4910</t>
  </si>
  <si>
    <t>Gravity.Earth</t>
  </si>
  <si>
    <t>https://www.crunchbase.com/organization/gravity-earth</t>
  </si>
  <si>
    <t>Johannes Ebert, Laurent Salat, Paul Langlois-Meurinne</t>
  </si>
  <si>
    <t>Apps, Blockchain and Cryptocurrency, Data and Analytics, Financial Services, Information Technology, Internet Services, Other, Privacy and Security, Software</t>
  </si>
  <si>
    <t>Apps, Big Data, Blockchain, Identity Management, Information Technology, Insurance, Internet, Software</t>
  </si>
  <si>
    <t>Gravity leverages blockchain technology to allow anyone to manage and share a secure, self-sovereign digital ID with a proportional trust score based on certified personal data. Their solution empowers people to store and share personal data whenever and with whoever they want, thereby unlocking peopleâ€™s access to these otherwise inaccessible services. The Gravity ID augments, but does not depend on traditional paper based IDs, postal addresses or birth certificates.</t>
  </si>
  <si>
    <t>https://www.gravity.earth</t>
  </si>
  <si>
    <t>https://twitter.com/gravityID_earth</t>
  </si>
  <si>
    <t>johannes@gravity.earth</t>
  </si>
  <si>
    <t>Holla Cab Services Nigeria Limited</t>
  </si>
  <si>
    <t>https://www.crunchbase.com/organization/holla-cab-services-nigeria-limited</t>
  </si>
  <si>
    <t>Charles Okoronkwo, Edward Essien, Ken Nwogbo</t>
  </si>
  <si>
    <t>Financial Services, Information Technology, Mobile, Payments, Software, Transportation</t>
  </si>
  <si>
    <t>Information Technology, Mobile Payments, Transportation</t>
  </si>
  <si>
    <t>Taxi Hailing Services Ride Sharing Lifestyle Platforms Payment Platforms Travel Events Media</t>
  </si>
  <si>
    <t>https://holla.ng</t>
  </si>
  <si>
    <t>https://twitter.com/company/hollacab</t>
  </si>
  <si>
    <t>info@holla.ng</t>
  </si>
  <si>
    <t>KudiGo</t>
  </si>
  <si>
    <t>https://www.crunchbase.com/organization/kudigo</t>
  </si>
  <si>
    <t>Bright Ahedor, Gideon Boateng, Kingsley Abrokwah</t>
  </si>
  <si>
    <t>Blockchain and Cryptocurrency, Commerce and Shopping, Data and Analytics, Financial Services, Hardware, Other, Software</t>
  </si>
  <si>
    <t>Big Data, Blockchain, Financial Services, FinTech, Retail Technology</t>
  </si>
  <si>
    <t xml:space="preserve">KudiGo offers a mobile based integrated retail, accounting, payments and analytics engine for informal consumer retailers in Africa. Our solution enables users to leverage on innovative technology in gaining oversight of their business, adopt efficient book-keeping practices and become financial inclusive. We also leverages on big data and blockchain to enable transparency and allow for real-time oversight my manufacturers and distributors within our niche market. </t>
  </si>
  <si>
    <t>http://www.kudigo.com/</t>
  </si>
  <si>
    <t>http://twitter.com/kudigoapp</t>
  </si>
  <si>
    <t>kingsley@kudigo.com</t>
  </si>
  <si>
    <t>Crypto Staunch</t>
  </si>
  <si>
    <t>https://www.crunchbase.com/organization/doronize</t>
  </si>
  <si>
    <t>Kings Hok</t>
  </si>
  <si>
    <t>Bitcoin, Cryptocurrency, Personal Finance</t>
  </si>
  <si>
    <t>CryptoStaunch, is a passion driven project established to guide beginners, including advanced Cryptopreneurs (i.e. Bitcoin Investors and Collectors) in the volatile world of cryptocurrencies. In other words, the platform is for enlightening individuals who would like to engage in making money fast online with bitcoin investments and cryptocurrency trading.</t>
  </si>
  <si>
    <t>Enugu, Enugu, Nigeria</t>
  </si>
  <si>
    <t>https://cryptostaunch.com</t>
  </si>
  <si>
    <t>https://www.twitter.com/CryptoStaunch</t>
  </si>
  <si>
    <t>doronize.com@gmail.com</t>
  </si>
  <si>
    <t>Mr Banks Kenya</t>
  </si>
  <si>
    <t>https://www.crunchbase.com/organization/regalia-international-k-ltd</t>
  </si>
  <si>
    <t>Mr. Banks is an ambitious platform aimed at bringing consumers closer to financial institutions by providing the best matches to their individual financial needs. By allowing convenient access to a wide range of banking products, the website addresses a major pain point in Kenya and helps users make the best and most informed financial decisions. With so many banks in Kenya, many of us find it tedious to scrutinize the hundreds of bank products and their different features. This gap is where Mr. Banks comes in. Mr. Banks acts as your best friend when deciding which account works best for you, or which bank has the perfect loan for your needs. Whether youâ€™re price sensitive or concerned about turn-around time, Mr. Banks collects your information into a database, then submits your request to the relevant banks who in turn revert with their best offers, making it so much easier for you to choose a banking product that fits your needs. By constantly updating content, we stay current to help you make the best and most informed financial decisions.</t>
  </si>
  <si>
    <t>https://www.mrbanks-kenya.com</t>
  </si>
  <si>
    <t>https://www.twitter.com/mrbankskenya</t>
  </si>
  <si>
    <t>Slide Financial</t>
  </si>
  <si>
    <t>https://www.crunchbase.com/organization/slide-financial</t>
  </si>
  <si>
    <t>Alon Stern, Irshad Kathrada, Terence Goldberg</t>
  </si>
  <si>
    <t>FinTech, Payments, Software</t>
  </si>
  <si>
    <t>Slide Financial offers a set of configurable APIs and tools that allow companies to facilitate their own payments. Slide APIs can easily and efficiently be integrated into apps and websites to facilitate payments for marketplaces and platforms.  With Slideâ€™s routing and payout engine, itâ€™s possible to pay out users quickly and reduce operational overheads. Slide powers apps such as the Slide App and Pay &amp; Connect which have strong proof of concept in the marketplace.</t>
  </si>
  <si>
    <t>http://www.getslideapp.com</t>
  </si>
  <si>
    <t>https://twitter.com/SlideFinancial</t>
  </si>
  <si>
    <t>info@getslideapp.com</t>
  </si>
  <si>
    <t>Investsure</t>
  </si>
  <si>
    <t>https://www.crunchbase.com/organization/investsure</t>
  </si>
  <si>
    <t>Ignatious Nkwinika, Mbulelo Mpofana, Shane Curran</t>
  </si>
  <si>
    <t>FinTech, InsurTech</t>
  </si>
  <si>
    <t>InvestSure is a technology company that uses its software to enable partner investment platforms to sell its unique Investment Indemnity (insurance) product to their clients. InvestSure provides a full set of APIs that trading platform developers can use to integrate the Investure Investment Indemnity product seamlessly and easily into their websites and mobile applications. Once InvestSure technology is added to a trading platform, it enables users to buy insurance on their shares with a single click. The full process from buying to insurance to settling claims is fully automated. The Investment Indemnity product itself is a unique innovation; it is designed to protect to protect shareholders against any losses in share value caused by actual or perceived fraud committed by management. This enables investors to secure their investments. The cost of the product is low enough to not significantly reduce returns of investors where no insurance event occurs, but to provide significant downside protection where an insured event does occur.</t>
  </si>
  <si>
    <t>https://investsure.info/</t>
  </si>
  <si>
    <t>https://twitter.com/InvestsureZA</t>
  </si>
  <si>
    <t>info@investsuretech.co.za</t>
  </si>
  <si>
    <t>Guap Pay</t>
  </si>
  <si>
    <t>https://www.crunchbase.com/organization/guap-pay</t>
  </si>
  <si>
    <t>Thulani Rex</t>
  </si>
  <si>
    <t>Blockchain and Cryptocurrency, Financial Services, Information Technology, Payments, Software</t>
  </si>
  <si>
    <t>Cryptocurrency, Financial Services, Information Technology, Payments</t>
  </si>
  <si>
    <t>Ndola, NA - Zambia, Zambia</t>
  </si>
  <si>
    <t>http://guap-pay.com</t>
  </si>
  <si>
    <t>info@guap-pay.com</t>
  </si>
  <si>
    <t>260-966-580278</t>
  </si>
  <si>
    <t>IconPlux</t>
  </si>
  <si>
    <t>https://www.crunchbase.com/organization/iconplux</t>
  </si>
  <si>
    <t>IconPlux is an online financial services provider that allows clients to perform online transactions and payments. IconPlux was founded in 2017 and was headquartered in Greater Accra, Ghana.</t>
  </si>
  <si>
    <t>https://iconplux.com/</t>
  </si>
  <si>
    <t>https://twitter.com/IconPlux</t>
  </si>
  <si>
    <t>support@iconplux.com</t>
  </si>
  <si>
    <t>Alliance Premium Services Limited</t>
  </si>
  <si>
    <t>https://www.crunchbase.com/organization/alliance-premium-services-limited</t>
  </si>
  <si>
    <t>Kevin Githae, Steve Mutinda</t>
  </si>
  <si>
    <t>Alliance Premium Services is a Fintech company that enables and powers the Tupay payment app and services. The company has positioned itself primarily  as a Business-to-Consumer financial service provider. Our passion is in powering new and intuitive customer experiences, driving consumer engagement through digital touch points and driving innovation through new propositions as an early adopter</t>
  </si>
  <si>
    <t>https://allpremium.co.ke</t>
  </si>
  <si>
    <t>info@allpremium.co.ke</t>
  </si>
  <si>
    <t>Jiggle</t>
  </si>
  <si>
    <t>https://www.crunchbase.com/organization/jiggle</t>
  </si>
  <si>
    <t>Education, Financial Services, Food and Beverage</t>
  </si>
  <si>
    <t>Education, Financial Services, FinTech, Food and Beverage, Insurance</t>
  </si>
  <si>
    <t>Jiggle is a fun and innovative way of ensuring that students in Africa always have food to eat throughout their school year even when they are broke.  Students normally struggle to properly manage their finances and end up with the 0-1-0 meal formula. So Jiggle is an online platform that alleviates the problem of bad financial planning by replacing the 0s with 1s in this formula. Students only pay once for meal bundles on our platform and can walk into any accredited restaurant to eat. Our mission is to boost students' productivity and efficiency.</t>
  </si>
  <si>
    <t>http://www.jiggle.com.ng</t>
  </si>
  <si>
    <t>support@jiggle.ng</t>
  </si>
  <si>
    <t>+234 802 7999 102</t>
  </si>
  <si>
    <t>EverTry</t>
  </si>
  <si>
    <t>https://www.crunchbase.com/organization/evertry-ltd</t>
  </si>
  <si>
    <t>FinTech, Internet</t>
  </si>
  <si>
    <t xml:space="preserve">A global leader in digital workspace technology, accelerates digital transformation for evolving IT environments.  EverTry is not just a tech company,Evertry is about building "bridges". </t>
  </si>
  <si>
    <t>https://evertry.co</t>
  </si>
  <si>
    <t>https://twitter.com/EvertryLtd</t>
  </si>
  <si>
    <t>hello@evertry.xyz</t>
  </si>
  <si>
    <t>IAME</t>
  </si>
  <si>
    <t>https://www.crunchbase.com/organization/iame</t>
  </si>
  <si>
    <t>Nathaniel Tsang Mang Kin, Suryani Chang</t>
  </si>
  <si>
    <t>Blockchain and Cryptocurrency, Information Technology, Other, Privacy and Security, Professional Services, Software</t>
  </si>
  <si>
    <t>Blockchain, Compliance, Identity Management, Information Technology, Software</t>
  </si>
  <si>
    <t>IAME is all about not sharing information, at least not in a wholesome way. As opposed to traditional identification whereby you share your your information and documents to counter parties, we fragment your information and documents on your device to an unintelligible level, and have them validated by a multitude of independent Third Party Validators. The summation of those fragmented verifications constitute a complete identity verification, while only the original owner of the information retains the wholesomeness of his data.</t>
  </si>
  <si>
    <t>Quatre Bornes, Plaines Wilhems, Mauritius</t>
  </si>
  <si>
    <t>http://www.iame.io</t>
  </si>
  <si>
    <t>https://twitter.com/iameidentity</t>
  </si>
  <si>
    <t>info@iame.io</t>
  </si>
  <si>
    <t>Willow Gold</t>
  </si>
  <si>
    <t>https://www.crunchbase.com/organization/willow-gold</t>
  </si>
  <si>
    <t>Tamutswa Chiduku</t>
  </si>
  <si>
    <t>Energy, Financial Services, Lending and Investments, Media and Entertainment, Music and Audio, Natural Resources, Transportation</t>
  </si>
  <si>
    <t>Logistics, Media and Entertainment, Micro Lending, Music, Oil and Gas, Precious Metals, Procurement</t>
  </si>
  <si>
    <t>Willow Gold is a holding company with subsidiaries in different sectors. It operates Soundscape Studios, SimplyGas, and The Moving Co, providing solutions across various industries. The company focuses on supporting businesses and creating opportunities for emerging entrepreneurs. It works towards fostering economic development. It aims to contribute to the growth of commerce on the continent.</t>
  </si>
  <si>
    <t>willowgoldafrica@gmail.com</t>
  </si>
  <si>
    <t>Pesaply</t>
  </si>
  <si>
    <t>https://www.crunchbase.com/organization/pesaply</t>
  </si>
  <si>
    <t>Mark Francis</t>
  </si>
  <si>
    <t>Moshi, Kilimanjaro, Tanzania</t>
  </si>
  <si>
    <t>http://pesaply.com</t>
  </si>
  <si>
    <t>https://twitter.com/pesaply</t>
  </si>
  <si>
    <t>info@pesaply.com</t>
  </si>
  <si>
    <t>PlayMeTech Group</t>
  </si>
  <si>
    <t>https://www.crunchbase.com/organization/playmetech</t>
  </si>
  <si>
    <t>Mark Kozyritskiy</t>
  </si>
  <si>
    <t>Artificial Intelligence (AI), Data and Analytics, Financial Services, Gaming, Lending and Investments, Science and Engineering, Software, Sports</t>
  </si>
  <si>
    <t>Analytics, Artificial Intelligence (AI), eSports, Financial Services, Gaming, Hedge Funds, Machine Learning, Software, Sports, Venture Capital</t>
  </si>
  <si>
    <t>PlayMeTech is a privately owned data science and investment company, specialising in machine learning and analytics with an objective to gain insight on future events, trends and behaviours. The firms main business line has been scaling out its sports trading funds which execute systematic wagering strategies, using computer and human intelligence across the most liquid and most frequently played sports. Sine then, PlayMeTech has developed to be one of the worlds biggest sports trading vehicles by annual turnover, and has raised capital for multiple internal fund strategies which have little to no correlation to the traditional financial markets. Additionally, the firm has made minor strategic investments into private companies within the data science and sports sectors.</t>
  </si>
  <si>
    <t>https://playmetech.net</t>
  </si>
  <si>
    <t>info@playmetech.net</t>
  </si>
  <si>
    <t>Tradefada</t>
  </si>
  <si>
    <t>https://www.crunchbase.com/organization/tradefada</t>
  </si>
  <si>
    <t>https://tradefada.com</t>
  </si>
  <si>
    <t>https://twitter.com/tradefada</t>
  </si>
  <si>
    <t>info@tradefada.com</t>
  </si>
  <si>
    <t>African Blockchain Initiative</t>
  </si>
  <si>
    <t>https://www.crunchbase.com/organization/african-blockchain-initiative</t>
  </si>
  <si>
    <t>Cyril Michino, Gibson Munene</t>
  </si>
  <si>
    <t>Blockchain and Cryptocurrency, Education, Other</t>
  </si>
  <si>
    <t>Blockchain, Education, Training</t>
  </si>
  <si>
    <t>African Blockchain Initiative (ABI) is a non-profit venture that partners with universities to avail educational content on Blockchain Technology and Blockchain Development to on-campus developer communities. ABI has also created a Crypto-simulator to allow users to simulate their cryptocurrency trading experience as they learn about the market, read white papers, and interact with other blockchain enthusiasts. Finally, outside ABI's university chapters, ABI organises monthly Blockchain events and educational workshops across different African countries.</t>
  </si>
  <si>
    <t>https://africanblockchaininitiative.com</t>
  </si>
  <si>
    <t>cyrilmichino@gmail.com</t>
  </si>
  <si>
    <t>Octobase</t>
  </si>
  <si>
    <t>https://www.crunchbase.com/organization/octobase</t>
  </si>
  <si>
    <t>Cornelius Gouws, Francisco De Carvalho, Hank Coetzee, Schalk Dormehl</t>
  </si>
  <si>
    <t>Blockchain, Cryptocurrency, Ethereum, Finance, FinTech</t>
  </si>
  <si>
    <t>Weâ€™re taming the wild west of crypto currencies and the decentralized economy, by bringing bank account-like functionality to people, but without custodial risks. In a nutshell, weâ€™ve developed a decentralized financial solution that allows users to have all the convenience and security of traditional mobile banking, without needing to trust a third party custodian with their funds. Current features: - Sending, receiving, and storing of over 1 000 cryptocurrencies - 100% non-custodial. No central control; not even we have access to your funds - Spending Limits - Lost Account Recovery - Theft/Fraud Protection - Meta transaction relay functionality (which allows a user to pay transaction fees in any currency he chooses) - Android and iOS Future features we are planning - Will and Estate Planning - Digital Safety Deposit Boxes - Fixed Term Deposits - Decentralized Loans/Lending integration - More bank-like products</t>
  </si>
  <si>
    <t>https://octobase.co</t>
  </si>
  <si>
    <t>https://twitter.com/octobaseco</t>
  </si>
  <si>
    <t>info@octobase.co</t>
  </si>
  <si>
    <t>Graincapitals</t>
  </si>
  <si>
    <t>https://www.crunchbase.com/organization/graincapitals</t>
  </si>
  <si>
    <t>Kelechi Odoemena</t>
  </si>
  <si>
    <t>Agriculture, Financial Services, FinTech</t>
  </si>
  <si>
    <t>We are the preferred solution to digital investment activities in African agriculture.</t>
  </si>
  <si>
    <t>http://www.graincapitals.com/</t>
  </si>
  <si>
    <t>http://www.twitter.com/graincapitals</t>
  </si>
  <si>
    <t>kc@graincapitals.com</t>
  </si>
  <si>
    <t>GULAPP</t>
  </si>
  <si>
    <t>https://www.crunchbase.com/organization/gulapp</t>
  </si>
  <si>
    <t>Apps, Financial Services, Mobile, Platforms, Software</t>
  </si>
  <si>
    <t>Financial Services, FinTech, iOS, Mobile Apps</t>
  </si>
  <si>
    <t>http://gulapp.com</t>
  </si>
  <si>
    <t>https://twitter.com/GulappHQ</t>
  </si>
  <si>
    <t>contact@gulapp.com</t>
  </si>
  <si>
    <t>+256 392 916 424</t>
  </si>
  <si>
    <t>Thriivo Capital</t>
  </si>
  <si>
    <t>https://www.crunchbase.com/organization/alphasavebox-com</t>
  </si>
  <si>
    <t>Thriivo.com is an automated micro investing and saving web platform in Nigeria. The App is making it easier for users to save and invest small/little amounts in mutual funds, treasury bills, Fx and crypto currencies to earn better returns, while helping users develop a good investing and saving culture.</t>
  </si>
  <si>
    <t>https://www.thriivo.com</t>
  </si>
  <si>
    <t>Contact@thriivo.com</t>
  </si>
  <si>
    <t>LibertyLance</t>
  </si>
  <si>
    <t>https://www.crunchbase.com/organization/libertylance</t>
  </si>
  <si>
    <t>Blockchain and Cryptocurrency, Commerce and Shopping, Financial Services, Other, Payments, Professional Services, Software</t>
  </si>
  <si>
    <t>Bitcoin, Blockchain, Cryptocurrency, Ethereum, Freelance, Marketplace</t>
  </si>
  <si>
    <t>http://www.libertylance.io</t>
  </si>
  <si>
    <t xml:space="preserve">https://twitter.com/LibertyLanceoff </t>
  </si>
  <si>
    <t>info@libertylance.io</t>
  </si>
  <si>
    <t>Akiba Digital</t>
  </si>
  <si>
    <t>https://www.crunchbase.com/organization/akiba-digital</t>
  </si>
  <si>
    <t>Andile Maseko, Kamogelo Kekana, Tebogo Mokwena</t>
  </si>
  <si>
    <t>Artificial Intelligence (AI), Commerce and Shopping, Data and Analytics, Financial Services, Hardware, Information Technology, Internet Services, Lending and Investments, Other, Software</t>
  </si>
  <si>
    <t>Analytics, Cloud Data Services, Credit Bureau, Data Integration, Lending, Micro Lending, Predictive Analytics, Retail Technology, Small and Medium Businesses</t>
  </si>
  <si>
    <t>Akiba Digital is a data and technology company that provides financial intelligence solutions.  Our vision is to to unlock financial opportunities for consumers, businesses and society using alternative data.</t>
  </si>
  <si>
    <t>https://www.akibadigital.com/</t>
  </si>
  <si>
    <t>https://twitter.com/akibadigital</t>
  </si>
  <si>
    <t>info@akibadigital.com</t>
  </si>
  <si>
    <t>SOLmate</t>
  </si>
  <si>
    <t>https://www.crunchbase.com/organization/sol-wallet</t>
  </si>
  <si>
    <t>Andrey Kladov, Boris Frischter</t>
  </si>
  <si>
    <t>Debit Cards, Financial Exchanges, Financial Services, Mobile Payments, Payments, Personal Finance, Stock Exchanges, Trading Platform</t>
  </si>
  <si>
    <t>SOLmate is a digital account for anyone in South Africa.  Get access to complicated financial products not visiting bank queues.  - open account in just few clicks - pay and get paid - pay your bills and purchase prepaid services - get a virtual or debit card and pay anywhere in SA</t>
  </si>
  <si>
    <t>https://solmate.co.za/</t>
  </si>
  <si>
    <t>http://twitter.com/solwallet</t>
  </si>
  <si>
    <t>support@solmate.co.za</t>
  </si>
  <si>
    <t>Digital Abundance</t>
  </si>
  <si>
    <t>https://www.crunchbase.com/organization/digital-abundance</t>
  </si>
  <si>
    <t>Chris Ani</t>
  </si>
  <si>
    <t>Blockchain and Cryptocurrency, Education, Financial Services, Information Technology, Lending and Investments, Other, Payments, Software</t>
  </si>
  <si>
    <t>Bitcoin, Blockchain, Cryptocurrency, Education, Hedge Funds, Information Technology</t>
  </si>
  <si>
    <t>We are a budding consortium who passionately believe bitcoin and blockchain technology will drive global economic revolution and social change.</t>
  </si>
  <si>
    <t>http://digitalabundance.io/</t>
  </si>
  <si>
    <t>https://twitter.com/Digitabundance?t=q0AMvpfAGVvDOAnYtDnNCQ&amp;s=08</t>
  </si>
  <si>
    <t>bitcointech@protonmail.com</t>
  </si>
  <si>
    <t>Tempest Gold Property App</t>
  </si>
  <si>
    <t>https://www.crunchbase.com/organization/tempest-gold-property-app</t>
  </si>
  <si>
    <t>Apps, Financial Services, Mobile, Payments, Real Estate, Software</t>
  </si>
  <si>
    <t>Apps, Mobile Apps, Mobile Payments, Real Estate</t>
  </si>
  <si>
    <t>Tempest Gold is a mobile app that seeks to connect key players in the real estate industry within the palm of your hand</t>
  </si>
  <si>
    <t>http://www.tempestgoldbw.com</t>
  </si>
  <si>
    <t>info@tempestgoldbw.com</t>
  </si>
  <si>
    <t>Interstellar</t>
  </si>
  <si>
    <t>https://www.crunchbase.com/organization/interstellar</t>
  </si>
  <si>
    <t>Blockchain and Cryptocurrency, Financial Services, Hardware, Information Technology, Internet Services, Mobile, Other, Payments, Software</t>
  </si>
  <si>
    <t>Blockchain, Cloud Infrastructure, Cryptocurrency, Financial Services, FinTech, Information Technology, IT Infrastructure, Mobile Payments, Transaction Processing, Virtual Currency</t>
  </si>
  <si>
    <t>Interstellarâ„¢ is a technology company that powers critical blockchain infrastructure for digital payments and financial institutions. We work with startups, enterprises, and public sector institutions to build and manage the best Decentralised Finance (DeFi), cross-border, and peer-to-peer applications.</t>
  </si>
  <si>
    <t>http://interstellar.cm</t>
  </si>
  <si>
    <t>https://twitter.com/interstellardex</t>
  </si>
  <si>
    <t>hello@interstellar.cm</t>
  </si>
  <si>
    <t>Koinstrap</t>
  </si>
  <si>
    <t>https://www.crunchbase.com/organization/koinstrap</t>
  </si>
  <si>
    <t>Adinnu Chukwudalu Benedict, Kene Aniekwena, Stanislaus Obidiwe</t>
  </si>
  <si>
    <t>Blockchain and Cryptocurrency, Commerce and Shopping, Financial Services, Other, Payments, Software</t>
  </si>
  <si>
    <t>Bitcoin, Blockchain, Cryptocurrency, E-Commerce, Financial Services</t>
  </si>
  <si>
    <t>Looking for a secured and trustworthy marketplace to trade your digital currencies in Nigeria, koinstrap is the right place. Koinstrap is one of the most trusted and fastest crypto currency marketplace helping both businesses and individuals to have a safe way to Buy/Sell, exchange and store digital currencies across Nigeria.</t>
  </si>
  <si>
    <t>Awka, Anambra, Nigeria</t>
  </si>
  <si>
    <t>https://koinstrap.com</t>
  </si>
  <si>
    <t>https://twitter.com/koinstrap</t>
  </si>
  <si>
    <t>hello@koinstrap.com</t>
  </si>
  <si>
    <t>FairMoney</t>
  </si>
  <si>
    <t>https://www.crunchbase.com/organization/predictus</t>
  </si>
  <si>
    <t>Laurin Hainy, Matthieu Gendreau, Nicolas Berthozat</t>
  </si>
  <si>
    <t>Financial Services, Internet Services, Lending and Investments, Mobile</t>
  </si>
  <si>
    <t>Banking, Financial Services, FinTech, Internet, Lending, Mobile</t>
  </si>
  <si>
    <t>FairMoney is a credit-led mobile bank for emerging markets. It was launched in 2017 and operates in Nigeria and India. Its goal is to rebuild Africa's money story by offering Tier 1 digital financial services to merchants and consumers alike. It offers a range of digital financial products including, near-instant digital loans, investment products, savings, payments, and cards via mobile app.</t>
  </si>
  <si>
    <t>https://www.fairmoney.io</t>
  </si>
  <si>
    <t>https://x.com/fairmoney_ng</t>
  </si>
  <si>
    <t>help@fairmoney.ng</t>
  </si>
  <si>
    <t>+234 700-036-2362</t>
  </si>
  <si>
    <t>Buycoins</t>
  </si>
  <si>
    <t>https://www.crunchbase.com/organization/buycoins</t>
  </si>
  <si>
    <t>Ire Aderinokun, Timi Ajiboye, Tomiwa Lasebikan</t>
  </si>
  <si>
    <t>Bitcoin, Cryptocurrency, Financial Services, Mobile Apps</t>
  </si>
  <si>
    <t>Buycoins is a safe and easy way for Africans to buy, sell &amp; store cryptocurrency like Bitcoin, Ethereum and USDC. Our mission is to  facilitate the borderless transfer of value across Africa and beyond.  Buycoins is headquartered in Lagos, Nigeria.</t>
  </si>
  <si>
    <t>https://buycoins.africa/</t>
  </si>
  <si>
    <t>https://twitter.com/buycoins_africa</t>
  </si>
  <si>
    <t>support@buycoins.africa</t>
  </si>
  <si>
    <t>My Medicines Pan African Limited</t>
  </si>
  <si>
    <t>https://www.crunchbase.com/organization/my-medicines-pan-african-limited</t>
  </si>
  <si>
    <t>Blockchain and Cryptocurrency, Commerce and Shopping, Hardware, Health Care, Other, Software</t>
  </si>
  <si>
    <t>Blockchain, E-Commerce, Health Care, Retail Technology</t>
  </si>
  <si>
    <t>Our product is a web-based platform. It uses the block chain technology to identify where scarce and genuine medicines and vaccines are available and facilitates quick delivery to patients and health care facilities across the country. We leverage an aggregated network of over 800 licensed pharmacies in Nigeria and do not carry inventory. The platform also generates relevant big-data on health trends &amp; medicines distribution, which is refined into actionable data to guide health initiatives &amp; interventions.</t>
  </si>
  <si>
    <t>https://www.my-medicines.com</t>
  </si>
  <si>
    <t>https://twitter.com/my_medicines</t>
  </si>
  <si>
    <t>morakinyo@advantagehealthafrica.com</t>
  </si>
  <si>
    <t>PeerRenting</t>
  </si>
  <si>
    <t>https://www.crunchbase.com/organization/peerrenting</t>
  </si>
  <si>
    <t>Olanrewaju Abidogun</t>
  </si>
  <si>
    <t>Commercial Lending, E-Commerce, Peer to Peer, Sharing Economy</t>
  </si>
  <si>
    <t>PeerRenting is Nigeria's leading and largest online peer-peer renting and collaborative consumption platform. It is an aggregator of different kind of items, products and personal property of trusted people who are willing to rent out to earn extra cash, to people in need of it to save cost of purchase. Anyone can upload their products on PeerRenting.com to put them for rent. These products will be available on site after it has been reviewed and anyone can rent them for specific dates. PeerRenting handles all logistic including delivering the products to renters and picking up and returning the product back to the owner after use. PeerRenting seeks at inciting a new way of thinking within society. A way of preventing excessive consumption, introducing an innovative, legal and reasonable way of making extra money for our users. Also, PeerRenting is an environment-friendly business as it encourages the optimal use of already-purchased products by a number of people rather than purchasing new ones. This in turn reduces the harm done to the environment by manufacturing of excess goods, and also reduces wastage of space and under-utilization of products.</t>
  </si>
  <si>
    <t>http://peerrenting.com/</t>
  </si>
  <si>
    <t>https://twitter.com/PeerRenting</t>
  </si>
  <si>
    <t>contact@peerrenting.com</t>
  </si>
  <si>
    <t>+234 706 684 9121</t>
  </si>
  <si>
    <t>ChangeNOW</t>
  </si>
  <si>
    <t>https://www.crunchbase.com/organization/changenow</t>
  </si>
  <si>
    <t>Blockchain, Cryptocurrency, Financial Exchanges, Financial Services, FinTech</t>
  </si>
  <si>
    <t>ChangeNOW is a limitless non-custodial instant cryptocurrency exchange service, accelerating crypto mass adoption worldwide by making it easy, safe, and secure to interact with with its non-custodial model of funds management and a sign-up free environment. ChangeNOW has more than 70.000 trading pairs available for exchange and does not hold any limits; the platform's clients can swap as much as they want â€“ account-free, worry-free, faster than light. The fiat option is also available â€“ you can buy cryptocurrency with Visa or MasterCard for almost 60 fiat currencies through ChangeNOW's third-party partner. You can check all the currencies available at ChangeNOW by this link: https://changenow.io/currencies ChangeNOW is one of the most suitable places for trading DeFi coins, more information you can find here: https://changenow.io/defi-portal Also one of ChangeNOW's big advantages is it's blog: https://changenow.io/blog ChangeNOW boasts with a splendid ecosystem, providing its users with a non-custodial NOW Wallet (https://walletnow.app/), NOW Tracker (https://nowtracker.app/) and other products.</t>
  </si>
  <si>
    <t>https://changenow.io/</t>
  </si>
  <si>
    <t>https://twitter.com/ChangeNOW_io</t>
  </si>
  <si>
    <t>support@changenow.io</t>
  </si>
  <si>
    <t>Sundowner Future Properties</t>
  </si>
  <si>
    <t>https://www.crunchbase.com/organization/sundowner-future-properties</t>
  </si>
  <si>
    <t>Artificial Intelligence (AI), Blockchain and Cryptocurrency, Data and Analytics, Financial Services, Other, Real Estate, Science and Engineering, Software</t>
  </si>
  <si>
    <t>Artificial Intelligence (AI), Blockchain, Real Estate, Real Estate Investment</t>
  </si>
  <si>
    <t>Sundowner Future Properties â€œSFPâ€ is an innovative real estate development company headquartered in Nairobi, Kenya. SFP focuses on both luxury mixed use high-rise residential structures and single family home/rental subdivisions with high yields and continued growth potential. The utilization of the latest smart technology in construction, artificial intelligence and blockchain technology are many of the companyâ€™s cornerstones that sets it apart from other real estate development companies in the country and region. SFP also offers consultancy to local and international companies that want to venture into the  real estate industry in Kenya.</t>
  </si>
  <si>
    <t>https://sfp.co.ke/</t>
  </si>
  <si>
    <t>https://twitter.com/Sfpkenyaltd</t>
  </si>
  <si>
    <t>info@sfp.co.ke</t>
  </si>
  <si>
    <t>IsokoNow</t>
  </si>
  <si>
    <t>https://www.crunchbase.com/organization/isokonow</t>
  </si>
  <si>
    <t>Habimana Eddy</t>
  </si>
  <si>
    <t>Advertising, Commerce and Shopping, Financial Services, Lending and Investments, Sales and Marketing</t>
  </si>
  <si>
    <t>Advertising, Advertising Platforms, Classifieds, E-Commerce, Local Advertising, Trading Platform</t>
  </si>
  <si>
    <t>IsokoNow is a Rwandan free classified advertising website that provides a platform for buyers and sellers to interact. Users can view and post ads in various categories, including Electronics, Cars and Bikes, Education, Jobs, Real Estate, Mobile &amp;Tablets, Services, Entertainment, Home and Lifestyle, Community, Pets and Matrimonial. Why IsokoNow? IsokoNow goes a step forward in ensuring authenticity. Users are required to register an account on IsokoNow, which is then verified by our team. Once your account is approved, you can browse the various categories of ads and post ads of your own. Each ad also goes through a verification process before it goes live on our website. Our aim is to provide a risk-free platform for buyers and sellers to interact safely and securely. At IsokoNow, you will find ads of just about anything you can think of. So leaf through the various categories and browse thousands of items for sale. Post ads of your own and sell anything from old appliances to cell phones, clothing and everything in between.</t>
  </si>
  <si>
    <t>https://isokonow.com</t>
  </si>
  <si>
    <t>https://twitter.com/isoko_now</t>
  </si>
  <si>
    <t>info@isokonow.com</t>
  </si>
  <si>
    <t>NoQood</t>
  </si>
  <si>
    <t>https://www.crunchbase.com/organization/noqood</t>
  </si>
  <si>
    <t>Adham Mamdouh, Ahmed Bassiouny</t>
  </si>
  <si>
    <t>NoQood is a financial platform that aims to provide users with information about Egyptian financial market products and services. It helps to learn and compare different financial products and services to make a better financial decision. Founded in 2017 by Adham Mamdouh and Ahmed Bassiouny, NoQood is based in Alexandria, Egypt.</t>
  </si>
  <si>
    <t>https://noqood.co/</t>
  </si>
  <si>
    <t>https://twitter.com/NoqoodI</t>
  </si>
  <si>
    <t>info@noqood.co</t>
  </si>
  <si>
    <t>Paytree</t>
  </si>
  <si>
    <t>https://www.crunchbase.com/organization/paytree</t>
  </si>
  <si>
    <t>James Munyeria Kaguamba</t>
  </si>
  <si>
    <t>Apps, Commerce and Shopping, Financial Services, Internet Services, Mobile, Payments, Platforms, Software</t>
  </si>
  <si>
    <t>E-Commerce, Financial Services, FinTech, Internet, iOS, Mobile Apps, Payments</t>
  </si>
  <si>
    <t>Paytree is a full stack payments platform that makes it easy to accept payments in your app or website. We are a merchant focused platform and help merchants receive payments through mobile banking, mobile money or cards seamlessly. We eliminate the need for cash on delivery services that are both cumbersome and risky. Paytree Group empowers African businesses to handle digital payments globally and to build simple, seamless and secure payment experiences for their customers.  Paytree is changing the e-commerce space by enabling African business to handle digital payments seamlessly. We provide Small and Medium businesses with free tools and an e-commerce shop to enable them to grow.</t>
  </si>
  <si>
    <t>https://paytreegroup.com</t>
  </si>
  <si>
    <t>https://twitter.com/paytree_</t>
  </si>
  <si>
    <t>support@paytreegroup.com</t>
  </si>
  <si>
    <t>+254 705 445566</t>
  </si>
  <si>
    <t>Shopika</t>
  </si>
  <si>
    <t>https://www.crunchbase.com/organization/shopika</t>
  </si>
  <si>
    <t>Lawrence Koech</t>
  </si>
  <si>
    <t>Commerce and Shopping, Financial Services, Other, Payments, Sales and Marketing, Transportation</t>
  </si>
  <si>
    <t>E-Commerce, Emerging Markets, FinTech, Logistics, Marketing, Payments, Retail, Shopping, Small and Medium Businesses, Supply Chain Management</t>
  </si>
  <si>
    <t>Shopika is a Kenyan e-commerce platform that was founded in 2023 and is headquartered in Nakuru. The platform aims to simplify and enhance the online shopping experience for Kenyans by bridging the gap between local retailers and consumers. **Empowering Local Retailers** Shopika collaborates with a diverse array of local retailers, including small enterprises, medium-sized businesses, and large corporations. Through its cutting-edge platform, Shopika empowers these retailers to showcase and sell their products to a broader audience, leveraging the digital marketplace. This innovative approach ensures that local businesses thrive in the digital era. **Seamless Shopping Experience** For consumers, Shopika offers a seamless and secure online shopping environment. Here's what sets Shopika apart: * **User-Friendly Platform:** Shopika's platform is designed for ease of use and management, ensuring a hassle-free shopping experience. * **Diverse Payment Options:** Shoppers can choose from a wide range of payment options, enhancing convenience and accessibility. * **Marketing and Sales Support:** Shopika provides comprehensive marketing and sales support to assist retailers in expanding their customer base and boosting sales. * **Extensive Product Range:** Shoppers can explore an extensive variety of products, catering to diverse preferences and needs. * **Competitive Pricing:** Shopika ensures competitive pricing, enabling customers to get the best value for their money. * **Convenient Payment Methods:** Multiple payment methods are available to suit the preferences of a wide customer base. * **Reliable Delivery:** Shopika offers fast and dependable delivery services, ensuring products reach customers promptly. **A Bright Future in E-commerce** Shopika is well-positioned to capitalize on the growing e-commerce sector in Kenya. The company is poised for significant growth as it continues to empower local retailers and provide Kenyans with an exceptional online shopping experience. Shopika's primary competitors include Jumia and Kilimall. However, Shopika distinguishes itself by its unwavering focus on local retailers, recognizing them as the backbone of the Kenyan economy. The company is dedicated to empowering these local businesses and fostering their growth in the digital realm. Shopika's growth strategy revolves around expanding its network of local retailers and growing its customer base. The company also plans to invest in cutting-edge technologies and features to enhance the overall shopping experience for its customers. Shopika is actively seeking investment to scale its platform and extend its reach to more local retailers and consumers. The company firmly believes that its platform has the potential to revolutionize the way Kenyans shop, while simultaneously contributing positively to the Kenyan economy.</t>
  </si>
  <si>
    <t>https://shopika.africa</t>
  </si>
  <si>
    <t>https://mobile.twitter.com/ShopikaLtd</t>
  </si>
  <si>
    <t>hello@shopika.com</t>
  </si>
  <si>
    <t>Kouran Jabo</t>
  </si>
  <si>
    <t>https://www.crunchbase.com/organization/kouran-jabo</t>
  </si>
  <si>
    <t>Energy, Financial Services, Natural Resources, Sustainability</t>
  </si>
  <si>
    <t>Energy, Financial Services, FinTech, Renewable Energy, Solar</t>
  </si>
  <si>
    <t xml:space="preserve">Kouran Jabo is a social startup makes energy affordable for low-income individuals living off-grid through Pico Solar. Enable by technology low-individuals pay small instalments instead of a lump-sum payment (Pay As You Go). Kouran Jabo currently operating in Chad where 80% of 15 million people living without access to grid electricity.  Kouran Jabo envision to be the leading Pay As You Go company in Central Africa and a major player in Africa.  </t>
  </si>
  <si>
    <t>N'djamena, Chari-Baguirmi, Chad</t>
  </si>
  <si>
    <t>http://kouranjabo.com/en/</t>
  </si>
  <si>
    <t>info@kouranjabo.com</t>
  </si>
  <si>
    <t>KINEKT Terminals</t>
  </si>
  <si>
    <t>https://www.crunchbase.com/organization/kinekt-terminals</t>
  </si>
  <si>
    <t>Angus Pohl</t>
  </si>
  <si>
    <t>KINEKT provides the world's 1st Low Cost, TRANSACTION AGNOSTIC (inter-operable) Payment Terminal = ENABLING ANY PAYMENT IN JUST 2 STEPS. The solution (patents pending) works similar to QR Code transactions to make payments, but instead of scanning a QR Code customers will simply dial a unique (different) USSD "short-code" displayed at every point of sale + PIN, which ANY HANDSET can do (without internet or software) = 2 billion users.</t>
  </si>
  <si>
    <t>https://www.kinekt.technology/</t>
  </si>
  <si>
    <t>https://twitter.com/kinekt_hq</t>
  </si>
  <si>
    <t>angus.pohl@kinekt.technology</t>
  </si>
  <si>
    <t>Artis Turba</t>
  </si>
  <si>
    <t>https://www.crunchbase.com/organization/artis-turba</t>
  </si>
  <si>
    <t>Nicolaas Oosthuizen, Nigel Peacock</t>
  </si>
  <si>
    <t>Asset Management, Bitcoin, Blockchain, Cryptocurrency, Ethereum, Financial Exchanges, Financial Services, FinTech, Trading Platform</t>
  </si>
  <si>
    <t>Artis Turba is a global digital asset exchange with it's head office in South Africa. Founded in 2017 and officially launched in September 2018 with Fiat (ZAR) pairs as well as Crypto/Crypto pairs to the wider global market through a total of 32 pairs. The ARTIS token is the exchange native token and shares 50% of trading fee revenue with its holders.</t>
  </si>
  <si>
    <t>https://www.artisturba.com</t>
  </si>
  <si>
    <t>https://twitter.com/artisturba</t>
  </si>
  <si>
    <t>business@artisturba.com</t>
  </si>
  <si>
    <t>+27 (012) 663 1505</t>
  </si>
  <si>
    <t>Casky</t>
  </si>
  <si>
    <t>https://www.crunchbase.com/organization/casky</t>
  </si>
  <si>
    <t>Abid Khirani</t>
  </si>
  <si>
    <t>Apps, Artificial Intelligence (AI), Blockchain and Cryptocurrency, Data and Analytics, Hardware, Internet Services, Mobile, Other, Science and Engineering, Software, Transportation</t>
  </si>
  <si>
    <t>Artificial Intelligence (AI), Blockchain, Hardware, Internet of Things, Mobile Apps, Software, Transportation</t>
  </si>
  <si>
    <t xml:space="preserve">Casky, is the world's first BlockChain based, Artificial Intelligence platform offering people globally a chance to earn an appreciative asset/income by driving, while rewarding safe driving more so. This disruptive model is in conjunction with our efforts of creating a new, worldwide paradigm for insurers, vehicle manufacturers, P2P vehicle based companies, and municipalities to connect with customers/drivers, in real-time. </t>
  </si>
  <si>
    <t>http://casky.io/uk</t>
  </si>
  <si>
    <t>ja@casky.io</t>
  </si>
  <si>
    <t>Medico Gate</t>
  </si>
  <si>
    <t>https://www.crunchbase.com/organization/medico-gate</t>
  </si>
  <si>
    <t>Ahmed Ali</t>
  </si>
  <si>
    <t>Blockchain and Cryptocurrency, Commerce and Shopping, Health Care, Internet Services, Other</t>
  </si>
  <si>
    <t>Blockchain, E-Commerce, E-Commerce Platforms, Health Care, Medical, Medical Device</t>
  </si>
  <si>
    <t>Medico gate, E-commerce platform accelerate and facilitate buying and selling original medical devices and supplies by connecting buyers and trusted suppliers.</t>
  </si>
  <si>
    <t>https://medicogate.com</t>
  </si>
  <si>
    <t>https://twitter.com/medicogate</t>
  </si>
  <si>
    <t>info@meddicogate.com</t>
  </si>
  <si>
    <t>Eazycrypt</t>
  </si>
  <si>
    <t>https://www.crunchbase.com/organization/eazycrypt</t>
  </si>
  <si>
    <t>Babafemi Aluko, Joshua Koya</t>
  </si>
  <si>
    <t>Blockchain, Cryptocurrency, Financial Services, Payments</t>
  </si>
  <si>
    <t xml:space="preserve">Eazycrypt is a cryptocurrency company that makes buying, selling, trading and spending of cryptocurrency easy in Africa &amp; Middle East, and also makes transfer of fiat currencies across nations easier, faster and cheaper using our cutting edge decentrlized technology. </t>
  </si>
  <si>
    <t>http://www.eazycrypt.co</t>
  </si>
  <si>
    <t>https://www.twitter.com/eazycrypt</t>
  </si>
  <si>
    <t>contact@eaycrypt.co</t>
  </si>
  <si>
    <t>Prospa</t>
  </si>
  <si>
    <t>https://www.crunchbase.com/organization/prospa-1369</t>
  </si>
  <si>
    <t>Carl Ngwenya, Dhanyal Davidson</t>
  </si>
  <si>
    <t>Prospa is a mobile enabled savings solution for low income earners which allows them to save small amounts through a voucher-based USSD solution. It combines the powers of group saving, flexibility, and discipline to maximize your savings.</t>
  </si>
  <si>
    <t>https://www.prospa.co.za/</t>
  </si>
  <si>
    <t>https://twitter.com/prospasa</t>
  </si>
  <si>
    <t>info@prospa.co.za</t>
  </si>
  <si>
    <t>Unicorn.Ng</t>
  </si>
  <si>
    <t>https://www.crunchbase.com/organization/unicorn-ng</t>
  </si>
  <si>
    <t>Precious Chukundah</t>
  </si>
  <si>
    <t>UNICORN.NG was founded in December 2017 with a primary purpose - Create the easiest to use, most secure and transparent cryptocurrency solution for Africa. One that is built on trust and integrity to give you peace of mind. Think UNICORN.NG, Think Fast, Think Safe, Think Secure!</t>
  </si>
  <si>
    <t>https://www.unicorn.ng</t>
  </si>
  <si>
    <t>https://www.twitter.com/UnicornBitex</t>
  </si>
  <si>
    <t>support@unicorn.ng</t>
  </si>
  <si>
    <t>Madina Tech Group</t>
  </si>
  <si>
    <t>https://www.crunchbase.com/organization/madina-tech-group-limited</t>
  </si>
  <si>
    <t>Ayyaz Ahmed</t>
  </si>
  <si>
    <t>Apps, Financial Services, Information Technology, Internet Services, Lending and Investments, Mobile, Payments, Software</t>
  </si>
  <si>
    <t>Banking, Financial Services, FinTech, Information Technology, Internet, Mobile Apps, Mobile Payments, Payments, Transaction Processing</t>
  </si>
  <si>
    <t>Madina Tech Group Limited, a fintech Company., incorporated early 2018 is licensed and certified by the Bank of Tanzania (BOT) to provide digital and mobile payments on behalf of consumers and merchants. The Company operates two of its brands under Paytz, being a Mobile Wallet and Madina Pay which is an online payment gateway.</t>
  </si>
  <si>
    <t>https://madinagroup.co.tz</t>
  </si>
  <si>
    <t>contact@madinagroup.co.tz</t>
  </si>
  <si>
    <t>Maico Money Transfer</t>
  </si>
  <si>
    <t>https://www.crunchbase.com/organization/maico-money-transfer</t>
  </si>
  <si>
    <t>Financial Services, Lending and Investments, Other, Payments, Professional Services, Software</t>
  </si>
  <si>
    <t>Customer Service, Financial Exchanges, Financial Services, Payments, Transaction Processing</t>
  </si>
  <si>
    <t>Maico Money Transfer sends money worldwide. Their business is committed to providing financial services like forex bureau services and money transfers. They provide their clients with solutions by adopting a practical approach, being committed to offering customer service, and working on producing results that are economical. They are non-bank providers of foreign exchange and international payments.</t>
  </si>
  <si>
    <t>https://maicomoneytransfer.com</t>
  </si>
  <si>
    <t>https://twitter.com/maicomoneytrans</t>
  </si>
  <si>
    <t>info@maicomoneytransfer.com</t>
  </si>
  <si>
    <t>+250 788 304 180</t>
  </si>
  <si>
    <t>Agric Wallet</t>
  </si>
  <si>
    <t>https://www.crunchbase.com/organization/agric-wallet</t>
  </si>
  <si>
    <t>Oscar Ofumbi</t>
  </si>
  <si>
    <t>Agriculture and Farming, Artificial Intelligence (AI), Data and Analytics, Financial Services, Payments, Software</t>
  </si>
  <si>
    <t>Agriculture, Big Data, Financial Services, FinTech, Machine Learning, Payments</t>
  </si>
  <si>
    <t xml:space="preserve">We are changing the way smallholder farmers - manage their payment risk, Agro processors - manage their supplychain Insolvency Risk and sponsors - originate and grow their Trade Finance portfolio. Agric Wallet is a FinTech platform focused on risk management in the supply chain through customer profiling, smart contracts and digital collateral receipts. We aim to originate quality trade finance opportunities, finance the most likely to grow our income while continually improving our ability to collect and recycle capital. </t>
  </si>
  <si>
    <t>https://www.agricwallet.com</t>
  </si>
  <si>
    <t>liquidity@agricwallet.com</t>
  </si>
  <si>
    <t>+256 392 912 222</t>
  </si>
  <si>
    <t>SME Wallet</t>
  </si>
  <si>
    <t>https://www.crunchbase.com/organization/sme-wallet</t>
  </si>
  <si>
    <t>SME Wallet, a Fin tech platform is changing the way suppliers manage their Payment and Security of Title Risk through provision of liquidity and risk management tools by Leveraging DL Technology, we seek to Originate Trade Finance Assets, arrange financing through Securitization and Reconstruct these Assets for Collection.</t>
  </si>
  <si>
    <t>https://www.smewallets.com</t>
  </si>
  <si>
    <t>https://twitter.com/ScfWallet</t>
  </si>
  <si>
    <t>OneSwich</t>
  </si>
  <si>
    <t>https://www.crunchbase.com/organization/maketaam</t>
  </si>
  <si>
    <t>OneSwich is changing how payments is made around Africa. Creating simple means of retail payments.</t>
  </si>
  <si>
    <t>http://coincentrix.io/portfolio/oneswich/</t>
  </si>
  <si>
    <t>https://mobile.twitter.com/OneSwich</t>
  </si>
  <si>
    <t>Support@maketaam.com</t>
  </si>
  <si>
    <t>Money Fellows</t>
  </si>
  <si>
    <t>https://www.crunchbase.com/organization/moneyfellows</t>
  </si>
  <si>
    <t>Adham Badr, Ahmed Wadi</t>
  </si>
  <si>
    <t>Credit, Financial Services, FinTech, Software</t>
  </si>
  <si>
    <t>Money Fellows is a financial technology company that offers digitized money circles, also known as rotating savings and credit associations (ROSCAs). Through its mobile application, users can join money circles with flexible durations of 6, 10, or 12 months. Participants make regular contributions and receive payouts according to a predetermined schedule. The platform supports various payment methods, including the Money Fellows Card, credit/debit cards, pre-paid cards, bank transfers, Fawry, and e-wallets. Users can participate in multiple circles simultaneously, with payouts up to 1,200,000 EGP. The service includes features such as cashback on payouts and discounts on pay-ins. Money Fellows operates under the supervision of the Central Bank of Egypt's Regulatory Sandbox and collaborates with Banque Misr to monitor transactions and user payouts.</t>
  </si>
  <si>
    <t>https://moneyfellows.com</t>
  </si>
  <si>
    <t>https://twitter.com/Moneyfellows</t>
  </si>
  <si>
    <t>awadi@moneyfellows.com</t>
  </si>
  <si>
    <t>Busha</t>
  </si>
  <si>
    <t>https://www.crunchbase.com/organization/busha</t>
  </si>
  <si>
    <t>Michael Adeyeri, Moyo Sodipo</t>
  </si>
  <si>
    <t>Blockchain, Mobile Apps, Mobile Payments, Virtual Currency</t>
  </si>
  <si>
    <t>Buy, sell, and manage your cryptocurrency portfolio in the simplest, safest, and most reliable way.</t>
  </si>
  <si>
    <t>https://busha.co</t>
  </si>
  <si>
    <t>https://twitter.com/getbusha</t>
  </si>
  <si>
    <t>support@busha.co</t>
  </si>
  <si>
    <t>Roqqu</t>
  </si>
  <si>
    <t>https://www.crunchbase.com/organization/roqqu</t>
  </si>
  <si>
    <t>Uchenna Nnodum</t>
  </si>
  <si>
    <t>Blockchain and Cryptocurrency, Financial Services, Information Technology, Other</t>
  </si>
  <si>
    <t>Blockchain, Finance, Information Technology</t>
  </si>
  <si>
    <t>Roqqu specializes in building blockchain-related technology through digital products. They build custom blockchain applications with documented APIs. By offering competitive fees and a better experience for newcomers, it aims to attract early traders looking to gain an advantage in the crypto space.</t>
  </si>
  <si>
    <t>https://roqqu.com</t>
  </si>
  <si>
    <t>hello@roqqu.com</t>
  </si>
  <si>
    <t>+234 906 167 7506</t>
  </si>
  <si>
    <t>Oze</t>
  </si>
  <si>
    <t>https://www.crunchbase.com/organization/ozÃ©</t>
  </si>
  <si>
    <t>Dave Emnett, Meghan McCormick</t>
  </si>
  <si>
    <t>FinTech, Software</t>
  </si>
  <si>
    <t>Oze brings African small businesses into the digital era. It is an app that makes it easy for businesses to track sales, expenses, and customer information. The data is analyzed to provide tailored recommendations, reports, and business education. If the entrepreneur needs a little extra support, an Oze Coach is just a click away. As they are using Oze to manage their business and learn how to run it better, we are learning about them. Using this data and machine learning, we can predict their credit risk and provide them with affordable capital from our banking partners. With over 150,000 registered users, Oze is the largest online community of SMEs in West Africa. The most exciting thing is that Oze works; 97% of businesses that have used Oze for at least 9 months are growing or profitable or both!</t>
  </si>
  <si>
    <t>https://www.getoze.com</t>
  </si>
  <si>
    <t>https://twitter.com/oze</t>
  </si>
  <si>
    <t>meghan@oze.guru</t>
  </si>
  <si>
    <t>(610) 291-5122</t>
  </si>
  <si>
    <t>OnePipe</t>
  </si>
  <si>
    <t>https://www.crunchbase.com/organization/onepipe</t>
  </si>
  <si>
    <t>Ope Adeoye</t>
  </si>
  <si>
    <t>OnePipe simplifies complex infrastructure so you can focus on creating market-defining innovations. Banks and fintech partners of OnePipe have contributed the majority of the underlying infrastructure required to establish your product as a service.</t>
  </si>
  <si>
    <t>https://onepipe.io/</t>
  </si>
  <si>
    <t>https://twitter.com/onepipeio</t>
  </si>
  <si>
    <t>info@onepipe.io</t>
  </si>
  <si>
    <t>Credpal</t>
  </si>
  <si>
    <t>https://www.crunchbase.com/organization/credpal</t>
  </si>
  <si>
    <t>Fehintolu Olaogun, Olorunfemi Jegede</t>
  </si>
  <si>
    <t>E-Commerce, Financial Services, FinTech, Payments</t>
  </si>
  <si>
    <t>Credpal is an innovative solution that allows businesses and individuals to buy anything and pay for it in installments across online and offline merchants by providing them with access to credit at the point of checkout. It provides a platform that offers transparency in services facilitating users to set up their accounts and choose their payment plan to minimize risk and connect to multiple financial institutions that provide credit for customers. Credpal was launched in 2018 by Fehintolu Olaogun and Olorunfemi Jegede and is headquartered in Lagos, Nigeria.</t>
  </si>
  <si>
    <t>https://www.credpal.com/</t>
  </si>
  <si>
    <t>https://twitter.com/CredPal</t>
  </si>
  <si>
    <t>Lucky</t>
  </si>
  <si>
    <t>https://www.crunchbase.com/organization/lucky-71d4</t>
  </si>
  <si>
    <t>Apps, Financial Services, Lending and Investments, Payments, Software</t>
  </si>
  <si>
    <t>Apps, Credit, Payments</t>
  </si>
  <si>
    <t>Lucky is an app for credit products, offers, and cashback rewards.</t>
  </si>
  <si>
    <t>https://luckyegypt.com/en</t>
  </si>
  <si>
    <t>support@thelucky.app</t>
  </si>
  <si>
    <t>Zanifu</t>
  </si>
  <si>
    <t>https://www.crunchbase.com/organization/zanifu</t>
  </si>
  <si>
    <t>Sebastian Kilimo, Steve Biko</t>
  </si>
  <si>
    <t>Financial Services, Other, Social Impact, Transportation</t>
  </si>
  <si>
    <t>Financial Services, FinTech, Social Impact, Supply Chain Management</t>
  </si>
  <si>
    <t>Zanifu is a regulated financial technology company that provides inventory financing for MSMEs. The company enables MSMEs' supply chains to get access to working capital. Its platform allows small retailers to procure inventory from their suppliers and pay later.</t>
  </si>
  <si>
    <t>https://www.zanifu.com</t>
  </si>
  <si>
    <t>info@zanifu.com</t>
  </si>
  <si>
    <t>Mazao Online Limited</t>
  </si>
  <si>
    <t>https://www.crunchbase.com/organization/stewards-consultancy-and-trading-company-limited</t>
  </si>
  <si>
    <t>Innocent Mbele, Josephine Kauki</t>
  </si>
  <si>
    <t>AgTech, Trading Platform</t>
  </si>
  <si>
    <t>Mazao Online Limited is a Tanzanian AgriTech and FinTech startup committed to transforming the agricultural value chain for smallholder farmers. Through its digital platform, Mazao Online offers real-time market access, crop advisory services, e-marketplace, weather forecasts, insurance, and digital payments. The platform empowers farmers to increase productivity, reduce post-harvest losses, and access fair markets and financial services. By leveraging technology, Mazao Online bridges the gap between farmers, buyers, suppliers, and financial institutions, driving inclusive growth and rural prosperity. Registered as an independent company in 2025, Mazao Online is positioned to scale across Africa and revolutionize agriculture through smart, data-driven solutions.</t>
  </si>
  <si>
    <t>http://www.sediafrica.org</t>
  </si>
  <si>
    <t>info@sediafrica.org</t>
  </si>
  <si>
    <t>Ultra App</t>
  </si>
  <si>
    <t>https://www.crunchbase.com/organization/ultra-app</t>
  </si>
  <si>
    <t>Thankgod Izime</t>
  </si>
  <si>
    <t>Blockchain, Cryptocurrency, Financial Services, FinTech, Mobile Apps, Payments</t>
  </si>
  <si>
    <t>Ultra App is a one-stop application that delivers a complete Web3 experience. We offer a wide range of financial and cryptocurrency services, including crypto transfers, swaps between digital assets, fiat deposits and withdrawals, investments, utility bill payments, and both virtual Naira and Dollar cards. Our platform is designed to simplify digital finance and empower users with secure, fast, and accessible financial toolsâ€”all in one app.</t>
  </si>
  <si>
    <t>http://www.myultraapp.com</t>
  </si>
  <si>
    <t>https://x.com/myultraapp?s=21</t>
  </si>
  <si>
    <t>support@myultraapp.com</t>
  </si>
  <si>
    <t>Mk Timothy &amp; Company Wiki</t>
  </si>
  <si>
    <t>https://www.crunchbase.com/organization/mk-timothy-company-wiki</t>
  </si>
  <si>
    <t>Mk Timothy</t>
  </si>
  <si>
    <t>Angel Investment, Impact Investing, Real Estate Investment</t>
  </si>
  <si>
    <t>Mk Timothy &amp; Company Wiki is the official knowledge and documentation hub of Mk Timothy &amp; Company, a strategic advisory firm based in Uganda. This wiki serves as a structured, comprehensive resource for sharing detailed information about the company's mission, history, leadership, services, and ongoing initiatives. It is designed to support transparency, stakeholder engagement, and knowledge dissemination about the firm's role in shaping sustainable investment and development across Africa.</t>
  </si>
  <si>
    <t>https://wiki.mktimothy.com/</t>
  </si>
  <si>
    <t>hi@mktimothy.com</t>
  </si>
  <si>
    <t>Cashtopia</t>
  </si>
  <si>
    <t>https://www.crunchbase.com/organization/cashtopia</t>
  </si>
  <si>
    <t>Banking, Finance, Financial Services, FinTech, Mobile Payments, Payments</t>
  </si>
  <si>
    <t>Cashtopia is a global fintech platform revolutionizing the way individuals and businesses in emerging markets access financial services. Headquartered in Kentucky, Cashtopia offers a comprehensive suite of digital solutions including global payments, mobile money, crypto withdrawals, virtual cards, bill payments, and online shopping. The platform leverages biometric KYC, AI-powered fraud detection, and real-time transaction tools to ensure security and seamless financial inclusion. Founded by Ojangole Elly Oscar, Cashtopia empowers entrepreneurs, freelancers, and underserved communities to earn, spend, and receive money from anywhere in the world.</t>
  </si>
  <si>
    <t>https://cashtopia.app</t>
  </si>
  <si>
    <t>support@cashtopia.app</t>
  </si>
  <si>
    <t>ChatBank</t>
  </si>
  <si>
    <t>https://www.crunchbase.com/organization/chatbank</t>
  </si>
  <si>
    <t>Babajide Ajijola</t>
  </si>
  <si>
    <t>Banking, FinTech, Mobile Payments, Payments</t>
  </si>
  <si>
    <t>ChatBank is an AI-powered banking platform that enables seamless financial transactions through chat - making banking simple, fast, and inclusive. Our mission is to simplify financial transactions, enhance accessibility, and drive financial inclusion by seamlessly integrating banking into everyday conversations for Africans.</t>
  </si>
  <si>
    <t>https://www.mychatbank.com/</t>
  </si>
  <si>
    <t>hello@mychatbank.com</t>
  </si>
  <si>
    <t>Chumvi</t>
  </si>
  <si>
    <t>https://www.crunchbase.com/organization/chumvi</t>
  </si>
  <si>
    <t>Hamilton Conford</t>
  </si>
  <si>
    <t>Financial Services, FinTech, Wealth Management</t>
  </si>
  <si>
    <t>Chumvi is a mobile-first fintech platform designed to democratize investing in Africa by enabling users to start with small amounts, learn as they grow, and build wealth collectively through culturally familiar models like chamas and SACCO-style governance. Itâ€™s not a traditional investment firm, brokerage, or fund manager, instead, itâ€™s a technology-driven facilitator of grassroots investment, community savings, and financial education.</t>
  </si>
  <si>
    <t>https://www.chumvi.co</t>
  </si>
  <si>
    <t>hello@chumvi.co</t>
  </si>
  <si>
    <t>Tuakaw</t>
  </si>
  <si>
    <t>https://www.crunchbase.com/organization/tuakaw</t>
  </si>
  <si>
    <t>Clement Sam</t>
  </si>
  <si>
    <t>Financial Services, Payments, Software, Travel and Tourism</t>
  </si>
  <si>
    <t>Business Travel, Financial Services, FinTech, Payments, SaaS, Software</t>
  </si>
  <si>
    <t>Tuakaw combines corporate travel, credit cards, expenses and account payable all in one platform for African businesses.</t>
  </si>
  <si>
    <t>https://tuakaw.com</t>
  </si>
  <si>
    <t>info@tuakaw.com</t>
  </si>
  <si>
    <t>Otapay</t>
  </si>
  <si>
    <t>https://www.crunchbase.com/organization/otapay</t>
  </si>
  <si>
    <t>Iking Ferry</t>
  </si>
  <si>
    <t>Financial Services, Hardware, Payments, Software</t>
  </si>
  <si>
    <t>Billing, Finance, Financial Services, FinTech, Payments, Software, Telecommunications</t>
  </si>
  <si>
    <t>Otapay is a forward-thinking financial technology company transforming the bill payment landscape in Nigeria and beyond. Established to deliver seamless, secure, and reliable services, Otapay caters to a wide range of users, from individuals seeking affordable airtime and data subscriptions to entrepreneurs building profitable VTU (Virtual Top-Up) businesses. With Otapayâ€™s three-tier user plansâ€”Subscribers, Agents, and Vendorsâ€”customers enjoy tailored discounts and benefits. Subscribers access discounted rates for personal use, Agents earn profits by reselling services, and Vendors unlock maximum discounts, perfect for running scalable VTU businesses. One of Otapayâ€™s standout features is the Affiliate Site Program, which empowers users to own a fully functional VTU website integrated with Otapayâ€™s API. Affiliate site owners can customize their platforms, manage transactions seamlessly, and focus on growing their business while Otapayâ€™s technical team handles the backend operations. As part of its mission to create a positive impact, Otapay allocates 15% of its net profits to fund community-driven projects in education, healthcare, and infrastructure. This commitment reflects Otapayâ€™s dedication to not just simplifying payments but also empowering communities and building brighter futures. Whether youâ€™re a reseller, business owner, or individual, Otapay offers a secure, innovative, and socially responsible platform for all your payment needs. Key Features: Airtime recharge, data subscriptions, utility bill payments, and VTU services. Discounted plans for Subscribers, Agents, and Vendors. Affiliate Site Program for entrepreneurs to own VTU platforms. Lifetime referral program with commissions on transactions and account upgrades. Secure, user-friendly platform optimized for mobile and web. Otapay is more than a payment platformâ€”itâ€™s a movement driving financial empowerment and social change, one transaction at a time.</t>
  </si>
  <si>
    <t>Abakaliki, Ebonyi, Nigeria</t>
  </si>
  <si>
    <t>https://www.otapay.ng/</t>
  </si>
  <si>
    <t>https://x.com/otapayng</t>
  </si>
  <si>
    <t>info@otapay.ng</t>
  </si>
  <si>
    <t>BluuPay</t>
  </si>
  <si>
    <t>https://www.crunchbase.com/organization/bluupay</t>
  </si>
  <si>
    <t>Martins Michael, Stephen Bitrus</t>
  </si>
  <si>
    <t>Commerce and Shopping, Data and Analytics, Financial Services, Hardware, Payments, Software</t>
  </si>
  <si>
    <t>Business Intelligence, FinTech, Payments, Retail Technology</t>
  </si>
  <si>
    <t>BluuPay provides a platform to help businesses sell products and manage operations. It offers real-time tracking of sales and inventory across locations. The system includes access controls for different staff roles and responsibilities. It also provides tools to manage customer information and reward programs. It works on mobile phones, tablets, and computers for point-of-sale transactions.</t>
  </si>
  <si>
    <t>Minna, Niger, Nigeria</t>
  </si>
  <si>
    <t>https://bluupay.co</t>
  </si>
  <si>
    <t>https://x.com/Bluupayhq</t>
  </si>
  <si>
    <t>hello@bluupay.co</t>
  </si>
  <si>
    <t>Vendyz</t>
  </si>
  <si>
    <t>https://www.crunchbase.com/organization/vendyz</t>
  </si>
  <si>
    <t>James Ewuzie</t>
  </si>
  <si>
    <t>E-Commerce, Financial Services, FinTech, Information Technology, Social Shopping</t>
  </si>
  <si>
    <t>Vendyz is a secure escrow payment platform designed to address trust issues in social commerce. It serves as a trusted intermediary between buyers and sellers, ensuring safe and reliable online transactions.</t>
  </si>
  <si>
    <t>https://vendyz.com/</t>
  </si>
  <si>
    <t>https://x.com/myvendyz</t>
  </si>
  <si>
    <t>hello@vendyz.com</t>
  </si>
  <si>
    <t>703-996-9979</t>
  </si>
  <si>
    <t>PayDues</t>
  </si>
  <si>
    <t>https://www.crunchbase.com/organization/paydues</t>
  </si>
  <si>
    <t>Edgar Odey</t>
  </si>
  <si>
    <t>https://paydues.ng</t>
  </si>
  <si>
    <t>https://x.com/payduesng</t>
  </si>
  <si>
    <t>support@paydues.ng</t>
  </si>
  <si>
    <t>Finkira</t>
  </si>
  <si>
    <t>https://www.crunchbase.com/organization/finkira</t>
  </si>
  <si>
    <t>Finance, FinTech, Mobile Payments, Payments</t>
  </si>
  <si>
    <t>Finkira is an innovative fintech that modernizes financial management in Africa. Our mission is to promote financial inclusion by providing an all-in-one payment solution that goes beyond traditional services. By integrating mobile money, banking services, and cards (both virtual and physical), Finkira facilitates fast, secure, and accessible transactions for everyone. Our mobile and web app enables you to: - Send and receive money instantly through mobile money, banks, or international platforms like PayPal. - Make payments online or in-store using a seamless and secure QR code system. - Generate virtual and physical cards for secure purchases. - Recharge mobile credit and pay bills in seconds. - Make international payments with smooth integration of multiple financial services. For merchants: - A simple and fast payment API to integrate. - A WooCommerce plugin for e-commerce businesses. - Optimized management of multi-currency and mobile payments.</t>
  </si>
  <si>
    <t>https://finkira.com/</t>
  </si>
  <si>
    <t>Hello@finkira.com</t>
  </si>
  <si>
    <t>Bigabuy</t>
  </si>
  <si>
    <t>https://www.crunchbase.com/organization/bigabuy</t>
  </si>
  <si>
    <t>Jesse Cleverson</t>
  </si>
  <si>
    <t>E-Commerce, FinTech, Retail Technology, Shopping</t>
  </si>
  <si>
    <t>Bigabuy is a Ghana-based e-commerce platform that connects vendors with millions of buyers, offering a marketplace similar to Amazon and Jumia. Vendors can list their products, which are sent to Bigabuyâ€™s fulfillment centers for packaging and delivery. The platform serves consumers in Ghana and aims to serve markets such as the UK, Canada, the USA, Nigeria, and other neighboring countries. With a focus on seamless transactions and efficient logistics, Bigabuy is revolutionizing online shopping in West Africa and beyond.</t>
  </si>
  <si>
    <t>https://www.bigabuy.com</t>
  </si>
  <si>
    <t>info@bigabuy.com</t>
  </si>
  <si>
    <t>WhiteRock</t>
  </si>
  <si>
    <t>https://www.crunchbase.com/organization/whiterock-dac5</t>
  </si>
  <si>
    <t>WhiteRock is building the infrastructure to bridge traditional finance with blockchain technology. Their platform enables financial institutions to tokenize real-world assets like stocks, bonds and treasuries on-chain, unlocking access to DeFi yields while maintaining regulatory compliance.  WhiteRock aims to revolutionize institutional finance by enabling traditional financial instruments to participate in decentralized ecosystems.</t>
  </si>
  <si>
    <t>https://whiterock.fi/</t>
  </si>
  <si>
    <t>https://x.com/WhiteRock_fi</t>
  </si>
  <si>
    <t>contact@whiterock.fi</t>
  </si>
  <si>
    <t>TONTIIN</t>
  </si>
  <si>
    <t>https://www.crunchbase.com/organization/tontiin</t>
  </si>
  <si>
    <t>Eruck Emmanuel</t>
  </si>
  <si>
    <t>Banking, Finance, Financial Services, Micro Lending, Software</t>
  </si>
  <si>
    <t>Tontiin transforms traditional African rotating savings groups (tontines/njangi) into a modern financial ecosystem through secure mobile money integration.  Our platform addresses a critical gap in Africa's financial landscape by digitizing community-based savings while preserving their cultural significance. We're creating a financial inclusion pathway for millions of underbanked Africans by combining trusted community savings mechanisms with modern technology.  Tontiin integrates with multiple mobile money providers across Africa, enabling secure contributions, automated payouts, and emergency funds management. Our multi-group platform features privacy controls, group-specific profiles, and integrated communication tools, allowing users to participate in multiple savings circles simultaneously.  By formalizing these traditional systems, we're building financial histories for previously excluded populations while generating valuable data on community savings behaviors. This infrastructure positions Tontiin as a strategic entry point for expanding financial services (credit, insurance, investments) to an untapped market, creating significant value for both communities and financial partners.</t>
  </si>
  <si>
    <t>https://tontiin.com</t>
  </si>
  <si>
    <t>hello@tontiin.com</t>
  </si>
  <si>
    <t>+237 621 612 332</t>
  </si>
  <si>
    <t>Bithomp</t>
  </si>
  <si>
    <t>https://www.crunchbase.com/organization/bithomp</t>
  </si>
  <si>
    <t>Blockchain, Information Services</t>
  </si>
  <si>
    <t>https://xrplexplorer.com</t>
  </si>
  <si>
    <t>https://twitter.com/bithomp</t>
  </si>
  <si>
    <t>ZinariPay</t>
  </si>
  <si>
    <t>https://www.crunchbase.com/organization/zinari</t>
  </si>
  <si>
    <t>Christopher Akanmu</t>
  </si>
  <si>
    <t>Cryptocurrency, Financial Services, Web3</t>
  </si>
  <si>
    <t>ZinariPay offers a secure, scalable, and easy-to-integrate cryptocurrency payment gateway for businesses worldwide. Our platform ensures fast, reliable, and decentralized transactions that empower your business to operate globally with confidence.</t>
  </si>
  <si>
    <t>https://pay.zinari.io</t>
  </si>
  <si>
    <t>https://twitter.com/zinaripay</t>
  </si>
  <si>
    <t>support@zinari.io</t>
  </si>
  <si>
    <t>Qyra</t>
  </si>
  <si>
    <t>https://www.crunchbase.com/organization/qyra</t>
  </si>
  <si>
    <t>Ayobami Omoteniola Odumade, Favour Chibudom Onyejuluwa, Idowu Oluwatimilehin Aluko</t>
  </si>
  <si>
    <t>walkin@308techsolutions.io</t>
  </si>
  <si>
    <t>Tinpay</t>
  </si>
  <si>
    <t>https://www.crunchbase.com/organization/tinpay</t>
  </si>
  <si>
    <t>Abdulrahman Fekri, Ibrahim Ahmed, Moustafa Metawee</t>
  </si>
  <si>
    <t>Tinpay is a comprehensive financial platform empowering Egyptian freelancers to seamlessly receive international payments, manage taxes, and access essential benefits. Our solution addresses critical challenges for Egypt's 4 million freelancers by providing a secure digital wallet, automated tax calculations, and affordable insurance plans. Unlike traditional payment solutions, Tinpay offers integrated services specifically designed for freelancers, including coworking space discounts.</t>
  </si>
  <si>
    <t>https://tinpay.co/</t>
  </si>
  <si>
    <t>info@tinpay.co</t>
  </si>
  <si>
    <t>Hyves</t>
  </si>
  <si>
    <t>https://www.crunchbase.com/organization/hyves-0161</t>
  </si>
  <si>
    <t>Richmond Oghenedoro</t>
  </si>
  <si>
    <t>Banking, FinTech, Software</t>
  </si>
  <si>
    <t>Fintech SaaS Cooperative Banking</t>
  </si>
  <si>
    <t>http://hyves.ng</t>
  </si>
  <si>
    <t>richmond@hyves.ng</t>
  </si>
  <si>
    <t>Agnify</t>
  </si>
  <si>
    <t>https://www.crunchbase.com/organization/agnify</t>
  </si>
  <si>
    <t>Agnifyâ€™s Farmers Friend platform is an end-to-end, data-driven solution that is revolutionizing how banks, insurers, cooperatives, and suppliers connect, communicate, and transact with farmers.</t>
  </si>
  <si>
    <t>http://www.agnify.io</t>
  </si>
  <si>
    <t>david@agnify.io</t>
  </si>
  <si>
    <t>ChainPal</t>
  </si>
  <si>
    <t>https://www.crunchbase.com/organization/chainpal</t>
  </si>
  <si>
    <t>Adewale Michael FATOKI, Meesha Kambira, Michael Jimoh</t>
  </si>
  <si>
    <t>Artificial Intelligence (AI), Blockchain and Cryptocurrency, Data and Analytics, Financial Services, Internet Services, Other, Payments, Science and Engineering, Software</t>
  </si>
  <si>
    <t>Artificial Intelligence (AI), Blockchain, Cryptocurrency, Payments, Transaction Processing, Web3</t>
  </si>
  <si>
    <t>ChainPal is the financial operating system for the next generation of African businesses. We are an all-in-one commerce platform engineered to solve the most significant barrier holding back digital entrepreneurship on the continent: the immense friction, risk, and cost of converting global digital currency payments into local, spendable fiat. The Problem: Africa's burgeoning $125 billion crypto economy is fundamentally broken for the millions of SMEs and freelancers at its core. To convert their global earnings (primarily in stablecoins like USDT/USDC), they are forced into a high-stakes, informal P2P ecosystem defined by crippling delays, unpredictable exchange rates, and a constant threat of scams. This leaves businesses with stranded capital and stifles their ability to grow. Our Solution: ChainPal provides a secure, automated bridge between the global digital economy and local African commerce. Our platform allows any business to earn globally in crypto and get paid locally in fiat instantly and automatically, with zero crypto knowledge required. Our Mission: We are building the foundational infrastructure the "Stripe + Shopify" for Africa's digital-first economy. We handle the complexity of cross-border finance so our merchants can focus on what they do best: building their business. ChainPal is backed by the AyaHQ incubator and the Lisk Foundation and is a member of the Circle Alliance Program.</t>
  </si>
  <si>
    <t>https://www.chainpal.xyz/</t>
  </si>
  <si>
    <t>https://x.com/ChainPalHQ</t>
  </si>
  <si>
    <t>support@chainpal.xyz</t>
  </si>
  <si>
    <t>Afri Invoice</t>
  </si>
  <si>
    <t>https://www.crunchbase.com/organization/afri-invoice</t>
  </si>
  <si>
    <t>Mark Odenore</t>
  </si>
  <si>
    <t>Financial Services, Payments, Professional Services, Software</t>
  </si>
  <si>
    <t>Accounting, FinTech, Payments, SaaS, Software</t>
  </si>
  <si>
    <t>SaaS, Invoicing Software, Credit Management Solution and Integration Platform. Founded in June 2024, Afri Invoice is a SaaS-based E-invoicing Platform and integration solution provider in Nigeria.</t>
  </si>
  <si>
    <t>https://www.afrinvoice.com/</t>
  </si>
  <si>
    <t>https://x.com/AfriInvoice</t>
  </si>
  <si>
    <t>sales@afrinvoice.com</t>
  </si>
  <si>
    <t>234-91-63800610</t>
  </si>
  <si>
    <t>Pesabits</t>
  </si>
  <si>
    <t>https://www.crunchbase.com/organization/pesabits</t>
  </si>
  <si>
    <t>Blockchain and Cryptocurrency, Financial Services, Lending and Investments, Other</t>
  </si>
  <si>
    <t>Blockchain, FinTech, Micro Lending</t>
  </si>
  <si>
    <t>Pesabits is a lending platform that focuses on crypto holders in Kenya. You can deposit your crypto assets like Bitcoin which will act as collateral for the loan. We support Mpesa payments. We also offer a savings account, which is similar to Mshwari where you can save your Kshs. You get to earn 0.43% weekly or  25% annually.</t>
  </si>
  <si>
    <t>https://pesabits.com</t>
  </si>
  <si>
    <t>https://x.com/pesabits</t>
  </si>
  <si>
    <t>hello@pesabits.com</t>
  </si>
  <si>
    <t>Finite Pay</t>
  </si>
  <si>
    <t>https://www.crunchbase.com/organization/finite-pay</t>
  </si>
  <si>
    <t>Kevin Kegera</t>
  </si>
  <si>
    <t>A fintech company providing global FX, liquidity, and payment infrastructure for institutions in emerging markets. Through its unified API platform, Finite Pay enables businesses to send, receive, and convert funds across borders in both fiat and stablecoins, with a focus on underserved corridors in Africa, the Middle East, and parts of Asia. The company serves payment service providers (PSPs), exporters, importers, B2B platforms, manufacturers, and NGOs that face high transaction costs, fragmented banking systems, and limited access to stable liquidity. With tools like automated FX routing, stablecoin&lt;&gt;fiat conversion, and multi-currency wallet infrastructure, Finite Pay helps partners simplify treasury operations and settle global payments in real time. Founded by a team with backgrounds in banking, treasury, and award-winning engineering, Finite Pay is already active in markets like Kenya, Nigeria, and Uganda, and is expanding to serve Europe and the Middle East through a U.S.-registered MSB and MTL license</t>
  </si>
  <si>
    <t>https://finitepay.org/</t>
  </si>
  <si>
    <t>kevin@finitepay.io</t>
  </si>
  <si>
    <t>Le Caissier</t>
  </si>
  <si>
    <t>https://www.crunchbase.com/organization/le-caissier</t>
  </si>
  <si>
    <t>https://lecaissier.com</t>
  </si>
  <si>
    <t>info@lecaissier.com</t>
  </si>
  <si>
    <t>LifeLine</t>
  </si>
  <si>
    <t>https://www.crunchbase.com/organization/lifeline-fb98</t>
  </si>
  <si>
    <t>King Chukwumere</t>
  </si>
  <si>
    <t>Commerce and Shopping, Data and Analytics, Financial Services, Health Care, Transportation</t>
  </si>
  <si>
    <t>Clinical Trials, Data Management, FinTech, Health Care, Insurance, Logistics, Pharmaceutical, Wholesale</t>
  </si>
  <si>
    <t>LifeLine helps African patients quickly access, â€‹afford and manage life-saving medications â€‹at nearly zero cost. LifeLine stands for those often overlooked: - Rural communities lacking medication access - Families struggling with healthcare costs - Patients with chronic conditions - Underserved populations without insurance Our Mission: To prevent 1.6 million medication-related deaths in Africa by 2030. We firmly believe that access to life-saving medication is a fundamental right, and no individual should suffer or lose their life due to accessibility or affordability barriers. Will you join us in this mission? P.S. Our innovation has been recognised by: Tony Elumelu Foundation ALX Accelerator Zepre InsurTech African Impact Challenge Hanga Pitchfest (Top 5) Microsoft for Startups Min of ICT, Rwanda UNDP NVIDEA MasterCard ... and more. When the cost of health feels impossible, we are your lifeline.</t>
  </si>
  <si>
    <t>https://lifelineafrica.app/</t>
  </si>
  <si>
    <t>contact@lifelineafrica.app</t>
  </si>
  <si>
    <t>+250 794005175</t>
  </si>
  <si>
    <t>Tripz</t>
  </si>
  <si>
    <t>https://www.crunchbase.com/organization/tripz</t>
  </si>
  <si>
    <t>Hamza Aleghwairyeen</t>
  </si>
  <si>
    <t>Apps, Artificial Intelligence (AI), Data and Analytics, Financial Services, Mobile, Science and Engineering, Software, Transportation</t>
  </si>
  <si>
    <t>Artificial Intelligence (AI), FinTech, Mobile Apps, Ride Sharing, Transportation</t>
  </si>
  <si>
    <t>Tripz is an AI-powered, next-generation ride-hailing platform based in Egypt. Built entirely by its founder, the platform offers 8 specialized ride categories â€” including VIP, Economy, Female-only, and Speed Rides â€” tailored to local market needs. Tripz leverages in-house AI technology for smart driver-passenger matching, automated operations, fraud detection, and intelligent routing. With over 4,500 drivers onboarded within its first launch month, the platform proves its scalability and market fit. Founded and developed single-handedly by Hamza Aleghwairyeen, Tripz was bootstrapped with $50,000 in self-funding and is now seeking strategic investors to expand across Egypt and the MENA region.</t>
  </si>
  <si>
    <t>https://tripz-egypt.com</t>
  </si>
  <si>
    <t>hamzaayed@tripz-egypt.com</t>
  </si>
  <si>
    <t>AfriMarkets</t>
  </si>
  <si>
    <t>https://www.crunchbase.com/organization/afrimarkets</t>
  </si>
  <si>
    <t>Finance, Foreign Exchange Trading, Stock Exchanges, Trading Platform</t>
  </si>
  <si>
    <t>Welcome to a New Era of Trading with AfriMarkets. Step into the world of AfriMarkets, South Africaâ€™s leading online investment platform, where a revolution in trading awaits you. As a broker that puts people first, weâ€™re not just about transactions; weâ€™re about transforming the way African investors interact with the global financial markets and enhancing their economic acumen. Trading with AfriMarkets isnâ€™t just about investing; itâ€™s about embarking on an educational and empowering journey. Navigate our platform, uncover the opportunities, and let us guide you towards a prosperous financial future.</t>
  </si>
  <si>
    <t>https://afrimarkets.co.za/</t>
  </si>
  <si>
    <t>https://twitter.com/AfrimarketsZA</t>
  </si>
  <si>
    <t>cs@afrimarkets.co.za</t>
  </si>
  <si>
    <t>SaccoSys</t>
  </si>
  <si>
    <t>https://www.crunchbase.com/organization/saccosys</t>
  </si>
  <si>
    <t>Mugumya Norman, Rose Rwankore</t>
  </si>
  <si>
    <t>We began in March 2024 with a desire to revolutionize SACCO management by offering a streamlined, intuitive and affordable cloud-based software. Dreaming big but wisely, SaccoSys started with serving just one SACCO. Within five months, it had gained traction to be adopted and implemented by five SACCOs. SaccoSys is a software designed to meet the financial management needs of small and growing Savings and Credit Co-operatives (SACCOs), Savings and Investment Groups, Company SACCOs, Micro-Finance Institutions (MFIs) and Village Savings and Loans Associations (VSLAs). Offered as a Software as a Service (SaaS), SaccoSys exists to empower our customers to easily deliver modern financial experiences to their clients.</t>
  </si>
  <si>
    <t>Mbarara, Mbarara, Uganda</t>
  </si>
  <si>
    <t>http://saccosys.com/</t>
  </si>
  <si>
    <t>https://x.com/SaccoSys</t>
  </si>
  <si>
    <t>sales@saccosys.com</t>
  </si>
  <si>
    <t>Phundit</t>
  </si>
  <si>
    <t>https://www.crunchbase.com/organization/phundit</t>
  </si>
  <si>
    <t>FinTech, Personal Finance</t>
  </si>
  <si>
    <t>Phundit is a mobile app that helps young people in Africaâ€”starting from Ghanaâ€”build a 6-month emergency fund to protect themselves from financial shocks. The money saved is invested in a mutual fund so it grows while they save. As users deposit consistently, they build a Financial Health Score that helps unlock access to credit in the future.  The app uses Zoeâ€”an AI coachâ€”alongside rewards and gamified challenges to keep users focused, disciplined, and motivated.</t>
  </si>
  <si>
    <t>https://phundit.app</t>
  </si>
  <si>
    <t>https://x.com/Phund_it</t>
  </si>
  <si>
    <t>admin@phundit.app</t>
  </si>
  <si>
    <t>233-240-6022990</t>
  </si>
  <si>
    <t>Digideed</t>
  </si>
  <si>
    <t>https://www.crunchbase.com/organization/digideed</t>
  </si>
  <si>
    <t>Eric Njuguna</t>
  </si>
  <si>
    <t>Digideed is transforming real estate investment with fractional ownership and blockchain technology. The platform utilizes blockchain to ensure secure transactions, transparent management, and tamper-proof records and the user-friendly platform and secure wallet make investing a breeze.  It was founded in 2023 and is located in Nairobi, Kenya.</t>
  </si>
  <si>
    <t>https://digideed.org</t>
  </si>
  <si>
    <t>https://twitter.com/digideedRE</t>
  </si>
  <si>
    <t>info@digideed.org</t>
  </si>
  <si>
    <t>MyKalt</t>
  </si>
  <si>
    <t>https://www.crunchbase.com/organization/mykalt</t>
  </si>
  <si>
    <t>Adeyemi Salako</t>
  </si>
  <si>
    <t>Blockchain and Cryptocurrency, Commerce and Shopping, Financial Services, Internet Services, Mobile, Other, Payments, Software</t>
  </si>
  <si>
    <t>Blockchain, Cryptocurrency, E-Commerce, FinTech, Mobile Payments, Web3</t>
  </si>
  <si>
    <t>MyKalt is a dynamic African fintech and digital innovation company delivering seamless solutions in crypto trading, payment infrastructure, digital finance, and lifestyle services. Powered by a secure and user-friendly platform, MyKalt empowers individuals and businesses to buy, sell, swap, and manage cryptocurrencies alongside local fiat currencies. Users enjoy additional features such as flight bookings, gift card trading, bill payments, virtual dollar and naira cards, and automated payment links and invoicing. Founded under Kalt Technologies Limited [RC8093394], MyKalt bridges the gap between traditional finance and Web3 utilities with a strong focus on accessibility, innovation, and trust. With a sleek interface and a strong compliance foundation, MyKalt is designed to scale across Africa and beyond, providing financial freedom through technology.</t>
  </si>
  <si>
    <t>https://www.mykalt.com</t>
  </si>
  <si>
    <t>https://x.com/officialmykalt</t>
  </si>
  <si>
    <t>Info@mykalt.com</t>
  </si>
  <si>
    <t>Geneva</t>
  </si>
  <si>
    <t>https://www.crunchbase.com/organization/geneva-b245</t>
  </si>
  <si>
    <t>Finance, Financial Services, FinTech, Lending</t>
  </si>
  <si>
    <t>Geneva is a cutting-edge lending platform designed specifically for gainfully employed salary earners. Spearheaded by our visionary CEO and founder, Abisola Noah Mustapha, Geneva is committed to revolutionizing access to financial services for the mobile generation. At Geneva, we firmly believe in the principle of equitable financial access for all. We recognize the transformative potential of smartphone technology in empowering the world's emerging middle class with viable banking options and the ability to achieve financial flexibility.</t>
  </si>
  <si>
    <t>https://www.geneva.ng</t>
  </si>
  <si>
    <t>Lily.africa</t>
  </si>
  <si>
    <t>https://www.crunchbase.com/organization/lily-africa</t>
  </si>
  <si>
    <t>Daniel Osi</t>
  </si>
  <si>
    <t>Cryptocurrency, Decentralized Finance (DeFi), Financial Exchanges, FinTech, Foreign Exchange Trading, Virtual Currency</t>
  </si>
  <si>
    <t>Lily empowers you to convert money from one form to another with ease. Whether it's transforming CashApp funds into cryptocurrencies or swapping PayPal balances for gift cards, our marketplace connects you to seamless, community-driven exchanges.</t>
  </si>
  <si>
    <t>https://lily.africa</t>
  </si>
  <si>
    <t>https://x.com/lilydotafrica</t>
  </si>
  <si>
    <t>info@lily.africa</t>
  </si>
  <si>
    <t>UBAWA</t>
  </si>
  <si>
    <t>https://www.crunchbase.com/organization/ubawa</t>
  </si>
  <si>
    <t>Artificial Intelligence (AI), FinTech, Software</t>
  </si>
  <si>
    <t>https://ubawa.co.ke</t>
  </si>
  <si>
    <t>enquiries@ubawa.co.ke</t>
  </si>
  <si>
    <t>Lonepay</t>
  </si>
  <si>
    <t>https://www.crunchbase.com/organization/lonepay</t>
  </si>
  <si>
    <t>Peter Omotayo</t>
  </si>
  <si>
    <t>E-Commerce Platforms, FinTech, Mobile Payments, Software, Transaction Processing</t>
  </si>
  <si>
    <t>LonePay is a global payment processing platform built by Africans to bridge the gap in international transactions. While it is designed to address the financial challenges faced by African businesses and individuals, it can be used by anyone, anywhere in the world. LonePay enables seamless cross-border payments, allowing users to send, receive, and process transactions without the restrictions imposed by many global payment platforms.   With self-built APIs, AI-powered fraud prevention, and support for multiple payment methods including in-app payments, credit card processing, and NFC transactions LonePay ensures secure and efficient financial transactions. By prioritizing accessibility, security, and financial inclusion, LonePay is connecting Africa to the global economy while providing a reliable payment solution for users worldwide.</t>
  </si>
  <si>
    <t>https://lonepay.africa/</t>
  </si>
  <si>
    <t>https://x.com/lonepayhq</t>
  </si>
  <si>
    <t>support@.lonepay.africa</t>
  </si>
  <si>
    <t>+234 916 040 8581</t>
  </si>
  <si>
    <t>Triangle Wallets</t>
  </si>
  <si>
    <t>https://www.crunchbase.com/organization/triangle-wallets</t>
  </si>
  <si>
    <t>Blockchain, Cryptocurrency, Finance</t>
  </si>
  <si>
    <t>Cryptocurrency exchange</t>
  </si>
  <si>
    <t>https://trianglewallets.com</t>
  </si>
  <si>
    <t>admin@trianglewallets.com</t>
  </si>
  <si>
    <t>fintechloom</t>
  </si>
  <si>
    <t>https://www.crunchbase.com/organization/fintechloom</t>
  </si>
  <si>
    <t>Bahati Shadrack</t>
  </si>
  <si>
    <t>We, fintechloom is a dedicated earning tips website that consists of information related to crypto, bitcoin altcoin and stock market.</t>
  </si>
  <si>
    <t>https://fintechloom.com/</t>
  </si>
  <si>
    <t>info@fintechloom.com</t>
  </si>
  <si>
    <t>Mitu AI</t>
  </si>
  <si>
    <t>https://www.crunchbase.com/organization/mitu-ai</t>
  </si>
  <si>
    <t>Artificial Intelligence (AI), Data and Analytics, Financial Services, Other, Science and Engineering, Software</t>
  </si>
  <si>
    <t>Artificial Intelligence (AI), B2B, FinTech, Machine Learning</t>
  </si>
  <si>
    <t>https://www.mitu.ai</t>
  </si>
  <si>
    <t>https://x.com/usemitu</t>
  </si>
  <si>
    <t>hello@mitu.ai</t>
  </si>
  <si>
    <t>Neex</t>
  </si>
  <si>
    <t>https://www.crunchbase.com/organization/neex</t>
  </si>
  <si>
    <t>Finance, Financial Services, FinTech, Foreign Exchange Trading, Precious Metals, Trading Platform</t>
  </si>
  <si>
    <t>Never Ending Excellence  Neex is a premier online CFD brokerage, offering access to Forex, Indices, Commodities, and more, enabling clients to invest globally with just one click. With a strong presence across the Middle East, Europe, APAC, and the Pacific, Neex delivers a secure and powerful trading experience through cutting-edge technology. Operating under a strict regulatory framework, we provide global services across multiple entities. At Neex, weâ€™re more than just a forex and CFD broker. We offer unparalleled customer support, 24/7 assistance, in-depth technical analysis, and exclusive trading tools, emphasizing the importance of financial literacy.</t>
  </si>
  <si>
    <t>https://neex.com</t>
  </si>
  <si>
    <t>support@neex.com</t>
  </si>
  <si>
    <t>Hizo</t>
  </si>
  <si>
    <t>https://www.crunchbase.com/organization/hizo</t>
  </si>
  <si>
    <t>Hizo wants Nigerians to be able to spend naira anywhere in Africa without any limitations or concerns.</t>
  </si>
  <si>
    <t>Asaba, Delta, Nigeria</t>
  </si>
  <si>
    <t>https://hizo.africa</t>
  </si>
  <si>
    <t>NjiaPay</t>
  </si>
  <si>
    <t>https://www.crunchbase.com/organization/njiapay</t>
  </si>
  <si>
    <t>Dean Hiine, Hans Osnabrugge, Jonatan Allback, Roderick Simons</t>
  </si>
  <si>
    <t>NjiaPay is a Payments-as-a-Service provider that simplifies payment management for African businesses. The company aims to solve the pain points that African businesses face when dealing with the continent's diverse and complex payment ecosystem.</t>
  </si>
  <si>
    <t>https://www.njiapay.com/</t>
  </si>
  <si>
    <t>Oxygen X</t>
  </si>
  <si>
    <t>https://www.crunchbase.com/organization/oxygen-x</t>
  </si>
  <si>
    <t>Credit, Financial Services, Lending, Point of Sale</t>
  </si>
  <si>
    <t>https://www.oxygenx.africa</t>
  </si>
  <si>
    <t>https://x.com/oxygenxafrica</t>
  </si>
  <si>
    <t>hello@oxygenx.africa</t>
  </si>
  <si>
    <t>234 700 700 4444</t>
  </si>
  <si>
    <t>FortPay</t>
  </si>
  <si>
    <t>https://www.crunchbase.com/organization/fortpay</t>
  </si>
  <si>
    <t>Julius Ijidola</t>
  </si>
  <si>
    <t>FortPay is an online escrow payment service headquartered in Lagos, Nigeria. Established in 2024, the company operates as an intermediary platform facilitating secure transactions between buyers and sellers by holding funds in trust until both parties fulfill their respective obligations.</t>
  </si>
  <si>
    <t>https://myfortpay.com/</t>
  </si>
  <si>
    <t>https://twitter.com/myfortpay</t>
  </si>
  <si>
    <t>support@myfortpay.com</t>
  </si>
  <si>
    <t>Ajira Pay Finance</t>
  </si>
  <si>
    <t>https://www.crunchbase.com/organization/ajira-pay-finance</t>
  </si>
  <si>
    <t>Dickens Odera</t>
  </si>
  <si>
    <t>Blockchain and Cryptocurrency, Financial Services, Internet Services, Other, Payments</t>
  </si>
  <si>
    <t>Blockchain, Financial Services, Payments, Web3</t>
  </si>
  <si>
    <t>Ajira Pay Finance is a multichain decentralized web3 protocol designed for secure and seamless crypto payments.</t>
  </si>
  <si>
    <t>https://ajirapay.finance</t>
  </si>
  <si>
    <t>https://x.com/ajirapaydefi</t>
  </si>
  <si>
    <t>hello@ajirapay.finance</t>
  </si>
  <si>
    <t>https://www.crunchbase.com/organization/ubawa-neomerchants-services</t>
  </si>
  <si>
    <t>Patrick Muriithi</t>
  </si>
  <si>
    <t>Artificial Intelligence (AI), Data and Analytics, Financial Services, Mobile, Payments, Science and Engineering, Software</t>
  </si>
  <si>
    <t>Artificial Intelligence (AI), FinTech, Machine Learning, Mobile Payments, Payments</t>
  </si>
  <si>
    <t>info@ubawa.co.ke</t>
  </si>
  <si>
    <t>+254 768 802069</t>
  </si>
  <si>
    <t>ZangCash Pay</t>
  </si>
  <si>
    <t>https://www.crunchbase.com/organization/zangcash-pay</t>
  </si>
  <si>
    <t>ZangCash Pay offers seamless Online Platform that can help you Make Money Online via Mpesa by buying and selling ebooks in Kenya</t>
  </si>
  <si>
    <t>https://zangcash.com</t>
  </si>
  <si>
    <t>https://twitter.com/ZangcashKenya</t>
  </si>
  <si>
    <t>info@zangcash.com</t>
  </si>
  <si>
    <t>PayLink Tech (Raabett)</t>
  </si>
  <si>
    <t>https://www.crunchbase.com/organization/paylink-tech-raabett</t>
  </si>
  <si>
    <t>Mohamed Hantirah</t>
  </si>
  <si>
    <t>https://www.raabett.com</t>
  </si>
  <si>
    <t>info@raabett.com</t>
  </si>
  <si>
    <t>ShareVest</t>
  </si>
  <si>
    <t>https://www.crunchbase.com/organization/sharevest</t>
  </si>
  <si>
    <t>Mohamed Elfaleh</t>
  </si>
  <si>
    <t>ShareVest, a fintech leader, specializes in personalized portfolio creation and strategic partnerships, reshaping the financial landscape in the EMEA region through innovative investment solutions.</t>
  </si>
  <si>
    <t>Sousse, Sousse, Tunisia</t>
  </si>
  <si>
    <t>https://www.sharevest.io/</t>
  </si>
  <si>
    <t>https://www.twitter.com/ShareVest</t>
  </si>
  <si>
    <t>sm@sharevest.io</t>
  </si>
  <si>
    <t>00216 28 863 137</t>
  </si>
  <si>
    <t>NylaBank</t>
  </si>
  <si>
    <t>https://www.crunchbase.com/organization/nylabank</t>
  </si>
  <si>
    <t>Mubarak Sumaila</t>
  </si>
  <si>
    <t>NylaBank is on a mission to become the worldâ€™s largest Islamic bank by empowering 1 billion people with innovative, Shariah-compliant financial tools. As Africaâ€™s first digital Islamic bank, NylaBank offers ethical and Shariah-compliant financial products and services, with over 30,000 users already on our waitlist. Our team brings a combined 35 years of experience across Islamic finance, fintech, and banking, having worked with leading organizations such as Wahed, IsDB, Standard Chartered Bank, and Google. Founded after an oversubscribed pre-seed round, NylaBank is guided by world-renowned Islamic banking scholars, including Dr. Joe Bradford and Dr. Ziyaad Mohamed. Our advisory board also features a Nobel Prize winner, and other esteemed experts. NylaBank is backed by Ingressive Capital, the Milken Institute, and angel investors, including a Mubadala partner.</t>
  </si>
  <si>
    <t>https://www.nylabank.com/</t>
  </si>
  <si>
    <t>https://x.com/banknyla</t>
  </si>
  <si>
    <t>salam@nylabank.com</t>
  </si>
  <si>
    <t>Litefi</t>
  </si>
  <si>
    <t>https://www.crunchbase.com/organization/litefi-limited</t>
  </si>
  <si>
    <t>Kayode Alao</t>
  </si>
  <si>
    <t>LiteFi offers financial services tailored to individuals and businesses, focusing on loan products and investment options. Its offerings include salary advance loans, business working capital loans, invoice discounting, and car collateral loans. The company emphasizes a simplified application process, requiring minimal documentation, such as bank statements, valid identification, and utility bills. It also provides fixed deposit investment opportunities through its LiteFi Wealth platform, targeting clients with significant assets under management. The organization operates through a hybrid model, combining online platforms with physical engagement to facilitate financial transactions.</t>
  </si>
  <si>
    <t>https://litefi.ng</t>
  </si>
  <si>
    <t>https://x.com/LiteFiNG</t>
  </si>
  <si>
    <t>exco@litefi.ng</t>
  </si>
  <si>
    <t>+234 810 837 6447</t>
  </si>
  <si>
    <t>Kript Africa</t>
  </si>
  <si>
    <t>https://www.crunchbase.com/organization/kript-africa</t>
  </si>
  <si>
    <t>Iyanuoluwa Dada</t>
  </si>
  <si>
    <t>Kript is a cutting-edge cryptocurrency trading platform that seamlessly combines innovation with accessibility, Kript offers a user-friendly experience for buying, selling, and holding a diverse range of cryptocurrencies. With a commitment to security, Kript ensures a worry-free environment, allowing users to explore the vast potential of the crypto market.</t>
  </si>
  <si>
    <t>https://www.kript.africa</t>
  </si>
  <si>
    <t>https://x.com/kriptafrica/</t>
  </si>
  <si>
    <t>support@kript.africa</t>
  </si>
  <si>
    <t>QuickPurse</t>
  </si>
  <si>
    <t>https://www.crunchbase.com/organization/quickpurse</t>
  </si>
  <si>
    <t>TemiTope Kayode</t>
  </si>
  <si>
    <t>https://quickpurse.app</t>
  </si>
  <si>
    <t>quickpurse@temilimited.com</t>
  </si>
  <si>
    <t>White Crust Limited</t>
  </si>
  <si>
    <t>https://www.crunchbase.com/organization/white-crust-limited</t>
  </si>
  <si>
    <t>Olatunbosun Williams</t>
  </si>
  <si>
    <t>Agriculture and Farming, Financial Services, Lending and Investments, Real Estate</t>
  </si>
  <si>
    <t>Agriculture, Commercial Real Estate, Credit, Venture Capital</t>
  </si>
  <si>
    <t>White Crust is the premier catalyst for entrepreneurial triumph in Nigeria. We thrive as an epicentre of innovation and entrepreneurship nurturing a dynamic start-up ecosystem, fostering business growth, societal prosperity, and impactful innovation. Through collaborative efforts, mentorship initiatives, and strategic capital deployment, our mission is to empower entrepreneurs and cultivate an environment conducive to ground-breaking ideas, disruptive technologies, and sustainable growth. We achieve this goal by identifying and investing in innovative ventures poised to revolutionize industries, create sustainable employment opportunities, and significantly contribute to Nigeria's economic advancement. The company's founder, inspired by the potential for transformative change, envisioned a future where White Crust stands as a symbol of creativity, enterprise, and societal impact. One of White Crust's key strategies is its focus on identifying and investing in pioneering ventures capable of industry transformation. By providing support to these ventures, White Crust aims to not only create sustainable job opportunities but also make significant contributions to Nigeria's economic development. Through strategic investments and partnerships, the company seeks to catalyse innovation, drive economic growth, and create lasting value for stakeholders. Throughout its journey, White Crust has remained steadfast in its commitment to nurturing Nigeria's entrepreneurial spirit. By playing a pivotal role in facilitating innovation and economic growth, the company aims to propel Nigeria forward on the path of societal advancement. Through its dedication to its vision and values, White Crust continues to evolve and make strides towards realizing its mission of shaping a brighter future for the entrepreneurial landscape of Nigeria.</t>
  </si>
  <si>
    <t>https://white-crust.com/</t>
  </si>
  <si>
    <t>https://x.com/Whitecrust__?t=4BNUJ4rMIdG-u0CVCmhM0A&amp;s=09</t>
  </si>
  <si>
    <t>info@white-crust.com</t>
  </si>
  <si>
    <t>Vetrol</t>
  </si>
  <si>
    <t>https://www.crunchbase.com/organization/vetrol</t>
  </si>
  <si>
    <t>Mohamed Hassan</t>
  </si>
  <si>
    <t>Energy, Financial Services</t>
  </si>
  <si>
    <t>Energy Management, FinTech, Fuel</t>
  </si>
  <si>
    <t>Vetrol is a B2B SaaS platform transforming how businesses manage and pay for fuel across Africa. With a unified digital payment system, NFC-enabled verification, and real-time fleet management tools, Vetrol helps companies reduce fuel costs, eliminate fraud, and gain full control over their fueling operations. Designed for emerging markets, Vetrol seamlessly connects companies, gas stations, and service providers â€” starting in Rwanda, and expanding across East Africa.</t>
  </si>
  <si>
    <t>https://vetrol.io</t>
  </si>
  <si>
    <t>mo@vetrol.io</t>
  </si>
  <si>
    <t>250-791-381379</t>
  </si>
  <si>
    <t>Chat Cash</t>
  </si>
  <si>
    <t>https://www.crunchbase.com/organization/chat-cash</t>
  </si>
  <si>
    <t>John Sakala, Melisa Magwizi</t>
  </si>
  <si>
    <t>Artificial Intelligence (AI), Data and Analytics, Financial Services, Other, Professional Services, Science and Engineering, Software</t>
  </si>
  <si>
    <t>Artificial Intelligence (AI), Customer Service, FinTech, IaaS, SaaS</t>
  </si>
  <si>
    <t>ChatCash is a leading provider of AI-powered virtual assistant solutions tailored for SMEs and membership-based organizations in emerging markets. Our platform addresses the unique challenges of customer support in these regions by offering localized, automated, and scalable services. We have successfully onboarded 10,000 SMEs, including partnerships with SMECZ and the US-Africa Trade Commission, enhancing their customer engagement and operational efficiency. With a solid foundation in AI and a commitment to economic inclusion, ChatCash is positioned to drive significant growth and innovation in the African tech landscape.</t>
  </si>
  <si>
    <t>https://chatcash.co.zw</t>
  </si>
  <si>
    <t>john@chatcash.co.zw</t>
  </si>
  <si>
    <t>Alpay</t>
  </si>
  <si>
    <t>https://www.crunchbase.com/organization/alpay</t>
  </si>
  <si>
    <t>REDA ALOUI</t>
  </si>
  <si>
    <t>Financial Services, FinTech, Mobile Payments, PaaS, Payments</t>
  </si>
  <si>
    <t>Alpay is a comprehensive payment service platform that offers a wide array of financial services tailored for both individuals and businesses. With a focus on convenience and security, Alpay facilitates seamless transactions, helping users manage their finances effectively.</t>
  </si>
  <si>
    <t>Algiers, Alger, Algeria</t>
  </si>
  <si>
    <t>https://alpay.dz</t>
  </si>
  <si>
    <t>https://x.com/ALPAY_DZ</t>
  </si>
  <si>
    <t>hello@alpay.dz</t>
  </si>
  <si>
    <t>+213 660-955-790</t>
  </si>
  <si>
    <t>Tela</t>
  </si>
  <si>
    <t>https://www.crunchbase.com/organization/tela-d011</t>
  </si>
  <si>
    <t>Aaron Daudu, Damilare Adeyemo, Olajumoke Ajayi</t>
  </si>
  <si>
    <t>Blockchain and Cryptocurrency, Financial Services</t>
  </si>
  <si>
    <t>Decentralized Finance (DeFi), Financial Services, FinTech</t>
  </si>
  <si>
    <t>TELA is an Entrepreneur support organization that helps SMEs and freelancers understand their finances, grow with the help of business intelligence tools powered by AI.</t>
  </si>
  <si>
    <t>https://tela.ng</t>
  </si>
  <si>
    <t>info@tela.ng</t>
  </si>
  <si>
    <t>Nixacom</t>
  </si>
  <si>
    <t>https://www.crunchbase.com/organization/nixacom</t>
  </si>
  <si>
    <t>Cheikh Gueye</t>
  </si>
  <si>
    <t>Nixacom provides financing solutions for consumer electronics, including smartphones, laptops, and tablets. Its platform enables individuals and businesses to acquire these products through payroll-deducted installment plans, in collaboration with local banks. The application process involves selecting a product, submitting identification and income verification, and choosing a financing plan.</t>
  </si>
  <si>
    <t>Grand Yof, Dakar, Senegal</t>
  </si>
  <si>
    <t>https://nixacom.com/</t>
  </si>
  <si>
    <t>https://x.com/Nixacom2024</t>
  </si>
  <si>
    <t>contact@nixacom.com</t>
  </si>
  <si>
    <t>+221 76 015 24 84</t>
  </si>
  <si>
    <t>Kutana Technologies</t>
  </si>
  <si>
    <t>https://www.crunchbase.com/organization/kutana-technologies</t>
  </si>
  <si>
    <t>Nicholas Murphy</t>
  </si>
  <si>
    <t>Blockchain and Cryptocurrency, Financial Services, Other, Payments</t>
  </si>
  <si>
    <t>B2B, Blockchain, Financial Services, Payments</t>
  </si>
  <si>
    <t>Kutana Technologies leverages AI and Blockchain technologies to revolutionize trade for African SMEs. Their platform, KutanaPay, secures transactions and provides safe and secure B2B payment solutions. The company focuses on building technology solutions tailored for African markets, aiming to facilitate business development and support for both technology and non-technology startups and SMEs across the continent.</t>
  </si>
  <si>
    <t>https://www.kutanapay.com</t>
  </si>
  <si>
    <t>info@kutanaafrica.com</t>
  </si>
  <si>
    <t>+233 55 069 6113</t>
  </si>
  <si>
    <t>Azawire</t>
  </si>
  <si>
    <t>https://www.crunchbase.com/organization/azawire</t>
  </si>
  <si>
    <t>https://azawire.africa</t>
  </si>
  <si>
    <t>https://x.com/azawirehq</t>
  </si>
  <si>
    <t>hello@azawire.africa</t>
  </si>
  <si>
    <t>YourWay</t>
  </si>
  <si>
    <t>https://www.crunchbase.com/organization/where-are-you-way</t>
  </si>
  <si>
    <t>Achile Akoh, Emmanuel Eban, Selwyn Paul</t>
  </si>
  <si>
    <t>Commerce and Shopping, Community and Lifestyle, Consumer Goods, Financial Services, Information Technology, Mobile, Other, Payments, Software</t>
  </si>
  <si>
    <t>Beauty, Finance, Information Technology, Lifestyle, Marketplace, Mobile Payments, Professional Services, SaaS, Software</t>
  </si>
  <si>
    <t>YourWay is a SaaS-based booking platform designed to connect users with service providers in various categories such as beauty, wellness, and personal care. It makes it easy for users to discover, book, and manage appointments with local professionals. Additionally, the platform offers features like secure payments, real-time messaging, and personalized recommendations, ensuring a smooth and convenient experience for both consumers and businesses.</t>
  </si>
  <si>
    <t>https://yourwayapp.com</t>
  </si>
  <si>
    <t>admin@yourwayapp.com</t>
  </si>
  <si>
    <t>PaySmat</t>
  </si>
  <si>
    <t>https://www.crunchbase.com/organization/paysmat</t>
  </si>
  <si>
    <t>Adegboyega Adeoti, Daniel Oshokoya</t>
  </si>
  <si>
    <t>Financial Services, FinTech, Information Technology, Payments, Software</t>
  </si>
  <si>
    <t>Whether you're buying, selling, or striking big deals â€” we ensure your money and valuables stay safe until everyone is happy. We're all about making your transactions smarter and safer.</t>
  </si>
  <si>
    <t>https://www.usepaysmat.com</t>
  </si>
  <si>
    <t>https://www.twitter.com/usepaysmat</t>
  </si>
  <si>
    <t>hello@usepaysmat.com</t>
  </si>
  <si>
    <t>WorldTokens Stablecoin</t>
  </si>
  <si>
    <t>https://www.crunchbase.com/organization/worldtokens-stablecoin</t>
  </si>
  <si>
    <t>Paul Adisa</t>
  </si>
  <si>
    <t>Blockchain, FinTech, Transaction Processing</t>
  </si>
  <si>
    <t>World Tokens utilizes the blockchain technology, a distributed ledger system that is highly secure and transparent. It allows users to conduct transactions without going through intermediaries like banks while ensuring safety and privacy. its value pegged to a stable asset like fiat currency, precious metals, or other commodities. It is ideal for people who want to avoid the fluctuation associated with traditional cryptocurrencies. World Tokens is accessible globally, regardless of your location. You can buy, sell or store it easily through various cryptocurrency exchanges, World Tokens App and Crypto ATM worldwide.</t>
  </si>
  <si>
    <t>https://www.worldtokens.app</t>
  </si>
  <si>
    <t>+234 81 3707 3761</t>
  </si>
  <si>
    <t>KWOR</t>
  </si>
  <si>
    <t>https://www.crunchbase.com/organization/kwor</t>
  </si>
  <si>
    <t>Gospel Ernest, Shedrack Owen</t>
  </si>
  <si>
    <t>KWOR offers financing options for customers, helping merchants make more sales and increase revenue while deepening financial and economic inclusion. Customers can patronize a variety of listed partner merchants; whether small stores, independent vendors, or large-size supermarkets within their locality - and beyond.</t>
  </si>
  <si>
    <t>https://getkwor.com</t>
  </si>
  <si>
    <t>owen@getkwor.com</t>
  </si>
  <si>
    <t>Yaada Technologies</t>
  </si>
  <si>
    <t>https://www.crunchbase.com/organization/yaada-technologies</t>
  </si>
  <si>
    <t>Donald Morah, Hilary Okoh</t>
  </si>
  <si>
    <t>Our product, Yaada, makes it easier to facilitate USSD-based seamless payments covering a wide range of areas from peer-to-peer transactions, to bills/utility payments. As part of our goals to foster financial inclusion, our payment solution ensures that especially unbanked are seamlessly onboarded into the financial sector.</t>
  </si>
  <si>
    <t>https://yaada.ng</t>
  </si>
  <si>
    <t>https://twitter.com/YaadaHq</t>
  </si>
  <si>
    <t>hello@yaada.ng</t>
  </si>
  <si>
    <t>Bluemoney</t>
  </si>
  <si>
    <t>https://www.crunchbase.com/organization/badala</t>
  </si>
  <si>
    <t>Billing, Financial Services, FinTech, Internet, Mobile, Web Apps</t>
  </si>
  <si>
    <t>BlueMoney ensures that SMEs startups have access to frictionless online-offline payments, financial identity, insurance, and loans through the mainstream financial services industry.</t>
  </si>
  <si>
    <t>https://bluemoney.online</t>
  </si>
  <si>
    <t>hello@bluemoney.online</t>
  </si>
  <si>
    <t>Motopay</t>
  </si>
  <si>
    <t>https://www.crunchbase.com/organization/motopay</t>
  </si>
  <si>
    <t>Olasijibomi Ogundele</t>
  </si>
  <si>
    <t>Financial Services, FinTech, Mobile Apps, Mobile Payments</t>
  </si>
  <si>
    <t>Motopay is the fastest and most secure payment platform that connects people and grants them access to affordable products, ultimately making payments easier and more affordable than ever before.</t>
  </si>
  <si>
    <t>admin@motopayng.com</t>
  </si>
  <si>
    <t>APENIA LLC</t>
  </si>
  <si>
    <t>https://www.crunchbase.com/organization/apenia-llc</t>
  </si>
  <si>
    <t>Jesse Kariuki, Moses Wakanyi</t>
  </si>
  <si>
    <t>Artificial Intelligence (AI), Banking, Credit, Financial Services, Machine Learning</t>
  </si>
  <si>
    <t>https://www.apenia.com/</t>
  </si>
  <si>
    <t>https://twitter.com/ApeniaBank</t>
  </si>
  <si>
    <t>info@apenia.com</t>
  </si>
  <si>
    <t>+254 714 991111</t>
  </si>
  <si>
    <t>Kalloview</t>
  </si>
  <si>
    <t>https://www.crunchbase.com/organization/kalloview</t>
  </si>
  <si>
    <t>Blockchain and Cryptocurrency, Commerce and Shopping, Other</t>
  </si>
  <si>
    <t>Blockchain, Consumer Reviews</t>
  </si>
  <si>
    <t>Kalloview is leveraging the blockchain and AI to eliminate fake reviews, ensure users trust products, and businesses benefit from genuine feedback while rewarding users.</t>
  </si>
  <si>
    <t>https://kalloview.com</t>
  </si>
  <si>
    <t>https://x.com/kalloview</t>
  </si>
  <si>
    <t>contact@kalloview.com</t>
  </si>
  <si>
    <t>Vant</t>
  </si>
  <si>
    <t>https://www.crunchbase.com/organization/vant-dd89</t>
  </si>
  <si>
    <t>Ayo Akolade, Paul Akolade, Raphael Abayomi</t>
  </si>
  <si>
    <t>Artificial Intelligence (AI), Financial Services</t>
  </si>
  <si>
    <t>Finance, Financial Services, FinTech, Generative AI</t>
  </si>
  <si>
    <t>Vant â€” is an AI-powered financial management platform designed for small businesses, freelancers, and entrepreneurs. It offers accounting-lite tools like cash flow tracking, invoice management, receipt scanning, predictive analytics, and AI financial assistant features.</t>
  </si>
  <si>
    <t>https://vantapp.com</t>
  </si>
  <si>
    <t>https://twitter.com/vantappafrica</t>
  </si>
  <si>
    <t>support@vantapp.com</t>
  </si>
  <si>
    <t>Linkyt</t>
  </si>
  <si>
    <t>https://www.crunchbase.com/organization/linkyt-dad5</t>
  </si>
  <si>
    <t>E-Commerce, FinTech</t>
  </si>
  <si>
    <t>Increase sales with Linkyt. Transform your business with AI-powered automation, seamless WhatsApp integration, and powerful e-commerce tools. Build. Automate. Connect. Thrive.</t>
  </si>
  <si>
    <t>https://linkyt.io</t>
  </si>
  <si>
    <t>https://twitter.com/linkyt_tech</t>
  </si>
  <si>
    <t>TALATY</t>
  </si>
  <si>
    <t>https://www.crunchbase.com/organization/talaty</t>
  </si>
  <si>
    <t>Soulaimane Lahrech</t>
  </si>
  <si>
    <t>Artificial Intelligence (AI), Financial Services, FinTech</t>
  </si>
  <si>
    <t>Talaty uses deep AI to halve SMBs credit default rate while cutting operational cost by 90%.</t>
  </si>
  <si>
    <t>https://talatypay.com</t>
  </si>
  <si>
    <t>soulaimane@talatypay.com</t>
  </si>
  <si>
    <t>Fynbos Money</t>
  </si>
  <si>
    <t>https://www.crunchbase.com/organization/fynbos</t>
  </si>
  <si>
    <t>Adrian Hope-Bailie, Cairin Michie, Donovan Changfoot, Matthew de Haast</t>
  </si>
  <si>
    <t>https://fynbos.money</t>
  </si>
  <si>
    <t>Hargon</t>
  </si>
  <si>
    <t>https://www.crunchbase.com/organization/hargon</t>
  </si>
  <si>
    <t>Adeola Oguntala, Moyosoreoluwa Kadiri, Oluwatamilore Kadiri</t>
  </si>
  <si>
    <t>Commercial Lending, Consumer Lending, Credit, Credit Bureau, Funding Platform, Lending, Micro Lending</t>
  </si>
  <si>
    <t>Hargon is a digital lending platform that connects consumers or businesses seeking to borrow money with investors willing to buy or invest in loans providing convenient access to various financial services, including loans, shopping on credit, bill payments, savings, and investment opportunities.</t>
  </si>
  <si>
    <t>https://www.hargon.africa/</t>
  </si>
  <si>
    <t>Support@hargon.africa</t>
  </si>
  <si>
    <t>+234813 029 2726</t>
  </si>
  <si>
    <t>Ardilla</t>
  </si>
  <si>
    <t>https://www.crunchbase.com/organization/ardilla-c788</t>
  </si>
  <si>
    <t>Adeola Oguntala, Moyosoreoluwa Kadiri, Oluwatamilore Kadiri, Onyinye Dallas</t>
  </si>
  <si>
    <t>Banking, Debit Cards, Finance, Financial Services, FinTech, Personal Finance, Wealth Management</t>
  </si>
  <si>
    <t>Ardilla seeks to create a blanket of financial inclusion across Africa by introducing innovative strategies for building a sense of communal kinship among its users. By offering personal assigned financial advisors, Ardilla provides guidance and support to its users, encouraging them to develop healthy financial habits in the long run.</t>
  </si>
  <si>
    <t>https://ardilla.africa/</t>
  </si>
  <si>
    <t>hello@ardilla.africa</t>
  </si>
  <si>
    <t>+234 813 029 2726</t>
  </si>
  <si>
    <t>ProcessX</t>
  </si>
  <si>
    <t>https://www.crunchbase.com/organization/processx</t>
  </si>
  <si>
    <t>Benoit Tshiawu, Bernadette Kanku, Pascal Nsumba</t>
  </si>
  <si>
    <t>ProcessX is a fintech platform that exists to empower entrepreneurs to achieve success. Our mission is to break down barriers and create opportunities for businesses of all sizes to participate in the digital economy and flourish. We are dedicated to developing innovative solutions that work for entrepreneurs and provide them with the tools and financial services they need to thrive. By making payments accessible, we help small businesses overcome obstacles and reach new markets. Our vision is to make the digital economy accessible to everyone, and that's the driving force behind our existence. We strive to facilitate entrepreneurship in South Africa and eventually the entire continent by simplifying business management for everyone.</t>
  </si>
  <si>
    <t>https://processx.co.za</t>
  </si>
  <si>
    <t>theprocessdm@gmail.com</t>
  </si>
  <si>
    <t>Atatfa</t>
  </si>
  <si>
    <t>https://www.crunchbase.com/organization/atatfa</t>
  </si>
  <si>
    <t>Musa Kadiri</t>
  </si>
  <si>
    <t>Blockchain-Powered Financial Super Platform: offering Diverse Financial services such as, Cross-border money transfer with multi-currency wallet, secure NFT wallet with web3 firewall, Web3-powered e-commerce platform with fiat options, Card services (visual and physical), Bill payments and other financial services.</t>
  </si>
  <si>
    <t>http://www.atatfa.com</t>
  </si>
  <si>
    <t>Info@atafa.com</t>
  </si>
  <si>
    <t>Loma Bank</t>
  </si>
  <si>
    <t>https://www.crunchbase.com/organization/loma-bank</t>
  </si>
  <si>
    <t>Banking, Finance, Financial Services, Mobile Payments, Payments</t>
  </si>
  <si>
    <t>Digital Banking, Payments, API Banking.</t>
  </si>
  <si>
    <t>Ado-ekiti, Ekiti, Nigeria</t>
  </si>
  <si>
    <t>https://lomabank.com/</t>
  </si>
  <si>
    <t>https://x.com/lomabank?s=21&amp;t=0JUaM2FlwRsCTxJdKyq9cg</t>
  </si>
  <si>
    <t>info@lomabank.com</t>
  </si>
  <si>
    <t>+234 704 530 5451</t>
  </si>
  <si>
    <t>Swwipe Financial Services</t>
  </si>
  <si>
    <t>https://www.crunchbase.com/organization/swwipe-financial-services</t>
  </si>
  <si>
    <t>Finance, Financial Services, Mobile Payments</t>
  </si>
  <si>
    <t>https://www.swwipe.com</t>
  </si>
  <si>
    <t>https://x.com/Swwipe_Ngr</t>
  </si>
  <si>
    <t>support@swwipe.com</t>
  </si>
  <si>
    <t>+234 0901 212 7323</t>
  </si>
  <si>
    <t>GladPay</t>
  </si>
  <si>
    <t>https://www.crunchbase.com/organization/gladpay</t>
  </si>
  <si>
    <t>ENOBONG THOMPSON</t>
  </si>
  <si>
    <t>GLADPAY is The Easiest, Fastest and Most Affordable Way to Pay Bills. The App allows you to Pay your Bills for your Gotv, Dstv, Airtime/Data, Prepaid meter, and many other services.</t>
  </si>
  <si>
    <t>https://gladpay.app</t>
  </si>
  <si>
    <t>https://twitter.com/GladpayApp</t>
  </si>
  <si>
    <t>support@gladpay.app</t>
  </si>
  <si>
    <t>Zappy.ng</t>
  </si>
  <si>
    <t>https://www.crunchbase.com/organization/zappy-ng</t>
  </si>
  <si>
    <t>Omere Osahenrhumwen Kelly</t>
  </si>
  <si>
    <t>Zappy is a fintech app which makes digital payments easy and seamless</t>
  </si>
  <si>
    <t>https://zappy.ng</t>
  </si>
  <si>
    <t>https://twitter.com/zappy_ng</t>
  </si>
  <si>
    <t>hello@zappy.ng</t>
  </si>
  <si>
    <t>+234 705 739 7043</t>
  </si>
  <si>
    <t>Zap Africa</t>
  </si>
  <si>
    <t>https://www.crunchbase.com/organization/zap-africa</t>
  </si>
  <si>
    <t>Benjamin Oyemonlan, Moore Dagogo Hart, Tobiloba Asu Johnson</t>
  </si>
  <si>
    <t>Blockchain, Cryptocurrency, Emerging Markets, FinTech, Software, Web3</t>
  </si>
  <si>
    <t>https://zap.africa</t>
  </si>
  <si>
    <t>https://x.com/getzapnow</t>
  </si>
  <si>
    <t>contact@zap.africa</t>
  </si>
  <si>
    <t>D'Art Space Limited</t>
  </si>
  <si>
    <t>https://www.crunchbase.com/organization/d-art-space-limited</t>
  </si>
  <si>
    <t>Blockchain and Cryptocurrency, Commerce and Shopping, Media and Entertainment, Other</t>
  </si>
  <si>
    <t>Art, Blockchain, Digital Media, E-Commerce</t>
  </si>
  <si>
    <t>https://dartspace.io</t>
  </si>
  <si>
    <t>info@dartspace.io</t>
  </si>
  <si>
    <t>Spndco</t>
  </si>
  <si>
    <t>https://www.crunchbase.com/organization/spndco</t>
  </si>
  <si>
    <t>Samuel Ntekob</t>
  </si>
  <si>
    <t>Spndco Nigeria is a Value Added Services (VAS) organization that offers instant recharge of Airtime, Data Bundle, CableTV, electricity, with spndco you can also get a USD virtual account and we offer free transfers to both local and international banks</t>
  </si>
  <si>
    <t>https://spndco.ng</t>
  </si>
  <si>
    <t>https://twitter.com/spndco</t>
  </si>
  <si>
    <t>help@spndco.ng</t>
  </si>
  <si>
    <t>Parad Ultimate</t>
  </si>
  <si>
    <t>https://www.crunchbase.com/organization/parad</t>
  </si>
  <si>
    <t>Nacym Baghli</t>
  </si>
  <si>
    <t>Advertising, Commerce and Shopping, Financial Services, Information Technology, Internet Services</t>
  </si>
  <si>
    <t>Advertising Platforms, E-Commerce, FinTech, Information Technology, Internet</t>
  </si>
  <si>
    <t>Welcome to Parad Ultimate! Experience a New Era for advertising with our revolutionary model. No more boring ads - get captivated, amazed, and rewarded like never before. Join us in making a positive impact on the planet while enjoying an unparalleled user experience. Boost your purchasing power and unlock endless possibilities with #Parad. Calling all visionaries and talented individuals to join our thrilling revolution. Be part of the change, be part of the excitement. Join the Parad community today! Nacym Baghli Cofounder &amp; CEO</t>
  </si>
  <si>
    <t>https://www.parad.xyz</t>
  </si>
  <si>
    <t>https://twitter.com/parad_XYZ</t>
  </si>
  <si>
    <t>www@parad.xyz</t>
  </si>
  <si>
    <t>Kabbiz Legal &amp; Advisory</t>
  </si>
  <si>
    <t>https://www.crunchbase.com/organization/kabbiz</t>
  </si>
  <si>
    <t>Kingsley Ani</t>
  </si>
  <si>
    <t>Blockchain and Cryptocurrency, Financial Services, Payments, Professional Services, Software</t>
  </si>
  <si>
    <t>Consulting, Cryptocurrency, Intellectual Property, Legal</t>
  </si>
  <si>
    <t>Kabbiz Legal &amp; Advisory is a top commercial law firm headquartered in Nigeria. The Firm provides services to businesses, corporations and individuals doing business in Nigeria and also serves clients across key markets around the world.</t>
  </si>
  <si>
    <t>https://kabbizlegal.com</t>
  </si>
  <si>
    <t>https://www.twitter.com/kabbizlegal</t>
  </si>
  <si>
    <t>contact@kabbizlegal.com</t>
  </si>
  <si>
    <t>AgriNkap</t>
  </si>
  <si>
    <t>https://www.crunchbase.com/organization/agrinkap</t>
  </si>
  <si>
    <t>Abubakar Pokam Tchawa</t>
  </si>
  <si>
    <t>Agriculture and Farming, Commerce and Shopping, Financial Services, Information Technology, Other</t>
  </si>
  <si>
    <t>AgTech, FinTech, Information Services, Marketplace, Professional Services</t>
  </si>
  <si>
    <t>Our AgriNkap platform aims to boost the Cameroonian agricultural sector by offering digital solutions to finance small farmers facing challenges such as lack of access to funds and markets, and inadequate infrastructure. We offer three digital products: online content distribution, an agricultural investment terminal, and a credit scoring system for farmers. Our platform makes agriculture attractive to youth and demonstrates how digitization can strengthen the sector. AgriNkap uses various technologies such as satellite remote sensing, soil testing, biometric technology, and group lending to provide tailored financial solutions to the specific needs of farmers and contribute to food security and poverty reduction in Cameroon. Our web platform enables investors to access agricultural projects and track their investments, promoting the participation of all Cameroonians in community development and sustainable agricultural financing.</t>
  </si>
  <si>
    <t>https://agrinkap.com/</t>
  </si>
  <si>
    <t>abubakar.tchawa@agrinkap.com</t>
  </si>
  <si>
    <t>FundRoof</t>
  </si>
  <si>
    <t>https://www.crunchbase.com/organization/fundroof</t>
  </si>
  <si>
    <t>Financial Services, Information Technology, Lending and Investments, Real Estate, Software</t>
  </si>
  <si>
    <t>Consumer Lending, Document Management, Financial Services, FinTech, InsurTech, Property Development, Property Insurance</t>
  </si>
  <si>
    <t>FundRoof is a comprehensive digital platform that streamlines the mortgage application process, interconnecting the network of verified homebuyers, lenders and developers. We empower homebuyers by eliminating the need for financial literacy and fear to engage, while providing lenders and developers with data integration and specialized dashboards. Our mission is to democratize universal access to finance and facilitate processes in the housing industry through innovative technology.</t>
  </si>
  <si>
    <t>https://fundroof.com/</t>
  </si>
  <si>
    <t>info@fundroof.com</t>
  </si>
  <si>
    <t>OnsaFX</t>
  </si>
  <si>
    <t>https://www.crunchbase.com/organization/onsafx</t>
  </si>
  <si>
    <t>Cryptocurrency, Foreign Exchange Trading, Stock Exchanges</t>
  </si>
  <si>
    <t>Founded in 2023 and regulated by South Africaâ€™s Financial Sector Conduct Authority (FSCA), OnsaFX offers a secure, transparent trading environment that puts traders first. Operating as a Straight Through Processing (STP) broker, OnsaFX delivers real market access with deep liquidity and real-time pricing via the advanced MetaTrader 5 platform. Whether youâ€™re trading Forex, cryptocurrencies, stocks, or precious metals, youâ€™re getting true market conditions not manipulated quotes. What sets OnsaFX apart isnâ€™t just its cutting-edge tech or broad instrument range itâ€™s the brokerâ€™s results-driven, client-first approach. At OnsaFX, we go beyond conventional brokerage services by prioritizing investor protection, regulatory clarity, and long-term trader success. In addition to FSCA licensing, we're also open to Fintrac oversight, underscoring our commitment to compliance and transparency. Clients can start trading with as little as $100, choosing between standard and mini accounts. Both offer flexible trading conditions, including leverage up to 1:1000, tight spreads from 0.3 pips, and minimum trade sizes of just 0.01 lots. Swap-free and hedging options, negative balance protection, and full support for mobile and automated strategies are standard features not upsells. Further reinforcing our commitment to trader success is Aâ€™s Impact, our in-house client management protocol designed to turn the ideal of â€œhappy traders, successful brokersâ€ into practice. Through personalized guidance and consistent support, traders build the habits and strategies that lead to long-term performance. OnsaFX also introduces something rarely seen in the industry: loyalty-based passive income. Through exclusive investment funds tailored to individual profiles, clients can access new earning opportunities beyond the chart. Combined with secure financial transactions, multilingual support, one-on-one training, VIP education accounts, and regular promotions, weâ€™re creating a broker experience that actually works for the trader  not against them. With 24/5 access, multiple payment options including crypto, and a deeply supportive service culture, OnsaFX isnâ€™t just another broker  itâ€™s a new standard for what a broker should be.</t>
  </si>
  <si>
    <t>https://onsafx.com/</t>
  </si>
  <si>
    <t>https://x.com/OnsaFX</t>
  </si>
  <si>
    <t>corporate@onsafx.com</t>
  </si>
  <si>
    <t>+2710 158 4439</t>
  </si>
  <si>
    <t>Beqy AI</t>
  </si>
  <si>
    <t>https://www.crunchbase.com/organization/beqy-ai</t>
  </si>
  <si>
    <t>Bonga Lamula, Sihlesenkosi Majola</t>
  </si>
  <si>
    <t>Financial Services, FinTech, SaaS</t>
  </si>
  <si>
    <t>Beqy.ai is an AI-powered Bookkeeping and accounting solution for African small businesses and accounting firms.</t>
  </si>
  <si>
    <t>https://beqy.ai/</t>
  </si>
  <si>
    <t>https://twitter.com/beqy_za</t>
  </si>
  <si>
    <t>hello@beqy.co.za</t>
  </si>
  <si>
    <t>Bretpal</t>
  </si>
  <si>
    <t>https://www.crunchbase.com/organization/bretpal</t>
  </si>
  <si>
    <t>Consumer Lending, FinTech, Real Estate, Rental Property</t>
  </si>
  <si>
    <t>Proptech', a rent-now-pay-later startup</t>
  </si>
  <si>
    <t>http://www.bretpal.com</t>
  </si>
  <si>
    <t>https://twitter.com/bretpal_</t>
  </si>
  <si>
    <t>goddey@bretpal.com</t>
  </si>
  <si>
    <t>Qoinpal</t>
  </si>
  <si>
    <t>https://www.crunchbase.com/organization/qoinpal</t>
  </si>
  <si>
    <t>Cryptocurrency, Payments, Transaction Processing</t>
  </si>
  <si>
    <t>https://qoinpal.com</t>
  </si>
  <si>
    <t>https://twitter.com/qoinpalhq</t>
  </si>
  <si>
    <t>contact@qoinpal.com</t>
  </si>
  <si>
    <t>Paymable</t>
  </si>
  <si>
    <t>https://www.crunchbase.com/organization/paymable</t>
  </si>
  <si>
    <t>Emmanuel Etuk, Emmanuel Ezeani</t>
  </si>
  <si>
    <t>We are payment platform offering virtual card services, bill payment and crypto assets management powered by Fuse Network, with an easy to use interface that is native to both Web2 and Web3 users.</t>
  </si>
  <si>
    <t>https://paymable.co</t>
  </si>
  <si>
    <t>https://twitter.com/paymableHQ</t>
  </si>
  <si>
    <t>mona@paymable.co</t>
  </si>
  <si>
    <t>Softway finance</t>
  </si>
  <si>
    <t>https://www.crunchbase.com/organization/softway-44e3</t>
  </si>
  <si>
    <t>Favour Afenikhena, Mobolaji Akinsanya</t>
  </si>
  <si>
    <t>B2B, Financial Services, FinTech</t>
  </si>
  <si>
    <t>Softway Finance is a new digital payment solution designed to make it easier and more affordable for small and medium-sized businesses to accept payments. Our app provides a seamless payment experience with features like contactless payments, payment links, and POS functionalityâ€”all from an NFC-enabled mobile device. By eliminating the need for traditional POS hardware, we're helping businesses reduce costs, simplify operations, and enhance customer experiences.</t>
  </si>
  <si>
    <t>https://www.softway.finance/</t>
  </si>
  <si>
    <t>https://x.com/softwayfinance</t>
  </si>
  <si>
    <t>info@softway.finance</t>
  </si>
  <si>
    <t>Fincart</t>
  </si>
  <si>
    <t>https://www.crunchbase.com/organization/fincart-8c0d</t>
  </si>
  <si>
    <t>Mostafa Masry, Nihal Ali</t>
  </si>
  <si>
    <t>Commerce and Shopping, Financial Services, Software</t>
  </si>
  <si>
    <t>E-Commerce, FinTech, SaaS</t>
  </si>
  <si>
    <t>Fincart helps e-commerce SMBs access working capital through streamlining their last-mile operations through multi-courier shipping platform.</t>
  </si>
  <si>
    <t>https://fincart.io/</t>
  </si>
  <si>
    <t>masry@fincart.io</t>
  </si>
  <si>
    <t>Bingtellar</t>
  </si>
  <si>
    <t>https://www.crunchbase.com/organization/bingtellar</t>
  </si>
  <si>
    <t>Joshua Tebepina</t>
  </si>
  <si>
    <t>Blockchain and Cryptocurrency, Financial Services, Information Technology, Lending and Investments, Mobile, Other, Payments, Software</t>
  </si>
  <si>
    <t>Blockchain, Cryptocurrency, Financial Exchanges, Financial Services, FinTech, Information Technology, Mobile Payments, Payments</t>
  </si>
  <si>
    <t>Bingtellar is a financial technology company that builds payments infrastructure for Global citizens (Freelancers, remote workers, contractors, businesses). Our on-and-off-ramp suite of products provides a seamless experience that makes it easier, faster and cheaper for anyone to buy and sell crypto, send and receive money across Africa in minutes and thrive in the new global economy. At Bingtellar, itâ€™s our mission to accelerate the adoption of crypto in Africa by making it more accessible to Africans, and simply building more use cases and utility for crypto. In this way, we use cryptocurrency as a pathway to decentralized finance and a bridge to traditional financial service. We believe this will unlock access to border-less financial services for over 200 million digital users in Africa and other Frontier markets.</t>
  </si>
  <si>
    <t>https://bingtellar.com/</t>
  </si>
  <si>
    <t>https://twitter.com/trybingtellar</t>
  </si>
  <si>
    <t>hello@bingtellar.com</t>
  </si>
  <si>
    <t>Floatr</t>
  </si>
  <si>
    <t>https://www.crunchbase.com/organization/floatr-3a1e</t>
  </si>
  <si>
    <t>Finance, Personal Finance</t>
  </si>
  <si>
    <t>Floatr is a revolutionary microloans app that provides instant access to personal microloans without the hassle of paperwork or collateral. With Floatr, users can easily apply for loans directly from their smartphones, eliminating the need for traditional lending processes. Our innovative platform offers quick approvals and flexible repayment options, empowering individuals to meet their financial needs swiftly and conveniently. Say goodbye to the complexities of traditional lending and embrace the simplicity and speed of Floatr.</t>
  </si>
  <si>
    <t>https://floatr.ng</t>
  </si>
  <si>
    <t>tech@floatr.ng</t>
  </si>
  <si>
    <t>ORA Technologies</t>
  </si>
  <si>
    <t>https://www.crunchbase.com/organization/ora-technologies</t>
  </si>
  <si>
    <t>Omar Alami</t>
  </si>
  <si>
    <t>Financial Services, Food and Beverage, Payments, Transportation</t>
  </si>
  <si>
    <t>Financial Services, FinTech, Food Delivery, Payments</t>
  </si>
  <si>
    <t>ORA Technologies develops a digital payment application to make buying and selling online easier. The app combines peerâ€‘toâ€‘peer (P2P) payments, an eâ€‘commerce marketplace, onâ€‘demand services including food delivery (Kooul), chat and social networking, and a soonâ€‘toâ€‘beâ€‘launched digital wallet (ORA Cash).</t>
  </si>
  <si>
    <t>https://ora.ma</t>
  </si>
  <si>
    <t>Monica.cash</t>
  </si>
  <si>
    <t>https://www.crunchbase.com/organization/monica-ng-ddcb</t>
  </si>
  <si>
    <t>Monica.cash is a social payment and financial management platform built for the Nigerian market. It streamlines everyday financial activities by enabling instant crypto to naira ramp, secure bill payments, and free bank withdrawals all within a single, user friendly application. With a focus on financial inclusion, Monica.cash robust security measures, loyalty programs, and wide range of services empower individuals and businesses to manage their finances more efficiently, confidently, and conveniently.</t>
  </si>
  <si>
    <t>https://monica.cash</t>
  </si>
  <si>
    <t>https://twitter.com/monicanigeria</t>
  </si>
  <si>
    <t>support@monica.ng</t>
  </si>
  <si>
    <t>234 -906-894-7857</t>
  </si>
  <si>
    <t>RentBeta</t>
  </si>
  <si>
    <t>https://www.crunchbase.com/organization/rentbeta</t>
  </si>
  <si>
    <t>Tweheyo Brian</t>
  </si>
  <si>
    <t>FinTech, Property Management, Rental Property</t>
  </si>
  <si>
    <t>RentBeta is an all-in-one financial solutions platform that unlocks opportunity for everyone involved in the residential and commercial rental space. Never miss a rental Payment again â€“ Collect/Pay rent, find your new home, access rent financing and more. We want to transform the relationship between landlords and tenants.</t>
  </si>
  <si>
    <t>https://rentbeta.africa/</t>
  </si>
  <si>
    <t>https://twitter.com/RentBeta</t>
  </si>
  <si>
    <t>admin@rentbeta.africa</t>
  </si>
  <si>
    <t>Classifiedchain - Multifeatured Crypto And Giftcard Wallet</t>
  </si>
  <si>
    <t>https://www.crunchbase.com/organization/classifiedchain-multifeatured-crypto-and-giftcard-wallet</t>
  </si>
  <si>
    <t>Imomotimi Victor</t>
  </si>
  <si>
    <t>Classifiedchain is multipurpose crypto exchange technology to increase crypto adoption in africa and provide more economic freedom and prosperity to all Africans. Users can request, send, and receive cash or cryptocurrency from their peers. They can also buy, sell, and store digital currencies like BNB, BTC, and ETH, as well as deposit and withdraw digital currencies and local fiat currencies like NGN (Nigeria Naira). Users can also purchase gift cards such as Apple store, Google Play, Itunes, etc.  These transactions can be processed using a variety of payment methods, including cards, bank transfers, peer to peer with real time chat support and dispute resolution</t>
  </si>
  <si>
    <t>https://classifiedchain.com</t>
  </si>
  <si>
    <t>Info@classifiedchain.com</t>
  </si>
  <si>
    <t>Velox Solutions</t>
  </si>
  <si>
    <t>https://www.crunchbase.com/organization/velox-solutions-28ba</t>
  </si>
  <si>
    <t>Dmitrii Iliukhin</t>
  </si>
  <si>
    <t>Financial Services, Payments, Science and Engineering, Software</t>
  </si>
  <si>
    <t>Financial Services, FinTech, Payments, SaaS, Software Engineering</t>
  </si>
  <si>
    <t>Velox Solutions Corp is a leading financial and technology company headquartered in Kampala, Uganda, with a strong focus on providing a simple, fast and affordable financial instruments for merchants and customers. The key advantage of Velox is a combination of deep expertise in the financial sector, digital products and technologies. We at Velox develop an AI-driven Velox Payment Processing Platform, which constitutes the core architecture for our comprehensive suite of B2B SaaS products: - Payment system. Easy payments through a single user interface with a bank card, mobile and electronic money, open banking, cryptocurrencies.  - Remittance, instant cross-border money transfers within Africa and between EU and Africa - Digital wallet for consumers and businesses.  Company provides access to internet acquiring bank network across Sub-Saharan and East Africa. As innovative company Velox is Platinum member of FITSPA (fitspa.ug) community and actively participates in Uganda fintech initiatives as an experts to drive progress and contribute to the development of the Uganda fintech ecosystem. The Company holds the Payment System Operator license and Visa|Mastercard PCI DSS Level 1 certificate of compliance.</t>
  </si>
  <si>
    <t>https://velox-solution.com</t>
  </si>
  <si>
    <t>https://x.com/velox_ug</t>
  </si>
  <si>
    <t>dima@velox-solution.com</t>
  </si>
  <si>
    <t>Savey Africa</t>
  </si>
  <si>
    <t>https://www.crunchbase.com/organization/savey-africa</t>
  </si>
  <si>
    <t>John-Kent Adebayo</t>
  </si>
  <si>
    <t>Financial Services, FinTech, Information Technology, Personal Finance, Software</t>
  </si>
  <si>
    <t>Savey is designed to help families and individuals achieve financial freedom through budgeting, investing, saving, spending, loans, and insurance in a very smart and unique way.</t>
  </si>
  <si>
    <t>https://getsavey.com/</t>
  </si>
  <si>
    <t>https://twitter.com/getsavey</t>
  </si>
  <si>
    <t>hello@getsavey.com</t>
  </si>
  <si>
    <t>Sunglo</t>
  </si>
  <si>
    <t>https://www.crunchbase.com/organization/sunglo</t>
  </si>
  <si>
    <t>Energy, Financial Services, Information Technology, Lending and Investments, Natural Resources, Software, Sustainability</t>
  </si>
  <si>
    <t>Impact Investing, Information Technology, Renewable Energy, Software, Solar</t>
  </si>
  <si>
    <t>https://sunglo.io/</t>
  </si>
  <si>
    <t>https://www.twitter.com/sunglotech</t>
  </si>
  <si>
    <t>contact@sunglo.io</t>
  </si>
  <si>
    <t>Cashfin</t>
  </si>
  <si>
    <t>https://www.crunchbase.com/organization/cashfin</t>
  </si>
  <si>
    <t>Oscar John</t>
  </si>
  <si>
    <t>Cashfin is a fintech app that has integrated financial solutions to help the African youth embrace efficient saving and spending habits without having any difficulties. Users are able to create Spaces where they can collectively save any amount of money, create saving challenges, leaderboards and earn interests. The app also offers a one-stop hub for various operations such as budgeting, peer to peer transfer, bill and merchant payments.</t>
  </si>
  <si>
    <t>https://cashfin.africa</t>
  </si>
  <si>
    <t>https://twitter.com/cashfinapp</t>
  </si>
  <si>
    <t>info@cashfin.africa</t>
  </si>
  <si>
    <t>BugaBills.com</t>
  </si>
  <si>
    <t>https://www.crunchbase.com/organization/bugabills-com</t>
  </si>
  <si>
    <t>Emmanuel Muojeke</t>
  </si>
  <si>
    <t>FinTech, Mobile Payments</t>
  </si>
  <si>
    <t>BugaBills is a vending platform for making Online Bills Payment such as Data Recharge, Airtime Topup Recharge, Online Electricity in Nigeria</t>
  </si>
  <si>
    <t>https://bugabills.com</t>
  </si>
  <si>
    <t>info@bugabills.com</t>
  </si>
  <si>
    <t>Yakeey</t>
  </si>
  <si>
    <t>https://www.crunchbase.com/organization/yakeey</t>
  </si>
  <si>
    <t>Karim Beqqali</t>
  </si>
  <si>
    <t>Commerce and Shopping, Financial Services, Real Estate</t>
  </si>
  <si>
    <t>FinTech, Marketplace, Real Estate</t>
  </si>
  <si>
    <t>Yakeey is an end-to-end transactional marketplace that radically simplifies the experience of buying, selling and renting real estate.   We leverage on data and technology to connect all real estate market players through a state of the art platform, create a chain of trust and powerful network effects and accelerate transactions.   Yakeey is built on a community of real estate advisors, YakeeyPRO, to deliver a continuous professional and tailored service at every step of the transaction.</t>
  </si>
  <si>
    <t>https://yakeey.com</t>
  </si>
  <si>
    <t>kamil.beqqali@yakeey.com</t>
  </si>
  <si>
    <t>Connect Money</t>
  </si>
  <si>
    <t>https://www.crunchbase.com/organization/connect-money</t>
  </si>
  <si>
    <t>Ayman Essawy</t>
  </si>
  <si>
    <t>Connect Money provides a white-label card that allows companies to give debit and credit cards to their clients without the requirement for a regulatory license.</t>
  </si>
  <si>
    <t>https://www.connect.money</t>
  </si>
  <si>
    <t>Furaha</t>
  </si>
  <si>
    <t>https://www.crunchbase.com/organization/furaha</t>
  </si>
  <si>
    <t>Yustus Aribariho</t>
  </si>
  <si>
    <t>Furaha is a financial technology company that provides software-based intermediary access to purpose-driven financing solutions.</t>
  </si>
  <si>
    <t>https://furahafinancial.com</t>
  </si>
  <si>
    <t>Support@Furaha.Financial</t>
  </si>
  <si>
    <t>+256 32 6220200</t>
  </si>
  <si>
    <t>EasyBank</t>
  </si>
  <si>
    <t>https://www.crunchbase.com/organization/easybank-796e</t>
  </si>
  <si>
    <t>Mohamed Khelifi</t>
  </si>
  <si>
    <t>EasyBank is a financial services provider focused on making banking accessible to everyone. Its mission centers on simplifying banking products through innovative digital solutions, enabling users to easily access loans and other essential banking services.</t>
  </si>
  <si>
    <t>Hammam Sousse, Sousse, Tunisia</t>
  </si>
  <si>
    <t>https://app.easybank.tn</t>
  </si>
  <si>
    <t>contact@easybank.tn</t>
  </si>
  <si>
    <t>+216 42 503 200</t>
  </si>
  <si>
    <t>Metaverse Magna</t>
  </si>
  <si>
    <t>https://www.crunchbase.com/organization/metaverse-magna</t>
  </si>
  <si>
    <t>A'as Setyawan</t>
  </si>
  <si>
    <t>Blockchain and Cryptocurrency, Gaming, Media and Entertainment, Other, Software</t>
  </si>
  <si>
    <t>Blockchain, Gaming, Metaverse</t>
  </si>
  <si>
    <t>MVM builds gaming products and gaming communities, and our primary product is Hyper. Hyper is an eSports platform for casual gamers to play the best games on the Play store and App store for free (no ads, no in-app purchase) with their friends and frenemies for bragging rights or prize money.</t>
  </si>
  <si>
    <t>https://mvm.gg</t>
  </si>
  <si>
    <t>https://twitter.com/metaversemagna</t>
  </si>
  <si>
    <t>hello@hyper.mvm.gg</t>
  </si>
  <si>
    <t>ELFi</t>
  </si>
  <si>
    <t>https://www.crunchbase.com/organization/elfi-6316</t>
  </si>
  <si>
    <t>Blockchain, Cryptocurrency, Web3</t>
  </si>
  <si>
    <t>ELFi is a decentralized derivatives trading platfor that focus on  Multi-Assets Portfolio Margin trading within the P2Pool model, and boasts a sophisticated risk management system</t>
  </si>
  <si>
    <t>https://www.elfi.xyz/</t>
  </si>
  <si>
    <t>https://x.com/ELFi_xyz</t>
  </si>
  <si>
    <t>VaultPay</t>
  </si>
  <si>
    <t>https://www.crunchbase.com/organization/vaultpay-983a</t>
  </si>
  <si>
    <t>Christel Ilaka, Ntambwa Basambombo</t>
  </si>
  <si>
    <t>Financial Services, Other, Payments, Software</t>
  </si>
  <si>
    <t>B2B, FinTech, Infrastructure, Payments, SaaS, Web Development</t>
  </si>
  <si>
    <t>VaultPay is a platform enabling financial institutions to transform local businesses into bank agents.</t>
  </si>
  <si>
    <t>https://vaultpay.io</t>
  </si>
  <si>
    <t>Pumpkn</t>
  </si>
  <si>
    <t>https://www.crunchbase.com/organization/pumpkn</t>
  </si>
  <si>
    <t>https://www.pumpkn.io/</t>
  </si>
  <si>
    <t>contact@pumpkn.io</t>
  </si>
  <si>
    <t>Traderlands</t>
  </si>
  <si>
    <t>https://www.crunchbase.com/organization/traderlands</t>
  </si>
  <si>
    <t>Altug Ozturk, Eren Temren</t>
  </si>
  <si>
    <t>Artificial Intelligence (AI), Blockchain and Cryptocurrency, Data and Analytics, Financial Services, Lending and Investments, Payments, Science and Engineering, Software</t>
  </si>
  <si>
    <t>Artificial Intelligence (AI), Cryptocurrency, Financial Services, Predictive Analytics, Trading Platform</t>
  </si>
  <si>
    <t>Traderlands empowers trading experts to effortlessly create and execute algorithmic trading strategies. These strategies are showcased on the Traderlands Marketplace, where novice traders can adopt them for automated trading, boosting their profits while minimizing risks. Cost-Free Strategy Design: Our platform offers free access for users to design, backtest, and gain deep insights into their trading strategies. To follow a strategy, users only need a minimum balance in their Traderlands account. Transparent Fee Structure: We prioritize transparency in our fee structure, ensuring equitable charges for our trade execution service. Additionally, a nominal fee is deducted from user balances, but only when they profit. A significant portion of this fee goes to the expert trader responsible for the strategyâ€™s success. Security and Compliance: Security is paramount. We collaborate with a trusted third-party service provider to handle all crypto-related processes, ensuring adherence to regulatory standards. Cryptocurrencies are efficiently converted to EUR or USD within our corporate account, covering various expenses. Mobile Accessibility: Our user-centric approach extends to mobile platforms, with iOS and Android applications available for convenient access. Market Impact: Since launch, Traderlands has significantly boosted trading volumes across our partner exchanges, demonstrating our effectiveness in the market. Gamified Trading: Traderlands introduces engaging trading campaigns, positioning us uniquely to increase trading volumes and foster organic market-making opportunities. This innovation empowers exchanges and Web3 projects to enhance liquidity and elevate the trading experience.</t>
  </si>
  <si>
    <t>http://www.traderlands.com</t>
  </si>
  <si>
    <t>https://x.com/traderlands?s=21&amp;t=HsT-Vh47bgBsHrZbYqUv0Q</t>
  </si>
  <si>
    <t>RenQ Finance</t>
  </si>
  <si>
    <t>https://www.crunchbase.com/organization/renq-finance</t>
  </si>
  <si>
    <t>Blockchain, Cryptocurrency, Virtual Currency</t>
  </si>
  <si>
    <t>https://renq.io/</t>
  </si>
  <si>
    <t>https://twitter.com/RenQ_Finance</t>
  </si>
  <si>
    <t>support@renq.io</t>
  </si>
  <si>
    <t>Payd</t>
  </si>
  <si>
    <t>https://www.crunchbase.com/organization/payd-977a</t>
  </si>
  <si>
    <t>Billing, Mobile Payments, Payments</t>
  </si>
  <si>
    <t>Payd is a platform that offers a range of customization options that address the specific payment needs of freelancers, creatives, and entrepreneurs.</t>
  </si>
  <si>
    <t>https://mypayd.app</t>
  </si>
  <si>
    <t>https://twitter.com/mypaydapp</t>
  </si>
  <si>
    <t>mypaydapp@gmail.com</t>
  </si>
  <si>
    <t>Anansi</t>
  </si>
  <si>
    <t>https://www.crunchbase.com/organization/anansi-technology</t>
  </si>
  <si>
    <t>Anansi is a fintech company dedicated to breaking boundaries and setting new standards in the fintech and banking industries.  Specializing in Fintech, Core Banking, and Digital Banking solutions, Anansi brings together Savings and Credit cooperative Societies (Credit Unions) in Kenya by deploying an integrated interbank Core database and digital frontend</t>
  </si>
  <si>
    <t>https://anansitechnology.com</t>
  </si>
  <si>
    <t>info@anansitechnology.com</t>
  </si>
  <si>
    <t>Cayeshni, Inc</t>
  </si>
  <si>
    <t>https://www.crunchbase.com/organization/cayeshni-inc</t>
  </si>
  <si>
    <t>Sherif Abdelaty</t>
  </si>
  <si>
    <t>Cayeshni is a FinTech startup, Founded in 2023, with operations in Egypt. Serving the underserved non-banked segment in need of credit services and facilities for their daily activities.</t>
  </si>
  <si>
    <t>https://www.cayeshni.com</t>
  </si>
  <si>
    <t>info@cayeshni.com</t>
  </si>
  <si>
    <t>Tynka Global</t>
  </si>
  <si>
    <t>https://www.crunchbase.com/organization/tynka-global</t>
  </si>
  <si>
    <t>Financial Services, FinTech, Social Network</t>
  </si>
  <si>
    <t>https://www.tynka.org/</t>
  </si>
  <si>
    <t>https://twitter.com/tynkaorg?s=11&amp;t=DbxIlO_YO6AfGzK9i_ujxQ</t>
  </si>
  <si>
    <t>info@tynka.org</t>
  </si>
  <si>
    <t>+254 791694361</t>
  </si>
  <si>
    <t>Alya</t>
  </si>
  <si>
    <t>https://www.crunchbase.com/organization/alya-4fd7</t>
  </si>
  <si>
    <t>Brahim Zaid, Younes Benboujida</t>
  </si>
  <si>
    <t>Financial Services, FinTech, Transaction Processing</t>
  </si>
  <si>
    <t>https://alyapay.com</t>
  </si>
  <si>
    <t>contact@alyapay.com</t>
  </si>
  <si>
    <t>Kamoa App</t>
  </si>
  <si>
    <t>https://www.crunchbase.com/organization/kamoa-app</t>
  </si>
  <si>
    <t>Frederic Nze, John PouguÃ©-Biyong</t>
  </si>
  <si>
    <t>Artificial Intelligence (AI), Commerce and Shopping, Data and Analytics, Financial Services, Science and Engineering, Software</t>
  </si>
  <si>
    <t>Artificial Intelligence (AI), Database, Financial Services, FinTech, Machine Learning, Marketplace</t>
  </si>
  <si>
    <t>Kamoa is a data technology company on a mission to unlock access to finance and financial opportunity across Africa. We harness the power of data to help individuals, small businesses, and financial institutions make smarter, more inclusive decisions. By building intelligent systems that connect and interpret diverse data sources, we aim to close information gaps and enable better financial outcomes across lending, savings, insurance, and beyond. Founded in 2023, Kamoa began in stealth with a bold ambition: by 2030, to become a leading infrastructure layer for financial innovation across the continent â€” empowering players from microfinance institutions to major banks, and serving customers from every corner of the market.</t>
  </si>
  <si>
    <t>https://kamoa.app</t>
  </si>
  <si>
    <t>product@kamoa.app</t>
  </si>
  <si>
    <t>Web3 Studio</t>
  </si>
  <si>
    <t>https://www.crunchbase.com/organization/web3-studio</t>
  </si>
  <si>
    <t>Phillip Sebole Masango, Shaquil Mohammed</t>
  </si>
  <si>
    <t>Advertising, Apps, Blockchain and Cryptocurrency, Commerce and Shopping, Design, Internet Services, Other, Sales and Marketing, Software</t>
  </si>
  <si>
    <t>Advertising, Blockchain, Digital Marketing, E-Commerce, Software, Web Apps, Web Design, Web Development, Web Hosting, Web3</t>
  </si>
  <si>
    <t>We empower businesses to thrive in the Web3 era by seamlessly integrating creativity with decentralized technologies. Our solutions redefine digital experiences, from blockchain innovations to immersive metaverse designs. We deliver innovative, high-quality solutions tailored for the Web3 world.</t>
  </si>
  <si>
    <t>https://web3studio.africa</t>
  </si>
  <si>
    <t>hello@amanistudios.io</t>
  </si>
  <si>
    <t>+27 82 050 0701</t>
  </si>
  <si>
    <t>Femto</t>
  </si>
  <si>
    <t>https://www.crunchbase.com/organization/femto-9161</t>
  </si>
  <si>
    <t>Analytics, Artificial Intelligence (AI), FinTech</t>
  </si>
  <si>
    <t>https://www.femtofpa.com/</t>
  </si>
  <si>
    <t>https://x.com/Femto_fpa</t>
  </si>
  <si>
    <t>Support@femtofpa.com</t>
  </si>
  <si>
    <t>Vagrent Africa</t>
  </si>
  <si>
    <t>https://www.crunchbase.com/organization/vagrent-africa</t>
  </si>
  <si>
    <t>Vagrent Africa provides its products and services in collaboration with licenced partners.</t>
  </si>
  <si>
    <t>https://www.vargent.africa</t>
  </si>
  <si>
    <t>https://twitter.com/vargentafrica</t>
  </si>
  <si>
    <t>Bitloan</t>
  </si>
  <si>
    <t>https://www.crunchbase.com/organization/bitloan</t>
  </si>
  <si>
    <t>Armando Borges Caldeira Junior</t>
  </si>
  <si>
    <t>Bitcoin, Cryptocurrency, Lending, Micro Lending</t>
  </si>
  <si>
    <t>Crypto lending platform that offers flexible loans in Dai (DAI), using Bitcoin (BTC) as collateral.</t>
  </si>
  <si>
    <t>http://www.bitloan.me</t>
  </si>
  <si>
    <t>contact@bitloan.me</t>
  </si>
  <si>
    <t>Mansa</t>
  </si>
  <si>
    <t>https://www.crunchbase.com/organization/mansa-cbb5</t>
  </si>
  <si>
    <t>Artificial Intelligence (AI), B2B, FinTech</t>
  </si>
  <si>
    <t>Mansa is an e-commerce recon specializes in leveraging artificial intelligence to provide insights and analytics for the ecommerce sector. The company focuses on delivering data-driven solutions that enable businesses to understand market trends, optimize their e-commerce strategies, and make informed decisions. By analyzing vast amounts of data, Mansa aims to empower companies within the financial services industry to enhance their online presence, improve customer engagement, and increase sales. The services are designed to cater to the needs of sales teams and sales development representatives, providing them with valuable information on competitors and market dynamics.</t>
  </si>
  <si>
    <t>https://mansa.ai</t>
  </si>
  <si>
    <t>musa@msa.ci</t>
  </si>
  <si>
    <t>Anda</t>
  </si>
  <si>
    <t>https://www.crunchbase.com/organization/anda-d7d6</t>
  </si>
  <si>
    <t>Migue Donatien</t>
  </si>
  <si>
    <t>Banking, Financial Services, FinTech, Mobile Payments, Payments, Personal Finance</t>
  </si>
  <si>
    <t>Anda provides mobile banking solutions for Africans. It transfers money, Anda provides mobile banking services in Africa. It allows users and migrants to transfer money directly to an Anda account, withdraw cash, pay bills and invest.ash withdrawal, bill payment, virtual debit card and investment. We also allow immigrants to send money directly to an Anda bank account.</t>
  </si>
  <si>
    <t>https://anda.cm</t>
  </si>
  <si>
    <t>contact@mdagency.tech</t>
  </si>
  <si>
    <t>JoonaPay</t>
  </si>
  <si>
    <t>https://www.crunchbase.com/organization/joonapay</t>
  </si>
  <si>
    <t>JoonaPay is a digital finance platform providing all-in-one payment processing, financial management, and digital banking solutions for medium to large businesses and banks in Francophone West Africa.  We help enterprises automate payments, manage finances, and streamline operations with support for stablecoins, multi-currency payments, and ERP integration.</t>
  </si>
  <si>
    <t>https://joonapay.com/</t>
  </si>
  <si>
    <t>https://twitter.com/joona_pay</t>
  </si>
  <si>
    <t>contact@joonapay.com</t>
  </si>
  <si>
    <t>Tetafi</t>
  </si>
  <si>
    <t>https://www.crunchbase.com/organization/tetafi</t>
  </si>
  <si>
    <t>Tetafi an AI-powered financial management platform that helps informal businesses, startups, and entrepreneurs manage their daily transactions through a conversational interface on WhatsApp.</t>
  </si>
  <si>
    <t>http://tetafi.co.za</t>
  </si>
  <si>
    <t>Monapp</t>
  </si>
  <si>
    <t>https://www.crunchbase.com/organization/monapp</t>
  </si>
  <si>
    <t>FinTech, Mobile Apps, Mobile Payments, Software</t>
  </si>
  <si>
    <t>Owerri, Imo, Nigeria</t>
  </si>
  <si>
    <t>https://www.monapp.ng</t>
  </si>
  <si>
    <t>support@monapp.ng</t>
  </si>
  <si>
    <t>+234 703 823 0744</t>
  </si>
  <si>
    <t>Excrow</t>
  </si>
  <si>
    <t>https://www.crunchbase.com/organization/excrow</t>
  </si>
  <si>
    <t>Epe, Lagos, Nigeria</t>
  </si>
  <si>
    <t>https://excrow.co</t>
  </si>
  <si>
    <t>https://x.com/contactexcrow</t>
  </si>
  <si>
    <t>contact@excrow.co</t>
  </si>
  <si>
    <t>+234 906 025 7738</t>
  </si>
  <si>
    <t>Uexo</t>
  </si>
  <si>
    <t>https://www.crunchbase.com/organization/uexo</t>
  </si>
  <si>
    <t>https://uexo.com</t>
  </si>
  <si>
    <t>support@uexo.com.</t>
  </si>
  <si>
    <t>+230 215 8015</t>
  </si>
  <si>
    <t>Palli</t>
  </si>
  <si>
    <t>https://www.crunchbase.com/organization/palli</t>
  </si>
  <si>
    <t>https://pallitech.com/</t>
  </si>
  <si>
    <t>+256 765 804 581</t>
  </si>
  <si>
    <t>VerifiBuy</t>
  </si>
  <si>
    <t>https://www.crunchbase.com/organization/verifibuy</t>
  </si>
  <si>
    <t>E-Commerce, FinTech, Retail</t>
  </si>
  <si>
    <t>VerifiBuy is an ecommerce platform that offers complete security and a money-back guarantee.</t>
  </si>
  <si>
    <t>https://verifibuy.com</t>
  </si>
  <si>
    <t>https://twitter.com/myvbuy</t>
  </si>
  <si>
    <t>partner@verifibuy.com</t>
  </si>
  <si>
    <t>Brisk Credit</t>
  </si>
  <si>
    <t>https://www.crunchbase.com/organization/brisk-credit</t>
  </si>
  <si>
    <t>https://brisk-credit.com</t>
  </si>
  <si>
    <t>https://x.com/Brisk_Credit</t>
  </si>
  <si>
    <t>info@brisk-credit.co.ke</t>
  </si>
  <si>
    <t>+254 713 329 268</t>
  </si>
  <si>
    <t>Payzita</t>
  </si>
  <si>
    <t>https://www.crunchbase.com/organization/payzita</t>
  </si>
  <si>
    <t>Akinnola Oluwafeyisemiire</t>
  </si>
  <si>
    <t>Payzita is a Nigerian financial services company at the forefront of the digital payment revolution. The company's primary mission is to simplify and streamline financial transactions for individuals and businesses across Nigeria. Payzita's comprehensive suite of services includes mobile money transfers, bill payments, airtime top-ups, and more, all designed to meet the diverse financial needs of its customers.</t>
  </si>
  <si>
    <t>https://payzita.com.ng</t>
  </si>
  <si>
    <t>Cheda</t>
  </si>
  <si>
    <t>https://www.crunchbase.com/organization/cheda</t>
  </si>
  <si>
    <t>https://sendplum.com</t>
  </si>
  <si>
    <t>https://x.com/SendPlum</t>
  </si>
  <si>
    <t>Inala Money</t>
  </si>
  <si>
    <t>https://www.crunchbase.com/organization/inala-money</t>
  </si>
  <si>
    <t>https://www.inalamoney.com</t>
  </si>
  <si>
    <t>info@inalamoney.com</t>
  </si>
  <si>
    <t>+27 87 562 2140</t>
  </si>
  <si>
    <t>PeerLender</t>
  </si>
  <si>
    <t>https://www.crunchbase.com/organization/peerlender</t>
  </si>
  <si>
    <t>Financial Services, Personal Finance</t>
  </si>
  <si>
    <t>PeerLender connects you with friends and family in need of funds. Lend securely and track your earnings with ease.</t>
  </si>
  <si>
    <t>https://peerlender.app/</t>
  </si>
  <si>
    <t>https://twitter.com/PeerLenderApp?t=pjAgmSXQYDsOi38rE2sv8Q&amp;s=09</t>
  </si>
  <si>
    <t>support@peerlender.app</t>
  </si>
  <si>
    <t>Esquz</t>
  </si>
  <si>
    <t>https://www.crunchbase.com/organization/esquz</t>
  </si>
  <si>
    <t>Chiamaka Nwosu, Joseph Oyewunmi, Samuel Akpaniko</t>
  </si>
  <si>
    <t>Esquz is a personal finance software that tracks both your credits and debits automatically. It automates the process of documenting income and expenses, as well as setting and tracking financial goals.</t>
  </si>
  <si>
    <t>https://www.esquz.com</t>
  </si>
  <si>
    <t>info@esquz.com</t>
  </si>
  <si>
    <t>Crossbase</t>
  </si>
  <si>
    <t>https://www.crunchbase.com/organization/crossbase-africa</t>
  </si>
  <si>
    <t>Crossbase uses a peer-enabled treasury to help people and businesses instantly send and receive money between African countries and have the transaction completed in seconds. It specializes in enabling payments across the African continent. The company was founded in 2023 and is headquartered in Abuja, Nigeria.</t>
  </si>
  <si>
    <t>https://crossbase.africa/</t>
  </si>
  <si>
    <t>https://twitter.com/CrossbaseAfrica</t>
  </si>
  <si>
    <t>admin@crossbase.africa</t>
  </si>
  <si>
    <t>Desu World</t>
  </si>
  <si>
    <t>https://www.crunchbase.com/organization/desu-world</t>
  </si>
  <si>
    <t>Phillip Sebole Masango</t>
  </si>
  <si>
    <t>https://desu.world</t>
  </si>
  <si>
    <t>Two Rivers International Finance and Innovation Centre</t>
  </si>
  <si>
    <t>https://www.crunchbase.com/organization/two-rivers-international-finance-and-innovation-centre</t>
  </si>
  <si>
    <t>Business Development, Financial Services, Trading Platform</t>
  </si>
  <si>
    <t>Two Rivers International Finance &amp; Innovation Centre (TRIFIC) operates as a privately owned Special Economic Zone (SEZ) focused on service-oriented enterprises. It offers infrastructure and regulatory support for sectors such as financial services, technology, business process outsourcing, and professional services. TRIFIC provides fiscal incentives, including reduced corporate tax rates and exemptions on value-added tax and capital gains tax, to encourage business operations within the zone.</t>
  </si>
  <si>
    <t>https://trific.co.ke</t>
  </si>
  <si>
    <t>info@trific.co.ke</t>
  </si>
  <si>
    <t>+254 709 902 400</t>
  </si>
  <si>
    <t>Paya Ventures</t>
  </si>
  <si>
    <t>https://www.crunchbase.com/organization/paya-ventures</t>
  </si>
  <si>
    <t>Financial Services, FinTech, Payments, Venture Capital</t>
  </si>
  <si>
    <t>Muthaiga, Nairobi Area, Kenya</t>
  </si>
  <si>
    <t>https://paya.co.ke</t>
  </si>
  <si>
    <t>https://x.com/PayaVentures</t>
  </si>
  <si>
    <t>support@paya.co.ke</t>
  </si>
  <si>
    <t>+254 7 9892 8584</t>
  </si>
  <si>
    <t>Swift Commerce</t>
  </si>
  <si>
    <t>https://www.crunchbase.com/organization/swift-commerce</t>
  </si>
  <si>
    <t>Marvelous Akporowho</t>
  </si>
  <si>
    <t>Swift Commerce is the groundbreaking commerce platform revolutionizing the way people buy and sell goods and services. With a comprehensive solution combining cutting-edge AI technology, user-friendly interfaces, and in-house digital marketing services, they empower businesses to thrive in the digital era.</t>
  </si>
  <si>
    <t>https://swiftgo.co</t>
  </si>
  <si>
    <t>Jxtgotfunded</t>
  </si>
  <si>
    <t>https://www.crunchbase.com/organization/jxtgotfunded</t>
  </si>
  <si>
    <t>Obinna Ozurumba, Ogechi Ukoha</t>
  </si>
  <si>
    <t>Artificial Intelligence (AI), Commerce and Shopping, Data and Analytics, Financial Services, Lending and Investments, Science and Engineering, Software</t>
  </si>
  <si>
    <t>Artificial Intelligence (AI), Funding Platform, Marketplace</t>
  </si>
  <si>
    <t>JXTGOTFUNDED is a marketplace where vetted and verified StartUps and Investors meet, and funding is initiated. Goal: JXTGOTFUNDED aims to close the funding gap in Africa's startup ecosystem, connecting entrepreneurs with the capital they need to innovate and solve critical challenges. Vision: Our vision is to transform Africa into a global innovation hub by providing accessible funding, fostering entrepreneurship, and driving positive societal change.</t>
  </si>
  <si>
    <t>https://www.jxtgotfunded.com/</t>
  </si>
  <si>
    <t>https://twitter.com/Jxtgotfunded</t>
  </si>
  <si>
    <t>juxtgotfunded@gmail.com</t>
  </si>
  <si>
    <t>Fuitos inc</t>
  </si>
  <si>
    <t>https://www.crunchbase.com/organization/fuitos-inc</t>
  </si>
  <si>
    <t>Bryan John</t>
  </si>
  <si>
    <t>No 1 fintech solutions mobile application for artisans and freelancers. The first of it's kind in Africa at large.</t>
  </si>
  <si>
    <t>https://www.fuitos.com.ng</t>
  </si>
  <si>
    <t>https://x.com/fuitos_ng?t=77LjYqsEoEurQphWYr-xaw&amp;s=09</t>
  </si>
  <si>
    <t>Hr@fuitos.com.ng</t>
  </si>
  <si>
    <t>OrdinalsBot</t>
  </si>
  <si>
    <t>https://www.crunchbase.com/organization/ordinalsbot</t>
  </si>
  <si>
    <t>Bitcoin, Blockchain, Cryptocurrency, Developer Platform, Developer Tools</t>
  </si>
  <si>
    <t>OrdinalsBot is a blockchain platform that offers resources for token creations, inscriptions, and Bitcoin ecosystem.</t>
  </si>
  <si>
    <t>https://ordinalsbot.com</t>
  </si>
  <si>
    <t>https://twitter.com/ordinalsbot</t>
  </si>
  <si>
    <t>info@ordinalsbot.com</t>
  </si>
  <si>
    <t>Poroi</t>
  </si>
  <si>
    <t>https://www.crunchbase.com/organization/poroi</t>
  </si>
  <si>
    <t>Mouad dliaa</t>
  </si>
  <si>
    <t>Artificial Intelligence (AI), Blockchain and Cryptocurrency, Data and Analytics, Financial Services, Other, Science and Engineering, Software</t>
  </si>
  <si>
    <t>Artificial Intelligence (AI), Blockchain, FinTech, Machine Learning</t>
  </si>
  <si>
    <t>https://twitter.com/Poroi_f</t>
  </si>
  <si>
    <t>OwoFi</t>
  </si>
  <si>
    <t>https://www.crunchbase.com/organization/owofi</t>
  </si>
  <si>
    <t>Rapheal Obodugo, Zacchaeus Bolaji</t>
  </si>
  <si>
    <t>OwoFi is a fintech service that allows you to quickly and easily send and receive money, even if you don't have a good internet connection. OwoFi uses special technology that works with existing phone networks to make sure your transactions happen fast and securely.</t>
  </si>
  <si>
    <t>https://owofi.com</t>
  </si>
  <si>
    <t>https://twitter.com/owofiapp</t>
  </si>
  <si>
    <t>hello@owofi.com</t>
  </si>
  <si>
    <t>Upgrade Technologies Ltd</t>
  </si>
  <si>
    <t>https://www.crunchbase.com/organization/upgrade-technologies-ltd</t>
  </si>
  <si>
    <t>Developer APIs, E-Commerce, FinTech, InsurTech</t>
  </si>
  <si>
    <t>Upgrade IB helps Sub Saharan Africans use their phones to buy health, education and live insurance that becomes available in time of need and click just one button to get full claim in seconds.</t>
  </si>
  <si>
    <t>http://upgradetechnologiesltd.demopage.co/</t>
  </si>
  <si>
    <t>upgradetacklebank@gmail.com</t>
  </si>
  <si>
    <t>DPAToken (DPAT)</t>
  </si>
  <si>
    <t>https://www.crunchbase.com/organization/dpatoken-dpat</t>
  </si>
  <si>
    <t>Blockchain and Cryptocurrency, Financial Services, Internet Services, Other, Payments, Real Estate, Software</t>
  </si>
  <si>
    <t>Blockchain, Cryptocurrency, Real Estate Investment, Virtual Currency, Web3</t>
  </si>
  <si>
    <t>Direct Property Africa is a Web3 real estate and infrastructure ecosystem including a crowdsourcing marketplace for local developers to raise funding for projects in major African cities like Cape Town, Lagos and Accra using asset-backed equity NFTs. DPAT is the utility token of the ecosystem offering rewards and privileges to holders.</t>
  </si>
  <si>
    <t>https://dpatoken.io/</t>
  </si>
  <si>
    <t>https://twitter.com/dpatoken</t>
  </si>
  <si>
    <t>support@dpatoken.io</t>
  </si>
  <si>
    <t>KabaKaba</t>
  </si>
  <si>
    <t>https://www.crunchbase.com/organization/kabakaba-app</t>
  </si>
  <si>
    <t>Ekow Damoah-Ampiah, Jonathan Ayivor</t>
  </si>
  <si>
    <t>Artificial Intelligence (AI), E-Commerce, Machine Learning, Personal Finance</t>
  </si>
  <si>
    <t>Kabakaba is the Ghana Super App</t>
  </si>
  <si>
    <t>https://kabakaba.shop/</t>
  </si>
  <si>
    <t>https://twitter.com/kabakaba_app?s=20&amp;t=csdFbHKQa4CanDxt86MY0w</t>
  </si>
  <si>
    <t>hello@kabakaba.shop</t>
  </si>
  <si>
    <t>Nexbyt Technology</t>
  </si>
  <si>
    <t>https://www.crunchbase.com/organization/nexbyt-technology</t>
  </si>
  <si>
    <t>Yaya Waliyudini</t>
  </si>
  <si>
    <t>Commerce and Shopping, Financial Services, Health Care, Information Technology, Media and Entertainment, Science and Engineering, Software</t>
  </si>
  <si>
    <t>E-Commerce, FinTech, Health Care, Information Technology, Media and Entertainment, Software, Software Engineering, Web Development</t>
  </si>
  <si>
    <t>Nexbyt Technology, founded in 2022, is a forward-thinking digital transformation company. With a mission to empower businesses and communities, Nexbyt offers innovative solutions in software development, fintech, e-commerce, artificial intelligence, and more. Its product portfolio includes Riinex (a music platform), Nexziva (a movie streaming service), and Nexstak (hosting solutions). Headquartered in Cameroon and Pennsylvania, Nexbyt is committed to driving Africa's digital revolution by 2025 through inclusivity, innovation, and youth empowerment.</t>
  </si>
  <si>
    <t>https://nexbyt.com</t>
  </si>
  <si>
    <t>https://x.com/Nexbyt_tech</t>
  </si>
  <si>
    <t>info@nexbyt.com</t>
  </si>
  <si>
    <t>Syra Finance</t>
  </si>
  <si>
    <t>https://www.crunchbase.com/organization/syra-finance</t>
  </si>
  <si>
    <t>Muhammed Mustapha</t>
  </si>
  <si>
    <t>The next gen Neobanking for young Africans. Open a USD, GBP, EUR, CAD &amp; 20+ accounts for free and shop anywhere with our dollar card.</t>
  </si>
  <si>
    <t>https://syra.finance</t>
  </si>
  <si>
    <t>https://x.com/syrafinance?s=09</t>
  </si>
  <si>
    <t>hello@syra.finance</t>
  </si>
  <si>
    <t>Reeple</t>
  </si>
  <si>
    <t>https://www.crunchbase.com/organization/finver</t>
  </si>
  <si>
    <t>Banking, Credit, Finance, Financial Services, Payments</t>
  </si>
  <si>
    <t>https://www.reeple.ai/</t>
  </si>
  <si>
    <t>https://twitter.com/reepleAI/status/1691128897503481864</t>
  </si>
  <si>
    <t>tomikolawole@reeple.ai</t>
  </si>
  <si>
    <t>Bluuchip Payment Gateway</t>
  </si>
  <si>
    <t>https://www.crunchbase.com/organization/bluuchip-payment-gateway</t>
  </si>
  <si>
    <t>Odira Onwughalu</t>
  </si>
  <si>
    <t>Cryptocurrency payment gateway</t>
  </si>
  <si>
    <t>https://bluuchip.com</t>
  </si>
  <si>
    <t>https://twitter.com/bluuchip</t>
  </si>
  <si>
    <t>support@bluuchip.com</t>
  </si>
  <si>
    <t>Waychit</t>
  </si>
  <si>
    <t>https://www.crunchbase.com/organization/waychit</t>
  </si>
  <si>
    <t>Hassan Y Jallow</t>
  </si>
  <si>
    <t>Waychit is The Gambia's leading payment aggregator, revolutionizing financial transactions for both businesses and consumers. Our platform seamlessly integrates multiple mobile money services, digital wallets, and banks, creating a unified payment ecosystem. Key Features: For Consumers: Link multiple payment methods for effortless transactions For Businesses: Single-point integration for instant access to major financial institutions Versatile Services: Facilitate payments, purchase airtime, settle utility bills, and buy fuel Waychit simplifies the complex payment landscape in The Gambia, offering: Last-mile payment services Out-of-the-box integration for businesses Convenient multi-method payments for consumers By bridging the gap between various financial services, Waychit is driving financial inclusion and modernizing transactions in The Gambia, making everyday financial tasks easier and more accessible for all.</t>
  </si>
  <si>
    <t>Brufut, Western, Gambia</t>
  </si>
  <si>
    <t>https://waychit.com</t>
  </si>
  <si>
    <t>https://twitter.com/WaychitPay</t>
  </si>
  <si>
    <t>info@waychit.com</t>
  </si>
  <si>
    <t>+220 3814760</t>
  </si>
  <si>
    <t>Notch Pay</t>
  </si>
  <si>
    <t>https://www.crunchbase.com/organization/notch-pay</t>
  </si>
  <si>
    <t>Chapdel KAMGA, TANKEU NYA B.ZILE Junior TANKEU</t>
  </si>
  <si>
    <t>Finance, FinTech, Mobile Payments, SaaS, Transaction Processing</t>
  </si>
  <si>
    <t>Notch Pay is the online payment solution for businesses and individuals in Africa. Our system streamlines online payments by consolidating diverse payment methods and services in a single location.</t>
  </si>
  <si>
    <t>https://notchpay.co</t>
  </si>
  <si>
    <t>https://twitter.com/thenotchpay</t>
  </si>
  <si>
    <t>heelo@notchpay.co</t>
  </si>
  <si>
    <t>+237 655728267</t>
  </si>
  <si>
    <t>MAUZO</t>
  </si>
  <si>
    <t>https://www.crunchbase.com/organization/mauzo</t>
  </si>
  <si>
    <t>Data and Analytics, Financial Services, Software</t>
  </si>
  <si>
    <t>Analytics, FinTech, Software</t>
  </si>
  <si>
    <t>MAUZO is a platform that provides integrated data analytics to help businesses retain customers and increase revenue. The platform offers real-time insights, trend analysis, and performance tracking to assist in making informed business decisions.</t>
  </si>
  <si>
    <t>https://www.mymauzo.com/</t>
  </si>
  <si>
    <t>https://twitter.com/mymauzo</t>
  </si>
  <si>
    <t>hello@mymauzo.com</t>
  </si>
  <si>
    <t>+254 780 688 066</t>
  </si>
  <si>
    <t>BrandDrive</t>
  </si>
  <si>
    <t>https://www.crunchbase.com/organization/branddrive</t>
  </si>
  <si>
    <t>Eniola Olatunji, Ndu Ekwomadu</t>
  </si>
  <si>
    <t>Artificial Intelligence (AI), Data and Analytics, Financial Services, Professional Services, Science and Engineering, Software</t>
  </si>
  <si>
    <t>Accounting, Analytics, Artificial Intelligence (AI), Finance, FinTech</t>
  </si>
  <si>
    <t>BrandDrive, the ultimate business management solution, empowers organizations with seamless bookkeeping, smart payments, data-driven insights, and e-commerce capabilities in one holistic platform.  Designed to streamline financial operations, BrandDrive combines accounting, payments, and e-commerce functions to optimize performance and boost growth. With BrandDrive, enterprises have access to innovative accounting solutions, AI-powered insights, and a streamlined financial ecosystem, enabling them to achieve operational excellence and drive long-term success</t>
  </si>
  <si>
    <t>https://www.branddrive.co/</t>
  </si>
  <si>
    <t>https://twitter.com/branddrivehq</t>
  </si>
  <si>
    <t>hello@branddrive.co</t>
  </si>
  <si>
    <t>+234 904 842 4992</t>
  </si>
  <si>
    <t>Inemoni</t>
  </si>
  <si>
    <t>https://www.crunchbase.com/organization/inemoni</t>
  </si>
  <si>
    <t>Inemesit Akpan</t>
  </si>
  <si>
    <t>IneMoni is a digital financial service provider that offers a range of banking and payment services to its customers.  They are dedicated to making financial services accessible to everyone and enables individuals to undertake transactions, make payments, and save money from the convenience of their homes. With an advanced digital platform and innovative solutions, IneMoni is transforming the traditional banking landscape and fostering financial inclusion for all.</t>
  </si>
  <si>
    <t>https://www.inemoni.com</t>
  </si>
  <si>
    <t>https://www.twitter.com/inemonihq</t>
  </si>
  <si>
    <t>support@inemoni.com</t>
  </si>
  <si>
    <t>COOWNED.IO</t>
  </si>
  <si>
    <t>https://www.crunchbase.com/organization/coowned-io</t>
  </si>
  <si>
    <t>Andrew Ashraf</t>
  </si>
  <si>
    <t>Financial Services, Real Estate, Travel and Tourism</t>
  </si>
  <si>
    <t>FinTech, Property Management, Real Estate Investment, Rental Property, Vacation Rental</t>
  </si>
  <si>
    <t>Coowned gives you the ability to co-own a investment property . Coowned is a co-ownership technology solution that allows users to enjoy a hassle-free experience and a viable way to profit off their investment. Coowned is providing a luxurious experience powered by technology and they are the only company offering co-ownership in Egypt We manage the house - Our property managers handle furnishing, maintenance, cleaning, and scheduling ØŒ Rent out and provide rental income.</t>
  </si>
  <si>
    <t>http://coowned.io/</t>
  </si>
  <si>
    <t>info@coowned.io</t>
  </si>
  <si>
    <t>EL3B</t>
  </si>
  <si>
    <t>https://www.crunchbase.com/organization/el3b</t>
  </si>
  <si>
    <t>Fady Darwish, Omar Abdelgawad, Omar Fathi, Youssef Ashraf, Youssef Kamel</t>
  </si>
  <si>
    <t>FinTech, Gaming</t>
  </si>
  <si>
    <t>EL3B (Arabic for PLAY) is the perfect FinTech solution for gamers, Offering gamers all-in-one EL3B Card to activate EL3B Rechargeable Coins Wallet (E! Coin Wallet). Gamers can recharge their EL3B Card with EL3B Coins (E! Coins) in cash through EL3B's Network of Gaming Centers, or using various online payment methods. Gamers can spend their E! Coins to reserve high-end gaming devices at EL3B's Network of Gaming Centers, purchase gaming gear, or buy in-game currencies/items for their favorite games through EL3B Shop.</t>
  </si>
  <si>
    <t>https://app.el3bapp.com</t>
  </si>
  <si>
    <t>sales@el3bapp.com</t>
  </si>
  <si>
    <t>SavetoBuy</t>
  </si>
  <si>
    <t>https://www.crunchbase.com/organization/savetobuy</t>
  </si>
  <si>
    <t>Ekemena Emelereta, Olawale Adeniyi</t>
  </si>
  <si>
    <t>https://savetobuy.io/</t>
  </si>
  <si>
    <t>https://twitter.com/UseSavetoBuy</t>
  </si>
  <si>
    <t>support@savetobuy.io</t>
  </si>
  <si>
    <t>PayLiK</t>
  </si>
  <si>
    <t>https://www.crunchbase.com/organization/paylik</t>
  </si>
  <si>
    <t>PayLik is a financial wellness software that simplifies and streamlines the process of salary advance management.</t>
  </si>
  <si>
    <t>http://www.paylik.ma</t>
  </si>
  <si>
    <t>Terralima</t>
  </si>
  <si>
    <t>https://www.crunchbase.com/organization/terralima</t>
  </si>
  <si>
    <t>Lovell Larbie, Roy Njoka</t>
  </si>
  <si>
    <t>Agriculture and Farming, Commerce and Shopping, Financial Services</t>
  </si>
  <si>
    <t>Agriculture, AgTech, FinTech, Marketplace</t>
  </si>
  <si>
    <t>Terralima is building a digital platform where we connect a trusted network of farmers in Africa to food producers and co-operatives who get high-quality, traceable agricultural commodities at a fair, transparent and stable market price. We are also bridging the funding gap for farmers and aggregators through embbeded fintech. Our online Trading and Fintech platform delivers direct access to markets, on-demand credit, and efficient logistics for smallholder farmers; thus ensuring we can get food from where it is produced to where it's required, while eliminating food waste and maximising profits for farmers.</t>
  </si>
  <si>
    <t>https://terralima.co/</t>
  </si>
  <si>
    <t>hello@terralima.co</t>
  </si>
  <si>
    <t>Useumbrella</t>
  </si>
  <si>
    <t>https://www.crunchbase.com/organization/useumbrella</t>
  </si>
  <si>
    <t>Financial Services, Impact Investing, Marketplace</t>
  </si>
  <si>
    <t>Useumbrella is a financial services company that operates a one-stop marketplace connecting users with investors, founders, and advisors. It serves individuals involved in the startup ecosystem, providing a platform for networking and collaboration. The company aims to facilitate connections and support for startups, enhancing their growth and development opportunities.</t>
  </si>
  <si>
    <t>https://www.useumbrella.com</t>
  </si>
  <si>
    <t>https://twitter.com/useumbrellainc</t>
  </si>
  <si>
    <t>info@useumbrella.com</t>
  </si>
  <si>
    <t>+234 703 331 9740</t>
  </si>
  <si>
    <t>Lupakisyo Mwakipiti Foundation</t>
  </si>
  <si>
    <t>https://www.crunchbase.com/organization/lmf</t>
  </si>
  <si>
    <t>Lupakisyo Mwakipiti</t>
  </si>
  <si>
    <t>Education, Financial Services, Health Care, Lending and Investments, Other, Social Impact</t>
  </si>
  <si>
    <t>Education, Health Care, Impact Investing, Non Profit</t>
  </si>
  <si>
    <t>The Lupakisyo Mwakipiti Foundation (LMF) was established in October 2022 with the vision of improving academic performance and strengthen Africaâ€™s education eco-system through promoting access to quality educaiton, availability of academic facilities, buildings and improving educational infrastructures.</t>
  </si>
  <si>
    <t>http://lupakisyomwakipitifoundation.org/</t>
  </si>
  <si>
    <t>info@lupakisyomwakipitifoundation.org</t>
  </si>
  <si>
    <t>FoxPay</t>
  </si>
  <si>
    <t>https://www.crunchbase.com/organization/foxpay-b977</t>
  </si>
  <si>
    <t>Abdulrasheed Ibrahim, Umaru Adamu</t>
  </si>
  <si>
    <t>Apps, Financial Services, Information Technology, Internet Services, Lending and Investments, Mobile, Professional Services, Software</t>
  </si>
  <si>
    <t>Banking, Consulting, Finance, Financial Services, FinTech, Information Technology, Internet, Mobile Apps, Software</t>
  </si>
  <si>
    <t>FoxPay is a company that is built to reshape the future of businesses in Africa through its amazing Fintech Solutions</t>
  </si>
  <si>
    <t>Yola, Adamawa, Nigeria</t>
  </si>
  <si>
    <t>https://www.foxpay.cc/</t>
  </si>
  <si>
    <t>https://twitter.com/myfoxpay</t>
  </si>
  <si>
    <t>hello@foxpay.cc</t>
  </si>
  <si>
    <t>PayTon Technologies Ltd Nigeria</t>
  </si>
  <si>
    <t>https://www.crunchbase.com/organization/payton-technologies-ltd-nigeria</t>
  </si>
  <si>
    <t>Glory Igabari</t>
  </si>
  <si>
    <t>Fintech company</t>
  </si>
  <si>
    <t>Paytontechnologiesltd1@gmail.com</t>
  </si>
  <si>
    <t>GREEN GRIT TECHNOLOGIES LTD</t>
  </si>
  <si>
    <t>https://www.crunchbase.com/organization/green-grit-technologies-ltd</t>
  </si>
  <si>
    <t>Apps, Blockchain and Cryptocurrency, Data and Analytics, Financial Services, Health Care, Information Technology, Internet Services, Mobile, Natural Resources, Payments, Software</t>
  </si>
  <si>
    <t>Analytics, Cryptocurrency, Information Technology, mHealth, Mining Technology, Mobile Apps, Payments, Software, Web Hosting</t>
  </si>
  <si>
    <t>Green Grit Technology is a cryptocurrency mining company with an aim of decentralizing payments.</t>
  </si>
  <si>
    <t>Nanyuki, Rift Valley, Kenya</t>
  </si>
  <si>
    <t>http://www.greengrit.co.ke</t>
  </si>
  <si>
    <t>https://twitter.com/Grit_tech?t=vEHoxd56c823IkZXRhumgQ&amp;s=09</t>
  </si>
  <si>
    <t>morris@greengrit.co.ke</t>
  </si>
  <si>
    <t>BodaPay</t>
  </si>
  <si>
    <t>https://www.crunchbase.com/organization/bodapay</t>
  </si>
  <si>
    <t>BodaPay is an Ewallet that enables businesses to collect and disburse payments in Africa through Mobile money, Point of Sale systems and Blockchain technology. BodaPay enables users to make payments to local payment systems and cross-border payments through P2P transactions.</t>
  </si>
  <si>
    <t>https://www.bodapay.net/</t>
  </si>
  <si>
    <t>https://twitter.com/bodapay_app?s=20</t>
  </si>
  <si>
    <t>operations@bodapay.net</t>
  </si>
  <si>
    <t>+254 705 553421</t>
  </si>
  <si>
    <t>Syn</t>
  </si>
  <si>
    <t>https://www.crunchbase.com/organization/syn-f1fd</t>
  </si>
  <si>
    <t>Community and Lifestyle, Energy, Financial Services, Natural Resources, Professional Services, Sustainability</t>
  </si>
  <si>
    <t>Consulting, Financial Services, FinTech, Insurance, Private Social Networking, Professional Networking, Renewable Energy, Solar</t>
  </si>
  <si>
    <t>solar energy electricity sales, setting up project signing between partners and off-takers, 360 insurance, Fast revolutionary project signing process (a simple mobile click yes gets you legally signed in on the project), online market place for products and services for individuals and partners, online socializing and networking, online negotiations, powerplant sales, online consortium setup</t>
  </si>
  <si>
    <t>https://www.syninternational.com/</t>
  </si>
  <si>
    <t>info@syninternational.com</t>
  </si>
  <si>
    <t>Dajin-Platform</t>
  </si>
  <si>
    <t>https://www.crunchbase.com/organization/dajin-platform</t>
  </si>
  <si>
    <t>http://www.dajin-platform.com</t>
  </si>
  <si>
    <t>Mohamed.hisham@wealth-grid.com</t>
  </si>
  <si>
    <t>Tiers</t>
  </si>
  <si>
    <t>https://www.crunchbase.com/organization/tiers</t>
  </si>
  <si>
    <t>JÃ´natas J. Kirsch</t>
  </si>
  <si>
    <t>https://tiers.app</t>
  </si>
  <si>
    <t>info@tiers.app</t>
  </si>
  <si>
    <t>+1 (302) 298 3338</t>
  </si>
  <si>
    <t>Blockplot</t>
  </si>
  <si>
    <t>https://www.crunchbase.com/organization/blockplot</t>
  </si>
  <si>
    <t>Michael Amadi, Nonso Nwachukwu</t>
  </si>
  <si>
    <t>Asset Management, Blockchain, Financial Services, PropTech, Real Estate</t>
  </si>
  <si>
    <t>Blockplot is a PropTech DeFi startup that gives users the opportunity to own fractions of real estate as tokenized assets, on the blockchain. Our objective is to democratize real estate investing, giving a new set of investors, who originally were unable to own real estate assets in TradFi, an opportunity to own and earn returns from rents with respect to their amount invested. Through secondary markets, we seek to bring greater liquidity into a highly illiquid market such as real estate, leveraging Decentralised finance.</t>
  </si>
  <si>
    <t>http://www.blockplot.org</t>
  </si>
  <si>
    <t>http://www.twitter.com/blockplot</t>
  </si>
  <si>
    <t>support@blockplot.org</t>
  </si>
  <si>
    <t>Chopmoney</t>
  </si>
  <si>
    <t>https://www.crunchbase.com/organization/chopmoney</t>
  </si>
  <si>
    <t>Information Technology, Personal Finance</t>
  </si>
  <si>
    <t>Chopmoney is a budgeting app that aids its users stick to their budgets. It is a lifestyle mobile app that allows the user to budget money without overspending.</t>
  </si>
  <si>
    <t>https://chopmoney.co</t>
  </si>
  <si>
    <t>https://twitter.com/chopmoneyco</t>
  </si>
  <si>
    <t>admin@chopmoney.co</t>
  </si>
  <si>
    <t>PushOps</t>
  </si>
  <si>
    <t>https://www.crunchbase.com/organization/pushops</t>
  </si>
  <si>
    <t>Blockchain and Cryptocurrency, Information Technology, Other, Software</t>
  </si>
  <si>
    <t>Blockchain, Information Technology, Software</t>
  </si>
  <si>
    <t>Pushops4u@gmail.com</t>
  </si>
  <si>
    <t>0901 704 3031</t>
  </si>
  <si>
    <t>Mallim</t>
  </si>
  <si>
    <t>https://www.crunchbase.com/organization/mallim</t>
  </si>
  <si>
    <t>Ahmed Gouda, Ali Abdelhalim, Esraa Sayed, Hesham Khalil</t>
  </si>
  <si>
    <t>B2B, FinTech</t>
  </si>
  <si>
    <t>Mallim is a payment infrastructure service transforming digital payments in Egypt and the broader MENA region. Our innovative mobile and Soft POS (Point of Sale) solutions are designed to streamline and secure transactions for small and medium-sized enterprises (SMEs), particularly in sectors such as instant delivery, last-mile logistics, and ride-hailing. Our Mission Our mission is to empower SMEs by providing secure, affordable, and flexible payment solutions that facilitate seamless transactions and drive business growth. We are committed to enabling businesses to transition from cash to digital payments, reducing operational inefficiencies, minimizing the risk of theft and fraud, and enhancing customer satisfaction through reliable payment options. Product Offerings 1. Mobile POS Solutions: We turn smartphones and tablets into powerful payment tools, enabling merchants to accept payments via credit cards, debit cards, and mobile wallets on the go. This solution is ideal for businesses needing mobile payment capabilities. 2. Soft POS Solutions: Our technology transforms existing smartphones into POS systems without the need for additional hardware, providing a scalable and low-cost entry into digital payments. This makes it easier for SMEs to adopt digital payment methods and expand their reach. 3. Advanced Security and Compliance: Mallim ensures the highest security standards, working towards MPoC (Mobile Payments on Commercial off-the-shelf) certification. This certification will allow Mallim to handle higher transaction volumes securely, complying with Central Bank of Egypt regulations and positioning us as a trusted payment provider in the region.</t>
  </si>
  <si>
    <t>https://www.mallim.io/</t>
  </si>
  <si>
    <t>https://x.com/mallim_io</t>
  </si>
  <si>
    <t>support@mallim.io</t>
  </si>
  <si>
    <t>Zeeh Africa</t>
  </si>
  <si>
    <t>https://www.crunchbase.com/organization/zeeh-africa</t>
  </si>
  <si>
    <t>David Adeleke, Frank Uwajeh, Temidayo Isaiah Oniosun, Tomilayo Akano</t>
  </si>
  <si>
    <t>Artificial Intelligence (AI), Database, FinTech</t>
  </si>
  <si>
    <t>Zeeh Africa is a financial technology startup that aims to drive financial inclusion across Africa. We do this by providing a secure and user-friendly platform that simplifies financial management and streamlines credit applications for individuals and businesses. Our platform connects users to trusted identities, consumer financial data, and credit scoring/analytics, all with a single secure ID. The problem we are solving is the lack of reliable infrastructure and data analytics that makes it difficult for financial services businesses to access user identities and financial data in real time. This makes customer onboarding slower, less efficient, and more expensive. It also makes it harder for consumers to manage their day-to-day finances and financial data, and for small and medium-sized enterprises in Nigeria to make informed decisions based on data rather than intuition. To solve this problem, we offer a pay-as-you-use business-to-business model where clients fund their wallets and pay per API call, with each API endpoint having a predefined fee. We also have a consumer freemium model, with a subscription base (in the pipeline) where clients can subscribe to a volume of API calls capped at a limit. The market we operate in is the financial technology industry in Africa, which is a rapidly growing market with a lot of potential. The size of the market is difficult to quantify, but we believe there is a significant demand for our product and services across Africa. Our opportunity for growth and scalability lies in our ability to continuously innovate and differentiate our products and services. This could include offering unique features or functionality, providing superior customer service, or offering competitive pricing. We also plan to expand beyond our current scope by exploring new industries and technologies that can benefit from our platform.</t>
  </si>
  <si>
    <t>https://zeeh.africa</t>
  </si>
  <si>
    <t>https://twitter.com/zeeh_africa</t>
  </si>
  <si>
    <t>business@zeeh.africa</t>
  </si>
  <si>
    <t>The Ndege Group</t>
  </si>
  <si>
    <t>https://www.crunchbase.com/organization/the-ndege-group</t>
  </si>
  <si>
    <t>David Okiki Amayo Jr., Sheikh Hamdan bin Mohammed bin Rashid Al Maktoum</t>
  </si>
  <si>
    <t>Artificial Intelligence (AI), Data and Analytics, Financial Services, Government and Military, Information Technology, Lending and Investments, Natural Resources, Other, Professional Services, Real Estate, Science and Engineering, Transportation</t>
  </si>
  <si>
    <t>Air Transportation, Government, Infrastructure, Intellectual Property, Intelligent Systems, Military, Mining, Property Management, Trading Platform</t>
  </si>
  <si>
    <t>The Ndege Group, Africa's Sovereign Development Trustâ„ , is dedicated to rewriting Africa's story through ethical investments in aviation, blockchain technology, critical infrastructure, education, conservation, governance, healthcare, mining, sustainable farming, talent development, and telecommunications. By collaborating with global institutions, development finance organizations, and local communities, The Ndege Group addresses critical gaps in infrastructure, resource management, and governance to drive transformative change across the continent.</t>
  </si>
  <si>
    <t>https://www.thendegegroup.com</t>
  </si>
  <si>
    <t>https://x.com/TheNdegeGroup</t>
  </si>
  <si>
    <t>hello@thendegegroup.com</t>
  </si>
  <si>
    <t>Acceede</t>
  </si>
  <si>
    <t>https://www.crunchbase.com/organization/acceede</t>
  </si>
  <si>
    <t>Emmanuel Adeboje</t>
  </si>
  <si>
    <t>Education, Financial Services, Lending and Investments, Payments, Software</t>
  </si>
  <si>
    <t>Credit, EdTech, Financial Services, FinTech, Payments, Software</t>
  </si>
  <si>
    <t>Acceede is the OS for school finance &amp; operations A complete, all-in-one solution that makes managing school finances and daily operations a breeze. We help schools boost revenue by up to 30% with flexible payment options, credit profiling, automated payment collection that ensure parents pay on time and payment reconciliation and analytics.  At the same time, our comprehensive AI powered school and learning management software streamlines administrative tasks, so schools run more efficiently.  For families, our easy monthly payment plans lessen the financial burden, making quality education more accessible for everyone.</t>
  </si>
  <si>
    <t>https://acceede.com</t>
  </si>
  <si>
    <t xml:space="preserve">https://mobile.twitter.com/Acceede_hq </t>
  </si>
  <si>
    <t>support@acceede.com</t>
  </si>
  <si>
    <t>Nextropay</t>
  </si>
  <si>
    <t>https://www.crunchbase.com/organization/nextropay</t>
  </si>
  <si>
    <t>Chijioke Chukwuebuka, Michael Erastus</t>
  </si>
  <si>
    <t>B2B, B2C, Blockchain, FinTech, Payments, Software, Web3</t>
  </si>
  <si>
    <t>Nextropay is a cross-border payment solution &amp; Infrastructure that helps businesses - startups, freelancers, corporations, marketplace, creators to receive payment in prominent cryptocurrencies and receive the same in their local currency, and build Web2 and Web3 solutions faster without compromising security, speed and flexibility.</t>
  </si>
  <si>
    <t>https://nextropay.io</t>
  </si>
  <si>
    <t>https://twitter.com/nextropay</t>
  </si>
  <si>
    <t>nextropay@kopiumnet.com</t>
  </si>
  <si>
    <t>Kiotapay</t>
  </si>
  <si>
    <t>https://www.crunchbase.com/organization/kiotapay</t>
  </si>
  <si>
    <t>Paul Macharia</t>
  </si>
  <si>
    <t>FinTech, Information Technology, Mobile Payments, Payments, SaaS, Software, Transaction Processing</t>
  </si>
  <si>
    <t>Pay, track and reconcile every business transaction on the go Kiotapay empowers you to make all business payments from one AI-powered spend platform with flexible controls, multiple users and using all bank and mobile money channels. Digital payments for all business spending across departments, locations, branches, projects &amp; teams. Control spend and optimize project cost to get the most out of every coin spent. Mitigate wastage and improve planning on purpose-driven spending. Simplify bill payments, petty cash, staff salaries, travel, airtime, allowances, disbursements, marketing &amp; sales expenses across your business with secure controls. Make your accounting easy and simplify spending by automating payments flows and reporting for the entire business.</t>
  </si>
  <si>
    <t>https://www.kiotapay.co.ke</t>
  </si>
  <si>
    <t>https://twitter.com/kiotapay</t>
  </si>
  <si>
    <t>info@kiotapay.com</t>
  </si>
  <si>
    <t>Flex Finance</t>
  </si>
  <si>
    <t>https://www.crunchbase.com/organization/flex-finance</t>
  </si>
  <si>
    <t>Yemi Olulana</t>
  </si>
  <si>
    <t>B2B, Financial Services, FinTech, Mobile Payments</t>
  </si>
  <si>
    <t>Due to poor financial management, 9 out of 10 businesses in Africa will die before their 5th birthday. The problem persists as there is no Spend management platform to help these businesses manage their finances.  Leaving them at the mercy of outdated processes Businesses in Africa have high digital literacy and are willing to adopt digital tools to help them manage their finances. Flex is a spend management platform that helps businesses in Africa manage their spending via mobile, web and corporate cards.</t>
  </si>
  <si>
    <t>https://www.flexfinance.ai</t>
  </si>
  <si>
    <t>gethelp@flexfinance.ai</t>
  </si>
  <si>
    <t>Upstream Money</t>
  </si>
  <si>
    <t>https://www.crunchbase.com/organization/upstream-money</t>
  </si>
  <si>
    <t>Artificial Intelligence (AI), Consumer Software, Personal Finance, Predictive Analytics</t>
  </si>
  <si>
    <t>AI-powered social impact fintech, improving the financial health of corporates and consumers, by reducing failed recurring payments</t>
  </si>
  <si>
    <t>https://upstream.money/</t>
  </si>
  <si>
    <t>hello@upstream.money</t>
  </si>
  <si>
    <t>Reava Pay</t>
  </si>
  <si>
    <t>https://www.crunchbase.com/organization/reava-pay</t>
  </si>
  <si>
    <t>Donnicias Mayaka</t>
  </si>
  <si>
    <t>Enabling users to split and track bills and expenses with anyone, anywhere, anytime, and instantly.</t>
  </si>
  <si>
    <t>https://reavapay.com</t>
  </si>
  <si>
    <t>https://x.com/reavapay</t>
  </si>
  <si>
    <t>info@reavapay.com</t>
  </si>
  <si>
    <t>+254 717 114 858</t>
  </si>
  <si>
    <t>Ashiri Technologies</t>
  </si>
  <si>
    <t>https://www.crunchbase.com/organization/ashiri</t>
  </si>
  <si>
    <t>Ayomikun Sogunro, Ejiro Esigbone, Oguntayo Mathew</t>
  </si>
  <si>
    <t>We are providing a technology platform as a service to thrift collectors to make the process of collection and management of thrift easier. We then leverage the data generated to create credit scores for participants based off which we issue loans. The thrift collectors are used as agents to recover the loans. Our business at this time is issuing credit and over time might morph into payments and collections. Our current Minimum Viable Product is a mobile and web application that will serve as a management tool to thrift collectors for the purpose of collecting and managing the thrift collection process from end to end.</t>
  </si>
  <si>
    <t>https://ashiri.ng</t>
  </si>
  <si>
    <t>https://twitter.com/weareashiri</t>
  </si>
  <si>
    <t>mathew@ashiri.ng</t>
  </si>
  <si>
    <t>Riskbloq</t>
  </si>
  <si>
    <t>https://www.crunchbase.com/organization/riskbloq</t>
  </si>
  <si>
    <t>Nzwisisa Chidembo</t>
  </si>
  <si>
    <t>Blockchain and Cryptocurrency, Financial Services, Other, Science and Engineering, Software</t>
  </si>
  <si>
    <t>Asset Management, Blockchain, Finance, Software, Software Engineering</t>
  </si>
  <si>
    <t>Riskbloq is a blockchain analytics platform that creates risk profiles for the +15000 digital assets within the marketplace. Investors use Riskbloq to discover emerging opportunities and evaluate their portfolio's risk exposure. Riskbloq does this by enriching on-chain data with off-chain data sources to create a unique perspective of market opportunities.</t>
  </si>
  <si>
    <t>https://www.riskbloq.com/</t>
  </si>
  <si>
    <t>https://twitter.com/riskbloq</t>
  </si>
  <si>
    <t>Moo-Bot</t>
  </si>
  <si>
    <t>https://www.crunchbase.com/organization/moo-bot</t>
  </si>
  <si>
    <t>Accounting, FinTech, Software</t>
  </si>
  <si>
    <t>Our finance assistant for African SMEs automates tedious pre-accounting work, and reconciling transactions, and enables fast closing of books. We help small businesses to become data-driven organizations powered by our A.I. and smart algorithms. Moo-Bot connects to the iTorho marketplace for multiple sales channels and with other integrations such as payment and point of sale software and more. It also works with accounting platforms like Xero, SageOne, Quickbooks, etc. Moo-Bot uniquely combines financial &amp; operational data to give a business an accurate picture of how its activities are impacting the bottom line at a granular level. With these capabilities, Moo-bot helps SMEs automate bookkeeping, monitor cash flow, financial health, and much more. Leveraging our own advanced models and algorithms, Moo-bot collects data from fragmented systems, stores it in a single place, and uses artificial intelligence to cleanse and standardize the data, for a consolidated, standardized view. Key decision makers are empowered to accurately track the state of their business so they can forecast more effectively. Better Management, Better Business</t>
  </si>
  <si>
    <t>https://forms.gle/pMmnrre3XReZaYMn8</t>
  </si>
  <si>
    <t>nkhulu@torhotech.com</t>
  </si>
  <si>
    <t>One Big Fund</t>
  </si>
  <si>
    <t>https://www.crunchbase.com/organization/one-big-fund</t>
  </si>
  <si>
    <t>Zachari Saltmer</t>
  </si>
  <si>
    <t>Hedge Funds, Venture Capital</t>
  </si>
  <si>
    <t>https://onebig.fund/</t>
  </si>
  <si>
    <t>https://twitter.com/0nebigfund</t>
  </si>
  <si>
    <t>Capidot</t>
  </si>
  <si>
    <t>https://www.crunchbase.com/organization/capidot</t>
  </si>
  <si>
    <t>Ayo Eluma</t>
  </si>
  <si>
    <t>Banking, Commercial Lending, Financial Services, FinTech</t>
  </si>
  <si>
    <t>Capidot is a digital banking platform for Cooperatives and Unbanked Organizations in Nigeria. We are driving financial inclusion by banking Unbanked Nigerians, Cooperative Societies and other social groups. We offer Savings, Loans, Investment and Online Grains Trading products in addition to our core digital banking services. Capidot is headquartered in Abuja, Nigeria.</t>
  </si>
  <si>
    <t>https://capidot.com</t>
  </si>
  <si>
    <t>https://twitter.com/capidot</t>
  </si>
  <si>
    <t>info@capidot.com</t>
  </si>
  <si>
    <t>BB Markets</t>
  </si>
  <si>
    <t>https://www.crunchbase.com/organization/bb-markets</t>
  </si>
  <si>
    <t>Tadese Taiwo Maruf</t>
  </si>
  <si>
    <t>Financial Services, FinTech, Foreign Exchange Trading</t>
  </si>
  <si>
    <t>BB Markets is a unique forex brokerage and trading challenge startup. BB Markets disrupts traditional forex trading by offering free trading challenges with 100% profit retention for traders, countering high fees and exploitations. This is unique and has not been done or practiced before in the financial markets trading space.   - We have over 650 active traders on our waiting list, signaling strong initial demand. - The team boasts 8+ years in FX trading, with the CEO recognized for impactful industry seminars and mentoring 900+ traders. - With a $7.5B serviceable market and no direct competitors, the growth potential is significant.</t>
  </si>
  <si>
    <t>https://www.bullandbearchallenge.com</t>
  </si>
  <si>
    <t>bbmarkets@bullandbearchallenge.com</t>
  </si>
  <si>
    <t>Onyfast</t>
  </si>
  <si>
    <t>https://www.crunchbase.com/organization/onyfast</t>
  </si>
  <si>
    <t>Banking, Financial Services, Mobile Payments, Payments</t>
  </si>
  <si>
    <t>ONYFAST is a fintech startup that aims to facilitate access to financial services for individuals and SMEs. It offers a payment account accepted at over 150,000 merchants in Congo and a VISA card usable in more than 200 countries. The company provides innovative banking solutions to enhance financial inclusion and convenience for its users.</t>
  </si>
  <si>
    <t>Brazzaville, Brazzaville, Congo</t>
  </si>
  <si>
    <t>https://onyfast.com</t>
  </si>
  <si>
    <t>https://x.com/OnyfastS</t>
  </si>
  <si>
    <t>contact@onyfast.com</t>
  </si>
  <si>
    <t>+242 06 589 14 93</t>
  </si>
  <si>
    <t>CDIOXIDE</t>
  </si>
  <si>
    <t>https://www.crunchbase.com/organization/cdioxide</t>
  </si>
  <si>
    <t>Financial Services, Sustainability</t>
  </si>
  <si>
    <t>FinTech, Sustainability</t>
  </si>
  <si>
    <t>CDIOXIDE â€“ Enabling Acting Responsible By 2050, MENA will become â€˜UNINHABITABLEâ€™. A shocking statement, but it is based on facts. MENA is warming at twice the global average and if we did not do anything about it, by 2050, the region could be as much as 4-degrees Celsius warmer and thus becoming an uninhabitable land. That is why we need to act now and that is why CDIOXIDE is created. CDIOXIDE is an Egyptian start-up of a team with the passion for having a sustainable environment and economy in the MENA region. We believe to have a real impact; we need to start with the financial ecosystem. Real challenge facing MENA financial Institutions, is calculating own financing emissions, since the measuring portfolio/ financing emissions depends on others disclosing their emissions. In a region where less than 20% of listed companies disclose their emissions. That is why we developed Automated Footprint Estimation Machine â€œAFEMâ€. AFEM is a feature that estimate borrower/ investee Scope 1 emissions (S1) &amp; Scope 2 emissions (S2) using PCAF approved metric of 'emission factors for the sector per unit of revenue'.  This is based on collected and analyzed data for more than 1,000 companies that have already disclosed own emissions in the developing and frontier market. So, all is needed from the borrower/ investee is sector and revenue. There is also an option where emissions are calculated using primary physical activity data of the companyâ€™s energy consumption and emission factors specific to that primary data. In that case, the bank or borrower/ investee enter key required data and the platform will automatically calculate S1 and S2. Furthermore, financial institutions will be able to perform carbon trading in existing projects and finance new local project developers through the platform. We will be responsible in sourcing and managing the registry process of the projects. That is how we plan to help New Projects in their certification process and sell their carbon credits on their behalf, as part of our journey in building the ecosystem. In other words, CDIOXIDE will help project developers in certifying and selling carbon credits from A to Z. That includes preparing the required carbon project documentation, completing a baseline study, developing a Monitoring and Verification Plan, and developing a Project Idea Note and Project Design Document. To ensure CDIOXIDE credibility and providing quality carbon offsets, we will be responsible for the validation and verification of the emission reductions by independent third parties. CDIOXIDE was selected as one of the finalists in the Net Zero Challenge, only finalist from MEA region, managed by Responsible Finance and Investment Foundation (â€œRFIâ€), partnering with HSBC. CDIOXIDE is the one place needed for your Carbon Emissions Management; Measure, Analyze, Forecast, Report &amp; ACT.</t>
  </si>
  <si>
    <t>http://www.cdioxide.com</t>
  </si>
  <si>
    <t>info@cdioxide.com</t>
  </si>
  <si>
    <t>+20 1066077578</t>
  </si>
  <si>
    <t>FRAXfacts</t>
  </si>
  <si>
    <t>https://www.crunchbase.com/organization/fraxfacts-8c22</t>
  </si>
  <si>
    <t>Adewale Aderibigbe</t>
  </si>
  <si>
    <t>FRAX crypto token news site.</t>
  </si>
  <si>
    <t>https://fraxfacts.com</t>
  </si>
  <si>
    <t>https://twitter.com/FactsFrax</t>
  </si>
  <si>
    <t>fraxfacts@gmail.com</t>
  </si>
  <si>
    <t>Ubadi Technologies</t>
  </si>
  <si>
    <t>https://www.crunchbase.com/organization/ubadi</t>
  </si>
  <si>
    <t>Philip Frempong, Poga Kuofie, Somto Chike-Nwaka, Yaw Antwi Owusu</t>
  </si>
  <si>
    <t>Ubadi provides tailored financial solutions for families of all sizes. It assists families in developing important financial habits such as saving and tracking expenses.</t>
  </si>
  <si>
    <t>https://getubadi.com/</t>
  </si>
  <si>
    <t>https://twitter.com/getUbadi</t>
  </si>
  <si>
    <t>hello@getubadi.com</t>
  </si>
  <si>
    <t>Bambu</t>
  </si>
  <si>
    <t>https://www.crunchbase.com/organization/bambu-4462</t>
  </si>
  <si>
    <t>Adekunle Shola Sodiq</t>
  </si>
  <si>
    <t>Blockchain and Cryptocurrency, Commerce and Shopping, Internet Services, Other, Software</t>
  </si>
  <si>
    <t>Blockchain, E-Commerce Platforms, Marketplace, Software</t>
  </si>
  <si>
    <t>Bambu is a marketplace that provides powerful tools that help clients to sell products and manage sales or bookings on accepting payments. Bambu was founded in 2022 and was headquartered in Lagos, Nigeria.</t>
  </si>
  <si>
    <t>http://bambu.ng</t>
  </si>
  <si>
    <t>https://twitter.com/bambu_ng</t>
  </si>
  <si>
    <t>hello@bambu.ng</t>
  </si>
  <si>
    <t>Chui Network</t>
  </si>
  <si>
    <t>https://www.crunchbase.com/organization/chui-network</t>
  </si>
  <si>
    <t>Michael Tarimo</t>
  </si>
  <si>
    <t>Agriculture and Farming, Blockchain and Cryptocurrency, Education, Financial Services, Health Care, Information Technology, Internet Services, Other, Payments, Software</t>
  </si>
  <si>
    <t>Agriculture, Blockchain, Cloud Data Services, Cryptocurrency, Developer APIs, Developer Platform, Developer Tools, EdTech, FinTech, Health Care</t>
  </si>
  <si>
    <t>Chui NetworkChui is a blockchain network designed to foster advancements in agricultural technology, fintech, and financial health sectors. It offers a safe, scalable, and upgradeable Web3 infrastructure with EVM compatibility and a commitment to 100% decentralization. It was founded in 2022 and is located in Dar Es Salaam, Dar es Salaam.</t>
  </si>
  <si>
    <t>Ilala, Dar es Salaam, Tanzania</t>
  </si>
  <si>
    <t>https://www.chui.network</t>
  </si>
  <si>
    <t>https://X.com/chuinetwork</t>
  </si>
  <si>
    <t>client@chui.network</t>
  </si>
  <si>
    <t>+255 767 644497</t>
  </si>
  <si>
    <t>Numero</t>
  </si>
  <si>
    <t>https://www.crunchbase.com/organization/transroute</t>
  </si>
  <si>
    <t>Oluwaseun Odusanya, Oluwatosin Falola, Uneku Idumajogu</t>
  </si>
  <si>
    <t>Numero is a business banking startup that allows businesses to have access to all the infrastructure they need to run their Business.  This includes access to a business account, a debit card, a merchant account, and a Point of Sale Device. All of these services are available in one place, and businesses can use them to manage their finances, accept payments, and track their spending.</t>
  </si>
  <si>
    <t>https://www.getnumero.co</t>
  </si>
  <si>
    <t>https://twitter.com/numeroafrica</t>
  </si>
  <si>
    <t>hello@getnumero.co</t>
  </si>
  <si>
    <t>Gateway App</t>
  </si>
  <si>
    <t>https://www.crunchbase.com/organization/gateway-bbc0</t>
  </si>
  <si>
    <t>Blockchain and Cryptocurrency, Education, Gaming, Internet Services, Other, Software</t>
  </si>
  <si>
    <t>Blockchain, EdTech, Gaming, Non-Fungible Token (NFT), Web3</t>
  </si>
  <si>
    <t>Gateway is a Web3 gaming platform that allows players to play free PvP Multiplayer games -- own, and trade in-game assets and also wager tokens to earn rewards. Our vision is to create a financial economy and true ownership in Gaming. Over 2B gamers worldwide spend lots of time and money in these games without truly owning the assets they acquire. With NFTs, we are making in-game assets truly ownable and tradable so users can enjoy playing the games they love while also deriving value from them. Gateway Wager feature allows players to wager tokens on multiplayer games, while we take a 10 - 20% cut, thereby creating a sustainable play-and-earn model Users are rewarded and unlock Tokens, Badges, NFTs and Gateway Points  on the Gateway App, all of which have real value as they play games on the platform Launched in Jan 2023, Gateway is currently available on the Web, Android, &amp; IOS</t>
  </si>
  <si>
    <t>https://gatewayapp.co/</t>
  </si>
  <si>
    <t>https://twitter.com/mygateway_app</t>
  </si>
  <si>
    <t>peter@gatewayapp.co</t>
  </si>
  <si>
    <t>DAMREV</t>
  </si>
  <si>
    <t>https://www.crunchbase.com/organization/damrev</t>
  </si>
  <si>
    <t>Con Bruce, Duane Herholdt</t>
  </si>
  <si>
    <t>Asset Management, Blockchain, FinTech, Web3</t>
  </si>
  <si>
    <t>DAMREV is the trailblazer in the world of digital asset management. They are committed to revolutionizing the realm of financial transactions and bridging the gap between physical assets and the digital universe. As a specialized fintech service provider, we unlock new dimensions of liquidity, accessibility, and transparency by tokenizing real-world assets like precious metals, gemstones, real estate, company shares, and commodities. Utilizing Stellarâ€™s advanced blockchain infrastructure, we offer secure, seamless, and swift tokenization services, empowering businesses and individuals alike.</t>
  </si>
  <si>
    <t>https://www.damrev.com</t>
  </si>
  <si>
    <t>info@damrev.com</t>
  </si>
  <si>
    <t>Speso</t>
  </si>
  <si>
    <t>https://www.crunchbase.com/organization/speso</t>
  </si>
  <si>
    <t>Benjamin Manford, Kingsley Mensah</t>
  </si>
  <si>
    <t>Speso is the next-generation payment and services Infrastructure for people, businesses and developers in Africa.  People can connect, pay and receive money. Businesses can connect with customers and get paid. Developers can build mini-applications all on speso. The age of using 3-6 apps in a day has come to an end. Why leave when you can do all in one app.</t>
  </si>
  <si>
    <t>https://speso.co</t>
  </si>
  <si>
    <t>kingsley@speso.co</t>
  </si>
  <si>
    <t>Tresorise</t>
  </si>
  <si>
    <t>https://www.crunchbase.com/organization/tresorise</t>
  </si>
  <si>
    <t>Crowdfunding, Financial Services, FinTech, Funding Platform, Real Estate Investment</t>
  </si>
  <si>
    <t>Tresorise offers the opportunity for everyone to grow their income and invest in SMEs that drive the economy. We believe we can transform our societies through inclusive and easily accessible wealth-creation services. We identify high-potential profitability opportunities to provide clients with the best investment options.</t>
  </si>
  <si>
    <t>https://tresorise.com</t>
  </si>
  <si>
    <t>hello@tresorise.com</t>
  </si>
  <si>
    <t>DroppCash</t>
  </si>
  <si>
    <t>https://www.crunchbase.com/organization/droppcash</t>
  </si>
  <si>
    <t>Tochukwu Eruchalu</t>
  </si>
  <si>
    <t>DroppCash is the money app for Africa working on making financial services readily available to everyone by providing USSD plus easy-to-use mobile and web applications, combined with a pervasive network of local businesses serving as DroppCash agent service points for fast and easy Cash-in/Cash-out options.  We aim to achieve fast, seamless, inclusive and secure digital payments for everyone. We are also a digital transaction platform that completely protects you from being scammed when you're transacting with someone you don't know through our Escrow solution.  Our solution is designed to eliminate all payment fraud so that everyone, everywhere can transact locally or cross-border with total confidence giving you peace of mind each time youâ€™re engaging in an online or face-to-face transaction.</t>
  </si>
  <si>
    <t>https://droppcash.app</t>
  </si>
  <si>
    <t>https://twitter.com/DroppCashApp</t>
  </si>
  <si>
    <t>hello@droppcash.app</t>
  </si>
  <si>
    <t>Coinazer</t>
  </si>
  <si>
    <t>https://www.crunchbase.com/organization/coinazer</t>
  </si>
  <si>
    <t>Achigonye Johnpaul, Malachi Chidera</t>
  </si>
  <si>
    <t>Blockchain, Cryptocurrency, Software</t>
  </si>
  <si>
    <t>Coinazer is a comprehensive blockchain platform that offers a range of solutions for individuals and businesses. We enable secure and efficient management of digital assets, facilitate seamless cryptocurrency transactions, and provide advanced tools for decentralized finance (DeFi) applications. Our platform supports various features such as wallet management, trading, staking, and lending, empowering users to fully leverage the potential of blockchain technology. With Coinazer, you can confidently navigate the digital economy and unlock new possibilities in the decentralized world.</t>
  </si>
  <si>
    <t>https://coinazer.com</t>
  </si>
  <si>
    <t>https://twitter.com/coinazer</t>
  </si>
  <si>
    <t>info@coinazer.com</t>
  </si>
  <si>
    <t>Payskul</t>
  </si>
  <si>
    <t>https://www.crunchbase.com/organization/payskul</t>
  </si>
  <si>
    <t>Adedayo Adegoke</t>
  </si>
  <si>
    <t>Education, Financial Services, Information Technology, Professional Services, Software</t>
  </si>
  <si>
    <t>Consulting, EdTech, Finance, Financial Services, FinTech, Information Technology, Software</t>
  </si>
  <si>
    <t>Education Financing</t>
  </si>
  <si>
    <t>https://payskul.com</t>
  </si>
  <si>
    <t>https://x.com/PayskulApp</t>
  </si>
  <si>
    <t>info@payskul.com</t>
  </si>
  <si>
    <t>7WL</t>
  </si>
  <si>
    <t>https://www.crunchbase.com/organization/7wl</t>
  </si>
  <si>
    <t>Jessica Wahba, Mark Yacoub</t>
  </si>
  <si>
    <t>7WL is the remittance mobile application helping to receive your remittance on your mobile wallet instantly focusing on servicing unbanked recipients.</t>
  </si>
  <si>
    <t>https://www.7wl.io</t>
  </si>
  <si>
    <t>https://twitter.com/7WLRemittances</t>
  </si>
  <si>
    <t>info@7wl.io</t>
  </si>
  <si>
    <t>P2PFi</t>
  </si>
  <si>
    <t>https://www.crunchbase.com/organization/p2pfi</t>
  </si>
  <si>
    <t>Bitcoin, Cryptocurrency, FinTech, Stock Exchanges</t>
  </si>
  <si>
    <t>P2PFi is a decentralized cryptocurrency exchange that provides a platform for peer-to-peer trading of digital assets.</t>
  </si>
  <si>
    <t>https://p2pfi.co/</t>
  </si>
  <si>
    <t>https://www.twitter.com/p2pfi/</t>
  </si>
  <si>
    <t>hello@p2pfi.co</t>
  </si>
  <si>
    <t>Wai</t>
  </si>
  <si>
    <t>https://www.crunchbase.com/organization/wai-7c3e</t>
  </si>
  <si>
    <t>We are a trade credit solution company based in Nairobi Kenya. Our platform makes it seamless for small traders to access various suppliers willing to sell their goods on credit. Accessing Goods on credit has never been easier.</t>
  </si>
  <si>
    <t>https://waiafrica.com/</t>
  </si>
  <si>
    <t>https://twitter.com/Wai_Africa</t>
  </si>
  <si>
    <t>jimmy@waiafrica.com</t>
  </si>
  <si>
    <t>WeWire</t>
  </si>
  <si>
    <t>https://www.crunchbase.com/organization/wewire</t>
  </si>
  <si>
    <t>https://www.wewire.com</t>
  </si>
  <si>
    <t>https://x.com/usewewire?</t>
  </si>
  <si>
    <t>support@wewire.com</t>
  </si>
  <si>
    <t>+1 978-961-4143</t>
  </si>
  <si>
    <t>TinqFi</t>
  </si>
  <si>
    <t>https://www.crunchbase.com/organization/tinqfi</t>
  </si>
  <si>
    <t>Cryptocurrency, Finance, Financial Services</t>
  </si>
  <si>
    <t>TinqFi offers a digital asset management platform designed to provide users with tools for accessing, developing, managing, safeguarding, and maximizing wealth creation through digital assets. It operates as a comprehensive solution for earning, saving, and investing in a decentralized manner, catering to a global audience across 177 jurisdictions. TinqFi emphasizes security and user verification, requiring KYC completion and account security setup for access to its startup launchpad. The platform is recognized for its focus on high-yield crypto interest products, aiming to serve as a secure environment for digital asset management.</t>
  </si>
  <si>
    <t>https://www.tinqfi.com</t>
  </si>
  <si>
    <t>https://twitter.com/tinqfi</t>
  </si>
  <si>
    <t>Coinsblaster</t>
  </si>
  <si>
    <t>https://www.crunchbase.com/organization/coinsblaster</t>
  </si>
  <si>
    <t>Advertising, Blockchain and Cryptocurrency, Design, Financial Services, Internet Services, Other, Payments, Sales and Marketing, Software</t>
  </si>
  <si>
    <t>Advertising, Blockchain, Cryptocurrency, Marketing, Public Relations, SEO, Social Media Management, Web Design, Web3</t>
  </si>
  <si>
    <t>Coinsblaster is the leading Blockchain and web3 marketing agency. We work with significant cryptocurrency and NFT projects to boost brand growth through influencers, publishers, SEO, public relations, content creation, social media management, media buying, PPC, and paid advertising. We help projects get listed on exchanges all around the world.</t>
  </si>
  <si>
    <t>https://coinsblaster.com/</t>
  </si>
  <si>
    <t>https://twitter.com/coinsblaster</t>
  </si>
  <si>
    <t>business@coinsblaster.com</t>
  </si>
  <si>
    <t>NFT Vendor</t>
  </si>
  <si>
    <t>https://www.crunchbase.com/organization/nft-vendor</t>
  </si>
  <si>
    <t>Ogba Chika</t>
  </si>
  <si>
    <t>Blockchain and Cryptocurrency, Content and Publishing, Information Technology, Internet Services, Media and Entertainment, Other, Social Impact</t>
  </si>
  <si>
    <t>Blockchain, Blogging Platforms, Digital Media, Information Technology, Internet, Media and Entertainment, News, Non Profit, Social Network, Web3</t>
  </si>
  <si>
    <t>NFT Vendor is a social networking platform that create awareness and educates people about NFT and web3. We offer opportunity for artists to get discovered and publishers/content writers to get their voice heard. Our aim is to build a safe platform for creators and investors to interact.</t>
  </si>
  <si>
    <t>https://thenftvendor.com/</t>
  </si>
  <si>
    <t>https://twitter.com/LegitNFTVENDOR/</t>
  </si>
  <si>
    <t>info@thenftvendor.com</t>
  </si>
  <si>
    <t>+234 905 298 0362</t>
  </si>
  <si>
    <t>Azima Financial Services</t>
  </si>
  <si>
    <t>https://www.crunchbase.com/organization/azima-financial-services</t>
  </si>
  <si>
    <t>https://azimafinancial.com</t>
  </si>
  <si>
    <t>https://x.com/azimafinancial</t>
  </si>
  <si>
    <t>team@azimafinancial.com</t>
  </si>
  <si>
    <t>256 205011070</t>
  </si>
  <si>
    <t>GOA NFTS</t>
  </si>
  <si>
    <t>https://www.crunchbase.com/organization/goa-nfts-5e40</t>
  </si>
  <si>
    <t>Latunji Debbie, Mfon Ekong, Spirit Philip</t>
  </si>
  <si>
    <t>Blockchain and Cryptocurrency, Financial Services, Information Technology, Internet Services, Media and Entertainment, Music and Audio, Other, Payments, Real Estate, Software</t>
  </si>
  <si>
    <t>Blockchain, Cryptocurrency, IT Infrastructure, Metaverse, Music Streaming, Podcast, Real Estate</t>
  </si>
  <si>
    <t>Gods of Africa NFT is a project aimed at seamlessly syncing the physical with the digital and projecting the uniqueness as well as the awesomeness of the African deities and also rewarding its community in distinctive ways while doing so. GOA is offering it's community real utility via its listen to earn app known as â€œGOARADIOâ€  which enables listeners to earn $GOA tokens that will be used in interacting with metaverse lands synched with real life lands. To further elaborate; $GOA tokens earned from the Goaradio app will be used to interact with our metaverse lands that are synchronized to real life lands. Meaning, if a community member should interact with our metaverse, it automatically means that the person will be interacting with a real life land.  Our Product:  Goaradio is a web3 streaming platform that rewards users for listening to content and provides educational resources to help users learn about crypto. It is a unique and innovative platform that is making crypto more accessible and engaging for everyone. Goaradio works by rewarding users with crypto tokens for listening to content and completing tasks. Users can use these tokens to purchase products and services on the Goaradio platform or to exchange them for other cryptocurrencies or fiat currencies. Goaradio also provides a variety of educational resources to help users learn about crypto. These resources include podcasts, articles, videos, and courses. Goaradio's goal is to make crypto more accessible and engaging for everyone, regardless of their knowledge level or experience.</t>
  </si>
  <si>
    <t>https://godsofafricanft.dora.run</t>
  </si>
  <si>
    <t>https://twitter.com/gods0fafrica_</t>
  </si>
  <si>
    <t>godsofafrica@proton.me</t>
  </si>
  <si>
    <t>Vilo Finance</t>
  </si>
  <si>
    <t>https://www.crunchbase.com/organization/vilo-finance</t>
  </si>
  <si>
    <t>Kingston Stratis</t>
  </si>
  <si>
    <t>Blockchain and Cryptocurrency, Financial Services, Information Technology, Internet Services, Media and Entertainment, Other, Payments, Software</t>
  </si>
  <si>
    <t>Blockchain, Cryptocurrency, Financial Services, FinTech, Information Technology, Metaverse, Web3</t>
  </si>
  <si>
    <t>We're making it possible for blockchain stakeholders to get instant USD loans using their Blockchain assets (Crypto, NFTs, Metaverse Properties, Businesses, Etc) as collateral without the need to sell or liquidate them. We believe that the future of technology, transactions, and lifestyle will be built on the blockchain and web3 networks, we're building the bank for everyone that is and will be on these networks.</t>
  </si>
  <si>
    <t>https://www.vilofinance.com</t>
  </si>
  <si>
    <t>https://www.twitter.com/vilofinance</t>
  </si>
  <si>
    <t>hello@vilofinance.com</t>
  </si>
  <si>
    <t>alphabloQ</t>
  </si>
  <si>
    <t>https://www.crunchbase.com/organization/alphabloq</t>
  </si>
  <si>
    <t>John Mbui, Trevor Kimani</t>
  </si>
  <si>
    <t>Blockchain, Real Estate Investment</t>
  </si>
  <si>
    <t>Alphabloq is a revolutionary platform that democratizes access to real estate investments by utilizing the power of real world asset tokenization. Alphabloq's platform offers a more accessible and diverse investment alternative by allowing both individual and institutional investors to buy tokens of income generating real estate.</t>
  </si>
  <si>
    <t>https://alphabloq.io</t>
  </si>
  <si>
    <t>https://twitter.com/alphabloQ_Inc</t>
  </si>
  <si>
    <t>info@alphabloq.io</t>
  </si>
  <si>
    <t>Onlypass Africa</t>
  </si>
  <si>
    <t>https://www.crunchbase.com/organization/onlypass-africa</t>
  </si>
  <si>
    <t>Adeniyi Babajide, Ikenna Onyejiaka</t>
  </si>
  <si>
    <t>Finance, FinTech, Software</t>
  </si>
  <si>
    <t>Onlypass helps businesses seamlessly accept and reconcile payments from multiple payment gateways with single API integration.</t>
  </si>
  <si>
    <t>https://onlypassafrica.com</t>
  </si>
  <si>
    <t>https://twitter.com/onlypassafrica</t>
  </si>
  <si>
    <t>onlypassafrica@gmail.com</t>
  </si>
  <si>
    <t>Pera</t>
  </si>
  <si>
    <t>https://www.crunchbase.com/organization/eweb-meta</t>
  </si>
  <si>
    <t>Kingsley Anusiem</t>
  </si>
  <si>
    <t>Blockchain, Cryptocurrency, Financial Services</t>
  </si>
  <si>
    <t>https://pera.cx</t>
  </si>
  <si>
    <t>https://twitter.com/Pera_hq</t>
  </si>
  <si>
    <t>hello@perahq.com</t>
  </si>
  <si>
    <t>Ivorypay</t>
  </si>
  <si>
    <t>https://www.crunchbase.com/organization/ivorypay</t>
  </si>
  <si>
    <t>Oluwatobi Ajayi, Opeyemi Akinremi</t>
  </si>
  <si>
    <t>Ivorypay is a blockchain-based remittance and crypto payment service provider for businesses in Africa The company's goal is to create a blockchain-based payment solution that powers seamless and cheap cross-border transactions in Africa without FX restrictions and also creates better spend use cases for the exponentially growing base of crypto adopters on the continent.</t>
  </si>
  <si>
    <t>https://www.ivorypay.io/</t>
  </si>
  <si>
    <t>https://twitter.com/ivorypay</t>
  </si>
  <si>
    <t>info@ivorypay.io</t>
  </si>
  <si>
    <t>Cashir</t>
  </si>
  <si>
    <t>https://www.crunchbase.com/organization/cashir</t>
  </si>
  <si>
    <t>Wole Ademola Adewole</t>
  </si>
  <si>
    <t>https://cashir.app/</t>
  </si>
  <si>
    <t>http://twitter.com/cashirapp</t>
  </si>
  <si>
    <t>ULEGO Financial Services</t>
  </si>
  <si>
    <t>https://www.crunchbase.com/organization/ulego-financial-services</t>
  </si>
  <si>
    <t>Finance, Financial Services, Information Technology, Personal Finance</t>
  </si>
  <si>
    <t>Additionally, our app helps in expense tracking by integrating intelligent savings goals where users can set specific savings targets for short-term objectives like vacations or long-term goals such as retirement planning.</t>
  </si>
  <si>
    <t>https://ulego.ng</t>
  </si>
  <si>
    <t>https://twitter.com/@ulego_ng</t>
  </si>
  <si>
    <t>hello@ulego.ng</t>
  </si>
  <si>
    <t>Dian</t>
  </si>
  <si>
    <t>https://www.crunchbase.com/organization/dian-aa94</t>
  </si>
  <si>
    <t>Victor David</t>
  </si>
  <si>
    <t>Apps, Bitcoin, Blockchain, Cryptocurrency, FinTech</t>
  </si>
  <si>
    <t>Dian is a centralized AI powered cryptocurrency exchange platform that aims to provide traders with a secure, transparent, and profitable trading experience. The platform features a portfolio of crypto products and offerings, including trading and finance, education, data and research, investment, decentralization and infrastructure solutions, and more.</t>
  </si>
  <si>
    <t>https://www.dian.finance/</t>
  </si>
  <si>
    <t>https://x.com/DianFinance</t>
  </si>
  <si>
    <t>Community@dian.finance</t>
  </si>
  <si>
    <t>Night Market</t>
  </si>
  <si>
    <t>https://www.crunchbase.com/organization/night-market-0cda</t>
  </si>
  <si>
    <t>Financial Services, Food and Beverage, Transportation</t>
  </si>
  <si>
    <t>FinTech, Food Delivery</t>
  </si>
  <si>
    <t>A comprehensive food delivery platform for small and medium food businesses.</t>
  </si>
  <si>
    <t>https://nightmarketgh.com</t>
  </si>
  <si>
    <t>https://x.com/nightmarketgh</t>
  </si>
  <si>
    <t>info@abontentechnologies.com</t>
  </si>
  <si>
    <t>020-505-3505</t>
  </si>
  <si>
    <t>Figo Payment</t>
  </si>
  <si>
    <t>https://www.crunchbase.com/organization/figo-payment</t>
  </si>
  <si>
    <t>Ifedayo Osun</t>
  </si>
  <si>
    <t>Figo payment is a social payment solution focused on simplifying payment experiences for Africans by providing them with a payment system that is flexible and innovative, since we launched late last year, we've provided our users with fun features like split payment, request payment and QR code, which has led to more than 2,500 completed transactions till date, we're currently in search for pre-seed funding of $1,000,000 to provide even more payment options and distribute our product among Africans</t>
  </si>
  <si>
    <t>https://figopayment.com/</t>
  </si>
  <si>
    <t>https://twitter.com/FigoPayment</t>
  </si>
  <si>
    <t>hello@figopayment.com</t>
  </si>
  <si>
    <t>Home</t>
  </si>
  <si>
    <t>https://www.crunchbase.com/organization/home-7805</t>
  </si>
  <si>
    <t>HOME is a Property- Tech and Fintech Digital Platform that enables Rent payment less stressful by helping low and middle earners by splitting their Monthly Rent into Convenient Daily or or Weekly installments. Offering further services such as Apartments Search, Quick Funds at affordable rates and Credit facilities like "Rent Now Pay Later" loan and Home Mortgage Loans for the Purchase and Building of New Homes.</t>
  </si>
  <si>
    <t>muzikacaptions@gmail.com</t>
  </si>
  <si>
    <t>I-Investigate</t>
  </si>
  <si>
    <t>https://www.crunchbase.com/organization/i-investigate</t>
  </si>
  <si>
    <t>Financial Services, FinTech, Mobile Apps</t>
  </si>
  <si>
    <t>https://i-investigate-app.com</t>
  </si>
  <si>
    <t>mohamed.hisham@wealth-grid.com</t>
  </si>
  <si>
    <t>Inspired Scoop</t>
  </si>
  <si>
    <t>https://www.crunchbase.com/organization/inspired-scoop</t>
  </si>
  <si>
    <t>Abasiama John Akpan</t>
  </si>
  <si>
    <t>Community and Lifestyle, Content and Publishing, Education, Financial Services, Health Care, Media and Entertainment</t>
  </si>
  <si>
    <t>Parenting, Personal Development, Personal Finance, Personal Health, Publishing, Wellness</t>
  </si>
  <si>
    <t>Inspired Scoop is an inspirational lifestyle, health/wellness, personal finance, and self-development blog and internet publishing company. We offer articles, tips, and resources on a variety of topics, including inspirations, motivations, self-development, goal setting, time management, productivity, relationships, marriage, positivity, and more. Our content is categorized into articles, poems, quotes, books, and other useful resources, with the ultimate goal of guiding our readers to a satisfactory life. We believe in helping others achieve their dreams and reach their full potential. Our mission is to provide our readers with practical and actionable advice that can help them improve their lives and inculcate a sense of positivity. Our vision is to become a leading inspirational, mentorship, and coaching network; and extend our service provision to charity and a social support NGO. For us to render charity services, we look forward to sponsorship and support programs. Nonetheless, we are still working to update our services to the taste of our audience to attain our ultimate goals.</t>
  </si>
  <si>
    <t>https://www.inspiredscoop.com</t>
  </si>
  <si>
    <t>https://twitter.com/InspiredScoop</t>
  </si>
  <si>
    <t>inspiredscoop@gmail.com</t>
  </si>
  <si>
    <t>Buybyshop</t>
  </si>
  <si>
    <t>https://www.crunchbase.com/organization/buybyshop</t>
  </si>
  <si>
    <t>Muhammad Ali</t>
  </si>
  <si>
    <t>E-Commerce Platforms, FinTech</t>
  </si>
  <si>
    <t>Buybyshop has many features that are not professionally found or collected in one platform Firstly, it is a wonderful and distinct shopping site with an attractive interface It gives a distinctive and unique shopping experience On the other hand, Buybyshop has great Fintch tools such as BNPL, Installments, permanent and temporary auctions and offers. Buybyshop also allows merchants to open their own sales outlets</t>
  </si>
  <si>
    <t>Minya, Al Minya, Egypt</t>
  </si>
  <si>
    <t>https://buybyshop.com/</t>
  </si>
  <si>
    <t>admin@buybyshop.com</t>
  </si>
  <si>
    <t>Starbuy Exchange</t>
  </si>
  <si>
    <t>https://www.crunchbase.com/organization/starbuy-exchange</t>
  </si>
  <si>
    <t>Tendayi Mawoko</t>
  </si>
  <si>
    <t>Cryptocurrency, FinTech</t>
  </si>
  <si>
    <t>Starbuy is an online exchange where users can trade cryptocurrencies. It supports most popularly traded cryptocurrencies. Starbuy offers a crypto wallet for traders to store their electronic funds. In addition to basic trading options, the platform offers margin, futures, and peer-to-peer (P2P) trading. Users can also choose to stake their crypto</t>
  </si>
  <si>
    <t>https://starbuy.io/</t>
  </si>
  <si>
    <t>https://x.com/Starbuynftsa</t>
  </si>
  <si>
    <t>marketing@starbuy.io</t>
  </si>
  <si>
    <t>Incash Inc</t>
  </si>
  <si>
    <t>https://www.crunchbase.com/organization/incash-inc</t>
  </si>
  <si>
    <t>Sudhanshu Gaurav, Ujjwal Singh</t>
  </si>
  <si>
    <t>Incash is a fintech company that aims to revolutionize the delivery of financial services. We help employers strategically manage their funds and ensure that all employees get their right to financial freedom.</t>
  </si>
  <si>
    <t>https://incash.africa/</t>
  </si>
  <si>
    <t>ujjwal.singh@incash.africa</t>
  </si>
  <si>
    <t>Ewalletly</t>
  </si>
  <si>
    <t>https://www.crunchbase.com/organization/ewalletly</t>
  </si>
  <si>
    <t>Abiodun Bankole, Emmanuel John</t>
  </si>
  <si>
    <t>At Ewalletly, weâ€™re revolutionizing financial accessibility and convenience for individuals and businesses across Africa. Our platform provides an all-in-one digital wallet solution that integrates seamless e-commerce, crowdfunding, employee loans, and smart logistics through smart lockers. We aim to bridge the gap between traditional banking and modern financial solutions by offering features like virtual dollar cards, crowdfunding for startups, and even travel integrationsâ€”making it easier for users to manage finances, grow their business, and achieve financial independence.</t>
  </si>
  <si>
    <t>https://www.ewalletly.com</t>
  </si>
  <si>
    <t>Info@ewalletly.com</t>
  </si>
  <si>
    <t>Lucred</t>
  </si>
  <si>
    <t>https://www.crunchbase.com/organization/lucred</t>
  </si>
  <si>
    <t>Commerce and Shopping, Financial Services, Lending and Investments, Other, Payments</t>
  </si>
  <si>
    <t>Commercial, Credit, FinTech, Payments, Retail, Shopping</t>
  </si>
  <si>
    <t>https://lucred.co</t>
  </si>
  <si>
    <t>https://twitter.com/lucredfinance</t>
  </si>
  <si>
    <t>hello@lucred.co</t>
  </si>
  <si>
    <t>Crypto Banking</t>
  </si>
  <si>
    <t>https://www.crunchbase.com/organization/crypto-banking</t>
  </si>
  <si>
    <t>Banking, Blockchain, Cryptocurrency, Financial Services, FinTech</t>
  </si>
  <si>
    <t>Crypto Bank is the crypto based banking solution that the current crypto-world needs. It is on a mission to remove the complexity and anxiety of owning cryptocurrencies and then provide various opportunities to its users. It is actually a crypto bank that empowers the crypto enthusiast to securely save their crypto assets and earn with them.. Crypto Bank is far better than our traditional financial institutions because it not only allows you to save your cryptocurrency, but it will also help you raise your funds with mining and staking.</t>
  </si>
  <si>
    <t>https://crypcoinbank.com/</t>
  </si>
  <si>
    <t>https://twitter.com/crypcoinbank</t>
  </si>
  <si>
    <t>crypcoinbank@gmail.com</t>
  </si>
  <si>
    <t>Beltone Leasing and Factoring</t>
  </si>
  <si>
    <t>https://www.crunchbase.com/organization/beltone-leasing-and-factoring</t>
  </si>
  <si>
    <t>FinTech, Funding Platform, Leasing</t>
  </si>
  <si>
    <t>Beltone Leasing and Factoring platform enables companies to unlock critical growth capital and accelerate cashflows through tailored, convenient solutions, and advisory service with confidence that supports long term relationships</t>
  </si>
  <si>
    <t>https://www.beltoneholding.com/leasing-factoring</t>
  </si>
  <si>
    <t>Giza</t>
  </si>
  <si>
    <t>https://www.crunchbase.com/organization/giza</t>
  </si>
  <si>
    <t>Blockchain and Cryptocurrency, Design, Financial Services, Internet Services, Payments, Software</t>
  </si>
  <si>
    <t>Cryptocurrency, Web Design, Web3</t>
  </si>
  <si>
    <t>Giza changes this by using zero-knowledge cryptography to bring model inferencing on-chain, unlocking a new depth for smart contract design.</t>
  </si>
  <si>
    <t>https://www.gizatech.xyz</t>
  </si>
  <si>
    <t>https://twitter.com/gizatechxyz</t>
  </si>
  <si>
    <t>Waza</t>
  </si>
  <si>
    <t>https://www.crunchbase.com/organization/waza</t>
  </si>
  <si>
    <t>Emmanuel Igbodudu, Maxwell Obi</t>
  </si>
  <si>
    <t>B2B, Emerging Markets, Financial Services, FinTech, Payments</t>
  </si>
  <si>
    <t>Waza is a web platform with APIs. It helps startups and emerging market businesses manage their cash flow issues, invoicing needs, and international payment requirements.</t>
  </si>
  <si>
    <t>https://waza.co</t>
  </si>
  <si>
    <t>hello@waza.co</t>
  </si>
  <si>
    <t>+234 (0) 8131310230</t>
  </si>
  <si>
    <t>Gridless</t>
  </si>
  <si>
    <t>https://www.crunchbase.com/organization/gridless</t>
  </si>
  <si>
    <t>Bitcoin, Cryptocurrency</t>
  </si>
  <si>
    <t>There is a high demand for reliable, clean, and affordable energy, but mini-grid energy generators struggle to be sustainable. Gridless works with renewable, rural, mini-grid energy generators to monetize the full capacity of their output as a buyer of last resort, as well as serving as an anchor tenant for the creation of new energy generation.</t>
  </si>
  <si>
    <t>https://gridlesscompute.com</t>
  </si>
  <si>
    <t>https://twitter.com/GridlessCompute</t>
  </si>
  <si>
    <t>Qardy</t>
  </si>
  <si>
    <t>https://www.crunchbase.com/organization/qardy</t>
  </si>
  <si>
    <t>Abdelaziz Abdel Nabi, Asser Yehia</t>
  </si>
  <si>
    <t>Banking, Commercial Lending, Leasing</t>
  </si>
  <si>
    <t>Qardy provide SMEs with a comprehensive array of financial services, such as factoring, leasing, long-term and short-term loans, and leasing. Our objectives are to empower SMEs, encourage financial inclusion, and close the loan financing gap.</t>
  </si>
  <si>
    <t>Al Jizah, Al Jizah, Egypt</t>
  </si>
  <si>
    <t>https://eqardy.com</t>
  </si>
  <si>
    <t>Zone</t>
  </si>
  <si>
    <t>https://www.crunchbase.com/organization/zone-9fff</t>
  </si>
  <si>
    <t>Elendu Uche, Obi Emetarom, Wale Onawunmi</t>
  </si>
  <si>
    <t>Blockchain and Cryptocurrency, Financial Services, Internet Services, Mobile, Other, Payments, Software</t>
  </si>
  <si>
    <t>Blockchain, Cryptocurrency, Internet, Mobile Payments, Payments</t>
  </si>
  <si>
    <t>Zone is a regulated blockchain network that enables payments and acceptance of digital currencies.</t>
  </si>
  <si>
    <t>https://zonenetwork.com</t>
  </si>
  <si>
    <t>info@zonenetwork.com</t>
  </si>
  <si>
    <t>234-1-802-342-5699</t>
  </si>
  <si>
    <t>Masroofi</t>
  </si>
  <si>
    <t>https://www.crunchbase.com/organization/masroofi</t>
  </si>
  <si>
    <t>Masroofi is a fintech solution. It represents the 1st e-wallet that targets children with ages range from 6 and up to 15 years old. Masroofi enables parents and kids to manage their pockets money and spend it in a cashless way via using masroofi NFC cards and masroofi POSs.</t>
  </si>
  <si>
    <t>https://masroofi.net</t>
  </si>
  <si>
    <t>Nobuk Africa</t>
  </si>
  <si>
    <t>https://www.crunchbase.com/organization/nobuk-africa</t>
  </si>
  <si>
    <t>Alan Mwangi, Elvis Bando</t>
  </si>
  <si>
    <t>Nobuk is a payments reconciliation company enabling groups and collectives in Africa collect funds effortlessly and automatically reconcile and organize records into easily shareable reports.</t>
  </si>
  <si>
    <t>https://www.nobuk.africa</t>
  </si>
  <si>
    <t>nobuk@nobuk.africa</t>
  </si>
  <si>
    <t>hela.money</t>
  </si>
  <si>
    <t>https://www.crunchbase.com/organization/hela-money</t>
  </si>
  <si>
    <t>Fridah Karani, Jeremmy Okonjo, Kebaya Mwamba, Thomas Mariwa</t>
  </si>
  <si>
    <t>Banking, Finance, Financial Services, FinTech, Insurance, InsurTech, Mobile Payments, Payments, Transaction Processing</t>
  </si>
  <si>
    <t>AFRICA'S NEO BANK STARTUP | EMBEDDED FINANCE | KENYA FINTECH OF THE YEAR</t>
  </si>
  <si>
    <t>https://hela.money</t>
  </si>
  <si>
    <t>https://twitter.com/helamoney</t>
  </si>
  <si>
    <t>info@hela.money</t>
  </si>
  <si>
    <t>Athena</t>
  </si>
  <si>
    <t>https://www.crunchbase.com/organization/athena-c756</t>
  </si>
  <si>
    <t>Financial Services, Health Care, Information Technology, Internet Services</t>
  </si>
  <si>
    <t>FinTech, Health Care, Information Technology, Internet</t>
  </si>
  <si>
    <t>Athena is a digital services firm that collaborates with healthcare professionals to give instalment payment options to patients undergoing medical procedures.</t>
  </si>
  <si>
    <t>https://www.get-athena.co/</t>
  </si>
  <si>
    <t>accounts@get-athena.com</t>
  </si>
  <si>
    <t>+27 63 540 4672</t>
  </si>
  <si>
    <t>SeraPay</t>
  </si>
  <si>
    <t>https://www.crunchbase.com/organization/serapay</t>
  </si>
  <si>
    <t>Alvin Munyao</t>
  </si>
  <si>
    <t>Commerce and Shopping, Financial Services, Lending and Investments, Payments</t>
  </si>
  <si>
    <t>E-Commerce, Financial Services, Payments, Trading Platform</t>
  </si>
  <si>
    <t>Serapay is a payment gateway for decentralized social commerce marketplaces e.g. Instagram, Facebook, and Jiji.ke, Olx, etc. Serapay provides mile escrow services and Credit to Buyers and sellers on these platforms to help boost social commerce which is the main backbone for digitization of SMEs in Africa. In addition, we offer POS systems to SMEs as a strategy for digitizing SME payments.</t>
  </si>
  <si>
    <t>https://www.serapay.co/</t>
  </si>
  <si>
    <t>hello@serapay.co</t>
  </si>
  <si>
    <t>Luca</t>
  </si>
  <si>
    <t>https://www.crunchbase.com/organization/luca-980f</t>
  </si>
  <si>
    <t>Kunle Odebunmi</t>
  </si>
  <si>
    <t>Financial Services, Personal Finance, Small and Medium Businesses</t>
  </si>
  <si>
    <t>Luca is a bookkeeping tool that was created to assist small businesses in keeping track of their financial and economic activity.</t>
  </si>
  <si>
    <t>https://luca.africa</t>
  </si>
  <si>
    <t>https://twitter.com/LucaAfrica</t>
  </si>
  <si>
    <t>WADAAG TECHNOLOGIES</t>
  </si>
  <si>
    <t>https://www.crunchbase.com/organization/wadaag-technologies</t>
  </si>
  <si>
    <t>IBRAHIM DHAMAC</t>
  </si>
  <si>
    <t>Commerce and Shopping, Education, Financial Services, Professional Services, Software</t>
  </si>
  <si>
    <t>E-Commerce, EdTech, Enterprise Software, FinTech, Outsourcing, SaaS, Software</t>
  </si>
  <si>
    <t>WADAAG Technologies, Inc.  is an inspired leading information technology company incorporated in Delaware, USA, with its Head office in Hargeisa,  Somaliland. Offering consulting services, and business process outsourcing Technology organization that envisioned and instigated the adoption of the flexible business practices that today enable our client companies to operate more efficiently and produce more value. With a rare mix of AI, domain &amp; technology experts, we bring the most complete team to bear on every project we take on. Business &amp; technology experts, from around the world and in the country, bring invaluable insights and expertise into their areas of expertise.</t>
  </si>
  <si>
    <t>Hargeisa, Woqooyi Galbeed, Somalia</t>
  </si>
  <si>
    <t>https://wadaagtech.com</t>
  </si>
  <si>
    <t>https://twitter.com/WadaagTech</t>
  </si>
  <si>
    <t>info@wadaagtech.com</t>
  </si>
  <si>
    <t>myCircle</t>
  </si>
  <si>
    <t>https://www.crunchbase.com/organization/mycircle-3699</t>
  </si>
  <si>
    <t>Larry Osahon, Monica Owobiyi, Oluwatobi Samuel Oladapo, Ricky Osalumese</t>
  </si>
  <si>
    <t>myCircle is a social and lifestyle product that is simplifying earning, saving while spending and wealth building by bridging financially responsible individuals and connections. myCircle promotes accountability in savings, money talk within friendships, relationships, or groups, and building wealthy and financially healthy relationships. Partnered with a microfinance bank and ongoing licensing with the Securities and Exchange Commission (SEC) of Nigeria as a fund manager to provide security of funds We are democratizing relationship building with access to savings and investment products for the growing population of the underserved African middle class, Gen Zs, and millennials.  Our mission is to empower the next generation with powerful social and wealth-building tools to enable them to improve their social and financial health.</t>
  </si>
  <si>
    <t>https://mycircle.africa</t>
  </si>
  <si>
    <t>larry@mycircle.africa</t>
  </si>
  <si>
    <t>Banknbox</t>
  </si>
  <si>
    <t>https://www.crunchbase.com/organization/banknbox</t>
  </si>
  <si>
    <t>Financial Services, FinTech, Fraud Detection</t>
  </si>
  <si>
    <t>Banknbox provides a diverse range of services, including ATM administration, transaction monitoring, POS and soft-POS electronic payment devices, payment gateways, and anti-fraud systems.</t>
  </si>
  <si>
    <t>https://www.banknbox.com</t>
  </si>
  <si>
    <t>info@banknbox.com</t>
  </si>
  <si>
    <t>+20 2 27539633</t>
  </si>
  <si>
    <t>AjoBank</t>
  </si>
  <si>
    <t>https://www.crunchbase.com/organization/ajobank</t>
  </si>
  <si>
    <t>Olugbenga Owoye</t>
  </si>
  <si>
    <t>AjoBank is a decentralized Software-as-a-service (SAAS) platform that provides access to full core banking services (like savings, loans, investment, insurance) for the unbanked and underbanked people.</t>
  </si>
  <si>
    <t>https://www.ajobank.ng</t>
  </si>
  <si>
    <t>https://twitter.com/Bankwithajo</t>
  </si>
  <si>
    <t>support@ajobank.ng</t>
  </si>
  <si>
    <t>Balad</t>
  </si>
  <si>
    <t>https://www.crunchbase.com/organization/balad</t>
  </si>
  <si>
    <t>Adham Azzam, Mohamed Assem, Sally Asaad</t>
  </si>
  <si>
    <t>Balad is an open banking platform serving migrants abroad and their family members at home. Balad provides services that include cross-border remittances, mobile banking apps, prepaid debit cards, and other financial services.</t>
  </si>
  <si>
    <t>https://www.balad.me/</t>
  </si>
  <si>
    <t>https://twitter.com/BaladTech</t>
  </si>
  <si>
    <t>hello@balad.me</t>
  </si>
  <si>
    <t>Inspect</t>
  </si>
  <si>
    <t>https://www.crunchbase.com/organization/nft-inspect</t>
  </si>
  <si>
    <t>Apps, Artificial Intelligence (AI), Blockchain and Cryptocurrency, Data and Analytics, Financial Services, Internet Services, Other, Payments, Science and Engineering, Software</t>
  </si>
  <si>
    <t>Artificial Intelligence (AI), Blockchain, Cryptocurrency, Internet, Machine Learning, Web Apps, Web3</t>
  </si>
  <si>
    <t>Welcome to Inspect â€“ Your Premier Web3 Analytics Platform for navigating the intricate terrain of cryptocurrencies, NFTs, and blockchain technologies. As a trailblazing hub for comprehensive insights, trend analysis, and community engagement, Inspect is committed to empowering crypto enthusiasts, investors, and creators. At Inspect, we bridge the gap between data and understanding, providing users with a suite of cutting-edge tools to make informed decisions in the dynamic world of digital assets. Our intuitive platform offers real-time analytics, tracking performance metrics, and delivering actionable insights. With an emphasis on user-centric design, we bring together crypto natives, investors, artists, and traders in a single space to foster collaborative exploration and learning. Our offerings encompass a wide spectrum of features, including comprehensive market analysis, NFT tracking, social intelligence, and portfolio management. Through seamless integration with popular blockchain networks, our platform ensures accurate, up-to-date information for users to stay ahead of trends and developments. Inspect is not just a platform; it's a community-driven ecosystem where knowledge-sharing and growth thrive. We unite enthusiasts from various backgrounds under the common goal of expanding their understanding of the crypto landscape. From high-caliber industry analysis to discussions about innovative projects, we facilitate a space for productive dialogues that contribute to the collective advancement of the space. As a dedicated player in the Web3 arena, Inspect's vision is to become the go-to destination for individuals seeking meaningful insights and connections within the crypto space. Whether you're an experienced investor, an aspiring artist, or simply curious about the future of finance, Inspect welcomes you to embark on a journey of discovery, engagement, and innovation.</t>
  </si>
  <si>
    <t>https://www.inspect.xyz/</t>
  </si>
  <si>
    <t>https://twitter.com/nftinspect</t>
  </si>
  <si>
    <t>admin@nftinspect.xyz</t>
  </si>
  <si>
    <t>Fintech Association of South Africa</t>
  </si>
  <si>
    <t>https://www.crunchbase.com/organization/fintech-association-of-south-africa</t>
  </si>
  <si>
    <t>Andres Felipe Perez, Darren Franks, Kagisho Dichabe, Lavina Ramkissoon</t>
  </si>
  <si>
    <t>Association, FinTech, Non Profit</t>
  </si>
  <si>
    <t>The Fintech Association of South Africa (FINASA) is a non-profit organization dedicated to promoting and supporting the growth and development of the fintech industry in South Africa.</t>
  </si>
  <si>
    <t>https://www.finasa.org.za</t>
  </si>
  <si>
    <t>Info@finasa.org.za</t>
  </si>
  <si>
    <t>Gnosis Pay</t>
  </si>
  <si>
    <t>https://www.crunchbase.com/organization/gnosis-pay</t>
  </si>
  <si>
    <t>Marcos Nunes</t>
  </si>
  <si>
    <t>Cryptocurrency, Debit Cards, Financial Services, Payments</t>
  </si>
  <si>
    <t>Gbagi, Oyo, Nigeria</t>
  </si>
  <si>
    <t>https://gnosispay.com</t>
  </si>
  <si>
    <t>https://x.com/gnosispay/highlights</t>
  </si>
  <si>
    <t>help@gnosispay.com</t>
  </si>
  <si>
    <t>Marasoft Pay</t>
  </si>
  <si>
    <t>https://www.crunchbase.com/organization/marasoft-pay</t>
  </si>
  <si>
    <t>Suru-lere, Lagos, Nigeria</t>
  </si>
  <si>
    <t>https://marasoftpay.com</t>
  </si>
  <si>
    <t>https://x.com/MarasoftPay</t>
  </si>
  <si>
    <t>info@marasoftpay.co</t>
  </si>
  <si>
    <t>EasySpend</t>
  </si>
  <si>
    <t>https://www.crunchbase.com/organization/easyspend</t>
  </si>
  <si>
    <t>As an innovative startup Fintech, our mission is to provide seamless and personalized digital wallet experience through cutting edge technology and customer centric services.</t>
  </si>
  <si>
    <t>https://www.easyspend.cc</t>
  </si>
  <si>
    <t>operations@easyspend.cc</t>
  </si>
  <si>
    <t>Paydel</t>
  </si>
  <si>
    <t>https://www.crunchbase.com/organization/paydel</t>
  </si>
  <si>
    <t>Finance, FinTech, Logistics, Supply Chain Management</t>
  </si>
  <si>
    <t>Paydel is a forward-thinking company that specializes in safe payment and delivery solutions for online transactions.</t>
  </si>
  <si>
    <t>https://paydel.app</t>
  </si>
  <si>
    <t>https://twitter.com/paydel_?s=21&amp;t=pGcLm8pXXfm75GJzWg0M4w</t>
  </si>
  <si>
    <t>Probe Compliance</t>
  </si>
  <si>
    <t>https://www.crunchbase.com/organization/probe-compliance</t>
  </si>
  <si>
    <t>https://www.probecompliance.com/</t>
  </si>
  <si>
    <t>https://twitter.com/probecompliance</t>
  </si>
  <si>
    <t>info@probecompliance.com</t>
  </si>
  <si>
    <t>+234 803 099 9922</t>
  </si>
  <si>
    <t>Hadi.</t>
  </si>
  <si>
    <t>https://www.crunchbase.com/organization/hadi-d168</t>
  </si>
  <si>
    <t>https://www.hadifinance.com/</t>
  </si>
  <si>
    <t>support@hadifinance.com</t>
  </si>
  <si>
    <t>Kama Capital</t>
  </si>
  <si>
    <t>https://www.crunchbase.com/organization/kama-capital</t>
  </si>
  <si>
    <t>Consulting, Finance, Stock Exchanges, Trading Platform</t>
  </si>
  <si>
    <t>https://kama-capital.com</t>
  </si>
  <si>
    <t>https://x.com/kamaCapital</t>
  </si>
  <si>
    <t>info@kama-capital.com</t>
  </si>
  <si>
    <t>MeCash</t>
  </si>
  <si>
    <t>https://www.crunchbase.com/organization/mecash</t>
  </si>
  <si>
    <t>Financial Services, Mobile Apps, Mobile Payments</t>
  </si>
  <si>
    <t>https://www.me-cash.com</t>
  </si>
  <si>
    <t>https://x.com/meCash14</t>
  </si>
  <si>
    <t>support@me-cash.com</t>
  </si>
  <si>
    <t>+234 8087302490</t>
  </si>
  <si>
    <t>Passpoint</t>
  </si>
  <si>
    <t>https://www.crunchbase.com/organization/passpoint</t>
  </si>
  <si>
    <t>Financial Exchanges, Mobile Apps, Mobile Payments, Transaction Processing</t>
  </si>
  <si>
    <t>https://mypasspoint.com/</t>
  </si>
  <si>
    <t>hello@mypasspoint.com</t>
  </si>
  <si>
    <t>+234 708 923 4543</t>
  </si>
  <si>
    <t>Nuzo</t>
  </si>
  <si>
    <t>https://www.crunchbase.com/organization/nuzo-a33e</t>
  </si>
  <si>
    <t xml:space="preserve">https://www.nuzo.co/ </t>
  </si>
  <si>
    <t>https://x.com/NuzoCoin</t>
  </si>
  <si>
    <t>Neotrades</t>
  </si>
  <si>
    <t>https://www.crunchbase.com/organization/neotrades</t>
  </si>
  <si>
    <t>Education, Financial Services, Lending and Investments, Other, Software</t>
  </si>
  <si>
    <t>Education, Professional Services, Software, Trading Platform</t>
  </si>
  <si>
    <t>Neotrades Capital LTD is a company incorporated in Mauritius, specializing in providing access to a variety of trading instruments. These include CFDs on Forex, Stocks, among others, catering to a global clientele. The company operates with a focus on facilitating trading activities through its platform, ensuring clients have access to necessary tools and resources for trading. Neotrades Capital LTD is recognized for its commitment to offering services that support traders in navigating the financial markets. The company is also associated with NTrade Services Ltd, which handles payment services, enhancing the operational efficiency of Neotrades Capital LTD.</t>
  </si>
  <si>
    <t>https://neotrades.com/</t>
  </si>
  <si>
    <t>https://twitter.com/Neotradescom</t>
  </si>
  <si>
    <t>support@neotrades.com</t>
  </si>
  <si>
    <t>230 52970362</t>
  </si>
  <si>
    <t>Halo Wallet</t>
  </si>
  <si>
    <t>https://www.crunchbase.com/organization/halo-wallet</t>
  </si>
  <si>
    <t>Cryptocurrency, Web Development, Web3</t>
  </si>
  <si>
    <t>Halo Wallet is a safe and simple-to-use crypto wallet that supports multi-chain aggregation and aims to give Web3 users a more efficient and in-depth view of investment opportunities via the social web.</t>
  </si>
  <si>
    <t>https://halo.social</t>
  </si>
  <si>
    <t>https://twitter.com/HaloDotSocial</t>
  </si>
  <si>
    <t>marketing@halo.social</t>
  </si>
  <si>
    <t>Mowblox</t>
  </si>
  <si>
    <t>https://www.crunchbase.com/organization/mowblox</t>
  </si>
  <si>
    <t>https://www.mowblox.com</t>
  </si>
  <si>
    <t>https://twitter.com/mowblox/</t>
  </si>
  <si>
    <t>info@mowblox.com</t>
  </si>
  <si>
    <t>+233 (20) 942-2410</t>
  </si>
  <si>
    <t>moneyIN</t>
  </si>
  <si>
    <t>https://www.crunchbase.com/organization/moneyin</t>
  </si>
  <si>
    <t>Arif Esa, Vineet P.</t>
  </si>
  <si>
    <t>Blockchain, Cryptocurrency, Financial Services, Online Portals, Payments</t>
  </si>
  <si>
    <t>https://moneyin.ma</t>
  </si>
  <si>
    <t>info@moneyin.ma</t>
  </si>
  <si>
    <t>Crypsense</t>
  </si>
  <si>
    <t>https://www.crunchbase.com/organization/crypsense</t>
  </si>
  <si>
    <t>Asset Management, Cryptocurrency, Financial Services, Online Portals</t>
  </si>
  <si>
    <t>https://www.crypsense.io/</t>
  </si>
  <si>
    <t>info@crypsense.io</t>
  </si>
  <si>
    <t>+254 (0) 725 971 480</t>
  </si>
  <si>
    <t>Smartcash Payment Service Bank</t>
  </si>
  <si>
    <t>https://www.crunchbase.com/organization/smartcash-psb</t>
  </si>
  <si>
    <t>Muyiwa Ebitanmi</t>
  </si>
  <si>
    <t>Banking, Finance, Financial Services, Mobile Payments</t>
  </si>
  <si>
    <t>Smartcash PSB is a Payment Service Bank that offers digital financial solutions. The company provides a platform for instant money transfers to any mobile number or bank account. It also allows users to recharge or buy data for themselves and others. Smartcash PSB is a subsidiary of Airtel Africa PLC and operates in the financial services industry. The company also offers support services through phone and email for customer inquiries and fraud reports.</t>
  </si>
  <si>
    <t>https://smartcashpsb.ng</t>
  </si>
  <si>
    <t>https://twitter.com/smartcashpsb</t>
  </si>
  <si>
    <t>customerservice@smartcashpsb.ng</t>
  </si>
  <si>
    <t>+234 09125 939 939</t>
  </si>
  <si>
    <t>Credify</t>
  </si>
  <si>
    <t>https://www.crunchbase.com/organization/credify-de64</t>
  </si>
  <si>
    <t>At Credify they help Banks, FinTechs and credit lenders offer their applicants a fully digital onboarding journey through digital credit scoring using their applicant's digital footprint and alternative data</t>
  </si>
  <si>
    <t>https://www.credify.live/</t>
  </si>
  <si>
    <t>AKELO Group</t>
  </si>
  <si>
    <t>https://www.crunchbase.com/organization/akelo-group</t>
  </si>
  <si>
    <t>Financial Services, Internet Services, Media and Entertainment</t>
  </si>
  <si>
    <t>Digital Media, FinTech, Online Portals</t>
  </si>
  <si>
    <t>https://www.akelo.co/</t>
  </si>
  <si>
    <t>adrienne@akelo.co</t>
  </si>
  <si>
    <t>+27 83 457 47 44</t>
  </si>
  <si>
    <t>AgriVest Africa</t>
  </si>
  <si>
    <t>https://www.crunchbase.com/organization/agrivest-africa</t>
  </si>
  <si>
    <t>Tamale, Northern, Ghana</t>
  </si>
  <si>
    <t>https://www.agrivestafrica.com/</t>
  </si>
  <si>
    <t>https://x.com/Agrivestafrica</t>
  </si>
  <si>
    <t>info@agrivestafrica.com</t>
  </si>
  <si>
    <t>+233 59 562 2057</t>
  </si>
  <si>
    <t>Infinite Partners</t>
  </si>
  <si>
    <t>https://www.crunchbase.com/organization/infinite-partners</t>
  </si>
  <si>
    <t>Impact Investing, Venture Capital</t>
  </si>
  <si>
    <t>Infinite Partners is a private equity fund manager with a lengthy track record of making long-term investments alongside visionary management teams.</t>
  </si>
  <si>
    <t>https://www.infinitepartners.co.za</t>
  </si>
  <si>
    <t>https://twitter.com/infinite_ptns</t>
  </si>
  <si>
    <t>corpcomms@infinitepartners.co.za</t>
  </si>
  <si>
    <t>Benkiko</t>
  </si>
  <si>
    <t>https://www.crunchbase.com/organization/benkiko</t>
  </si>
  <si>
    <t>John Githiaka</t>
  </si>
  <si>
    <t>Banking, Blockchain, Payments, Software</t>
  </si>
  <si>
    <t>Benkiko focuses on enabling digital native projects and communities through micropayment protocols and community inclusion currencies. The mission of Benkiko is to facilitate the emergence and governance of projects and communities that thrive in the digital space, emphasizing accessibility for underserved groups. Benkiko is classified under financial services, with a small team operating from Nairobi, aiming to bridge technical complexities and user experience.</t>
  </si>
  <si>
    <t>https://www.benkiko.io</t>
  </si>
  <si>
    <t>https://x.com/BenkikoDAO</t>
  </si>
  <si>
    <t>support@benkiko.io</t>
  </si>
  <si>
    <t>+254 079 072 9324</t>
  </si>
  <si>
    <t>PIE Consulting</t>
  </si>
  <si>
    <t>https://www.crunchbase.com/organization/pie-consulting</t>
  </si>
  <si>
    <t>Financial Services, Information Technology, Media and Entertainment, Professional Services</t>
  </si>
  <si>
    <t>Advice, Consulting, Financial Services, FinTech, Information Services</t>
  </si>
  <si>
    <t>PIE aims to fill in a severe gap in the market that is overlooked by traditional investment banks that find startups and SMEs to be of little appeal in terms of deal sizes and are often very costly for startups and SMEs, whose cost structures are also often incapable of withholding high recurring retainer fees.</t>
  </si>
  <si>
    <t>https://pie.consulting</t>
  </si>
  <si>
    <t>Gadaa Bank</t>
  </si>
  <si>
    <t>https://www.crunchbase.com/organization/gadaa-bank</t>
  </si>
  <si>
    <t>Gadaa Bank provides a range of commercial banking services, including unique saving products and IFB banking. The bank operates in both rural and urban areas of Ethiopia, aiming to cater to diverse financial needs. Gadaa Bank is a profit-making share company that focuses on delivering comprehensive banking solutions to its customers.</t>
  </si>
  <si>
    <t>https://gadaabank.com.et</t>
  </si>
  <si>
    <t>info@gadaabank.com.et</t>
  </si>
  <si>
    <t>251 116392578</t>
  </si>
  <si>
    <t>OnEquity</t>
  </si>
  <si>
    <t>https://www.crunchbase.com/organization/onequity</t>
  </si>
  <si>
    <t>https://onequity.com</t>
  </si>
  <si>
    <t>https://x.com/OnEquityGroup</t>
  </si>
  <si>
    <t>support@onequity.com</t>
  </si>
  <si>
    <t>2484-671-965</t>
  </si>
  <si>
    <t>GetPayIn</t>
  </si>
  <si>
    <t>https://www.crunchbase.com/organization/getpayin</t>
  </si>
  <si>
    <t>Financial Services, Mobile Payments, Software</t>
  </si>
  <si>
    <t>GetPayin offers a digital payment platform to enhance the tourism business by facilitating fast, easy, and secure digital payment acceptance. The company provides payment solutions and software tailored for businesses of all sizes. Their services include a customer, invoice, and expense management system, as well as an ultra-booking system that transforms websites into effective sales channels for direct bookings. GetPayin aims to centralize all payment processes in one place, making it a solution for managing financial transactions.</t>
  </si>
  <si>
    <t>https://getpayin.com</t>
  </si>
  <si>
    <t>support@getpayin.com</t>
  </si>
  <si>
    <t>+20 10 09788573</t>
  </si>
  <si>
    <t>Bitcoin Khaya</t>
  </si>
  <si>
    <t>https://www.crunchbase.com/organization/bitcoin-khaya</t>
  </si>
  <si>
    <t>Bitcoin, Financial Services, Payments</t>
  </si>
  <si>
    <t>Bitcoin Khaya offers a simple and user-friendly Bitcoin Lightning wallet, designed to change the way users manage and send money. The wallet is linked to the user's phone number, making it accessible and easy to use. Bitcoin Khaya aims to empower individuals by providing them with full ownership of their money, moving away from dependence on traditional banking systems. The company provides a platform for exploring Bitcoin, with an app available for download on Google Play and the Apple Store, encouraging users to start sending money with ease.</t>
  </si>
  <si>
    <t>https://btckhaya.com</t>
  </si>
  <si>
    <t>https://twitter.com/bitcoinkhaya</t>
  </si>
  <si>
    <t>info@btckhaya.com</t>
  </si>
  <si>
    <t>27 82 047 1991</t>
  </si>
  <si>
    <t>PayCore Egypt</t>
  </si>
  <si>
    <t>https://www.crunchbase.com/organization/paycore-egypt</t>
  </si>
  <si>
    <t>Hani Gamal, Mohamed Fadel</t>
  </si>
  <si>
    <t>Financial Services, Mobile Payments, Point of Sale</t>
  </si>
  <si>
    <t>https://secured.paycore.com.eg</t>
  </si>
  <si>
    <t>https://x.com/PayCoreEgypt</t>
  </si>
  <si>
    <t>info@paycore.com.eg</t>
  </si>
  <si>
    <t>+20 1280555251</t>
  </si>
  <si>
    <t>Cloudpay</t>
  </si>
  <si>
    <t>https://www.crunchbase.com/organization/cloudpay-fa0e</t>
  </si>
  <si>
    <t>Cloudpay Ltd provides global payroll, salary payments, and pay-on-demand services through a unified, cloud-based system. The company aims to modernize the employee pay experience by integrating payroll, finance, and HR functions. Cloudpay Ltd offers managed services that streamline complex pay processes, making them fast and friction-free. The company focuses on reducing financial stress for employees by allowing access to earnings as needed.</t>
  </si>
  <si>
    <t>https://cloudpay.finance</t>
  </si>
  <si>
    <t>https://x.com/cloudpayfinance</t>
  </si>
  <si>
    <t>hello@cloudpay.finance</t>
  </si>
  <si>
    <t>Tejarrtech</t>
  </si>
  <si>
    <t>https://www.crunchbase.com/organization/tejarrtech</t>
  </si>
  <si>
    <t>FinTech, Information Technology, Marketplace</t>
  </si>
  <si>
    <t>https://tejarrtech.com/</t>
  </si>
  <si>
    <t>support@tejarrtech.store</t>
  </si>
  <si>
    <t>Avrora</t>
  </si>
  <si>
    <t>https://www.crunchbase.com/organization/avrora-329e</t>
  </si>
  <si>
    <t>Blockchain, Cryptocurrency, Information Technology</t>
  </si>
  <si>
    <t>Avrora is a DAO project that makes earning with crypto easy and fun.</t>
  </si>
  <si>
    <t>https://avrora-token.com</t>
  </si>
  <si>
    <t>https://twitter.com/AvroraMetaverse</t>
  </si>
  <si>
    <t>support@avrora-token.com</t>
  </si>
  <si>
    <t>Lyfefund</t>
  </si>
  <si>
    <t>https://www.crunchbase.com/organization/lyfefund</t>
  </si>
  <si>
    <t>Education, Financial Services, Personal Finance</t>
  </si>
  <si>
    <t>https://lyfefund.com/</t>
  </si>
  <si>
    <t>hello@lyfefund.com</t>
  </si>
  <si>
    <t>+256 706 729 861</t>
  </si>
  <si>
    <t>Crypto Hamster</t>
  </si>
  <si>
    <t>https://www.crunchbase.com/organization/crypto-hamster</t>
  </si>
  <si>
    <t>Crypto Hamster is a financial services company that specializes in cryptocurrency algorithmic volatility trading. It operates an automated trading program, known as 'the Hamster', which utilizes a unique and simple yet effective strategy for trading cryptocurrencies. The platform is designed to navigate the volatile crypto market by executing trades based on algorithmic predictions. This approach allows for a systematic and disciplined trading process, aiming to capitalize on market fluctuations. The company gained attention for its innovative use of a real hamster, Mr. Goxx, to make trading decisions in a creative experiment that highlighted the platform's capabilities and the unpredictable nature of cryptocurrency trading.</t>
  </si>
  <si>
    <t>https://the-crypto-hamster.com</t>
  </si>
  <si>
    <t>cde.solutions@gmail.com</t>
  </si>
  <si>
    <t>27 73 798 7790</t>
  </si>
  <si>
    <t>Early Africa</t>
  </si>
  <si>
    <t>https://www.crunchbase.com/organization/early-africa</t>
  </si>
  <si>
    <t>Early builds modern unified cross currency alternative payment wallet for Africa to make and receive payments, split, share and pay bills, get paid and invest in a single app while earning rewards and overdraft services.</t>
  </si>
  <si>
    <t>https://twitter.com/EarlyAfricaHQ</t>
  </si>
  <si>
    <t>Invaxa</t>
  </si>
  <si>
    <t>https://www.crunchbase.com/organization/invaxa</t>
  </si>
  <si>
    <t>Cryptocurrency, Funding Platform, Trading Platform</t>
  </si>
  <si>
    <t>https://www.invaxa.com/</t>
  </si>
  <si>
    <t>support@invaxa.com</t>
  </si>
  <si>
    <t>+248 437 3413</t>
  </si>
  <si>
    <t>AHADU BANK</t>
  </si>
  <si>
    <t>https://www.crunchbase.com/organization/ahadu-bank</t>
  </si>
  <si>
    <t>Samuel Assefa</t>
  </si>
  <si>
    <t>Banking, Commercial Lending, Credit, Financial Services</t>
  </si>
  <si>
    <t>Ahadu Bank offers a range of banking services tailored to both individual and corporate needs. Services include mobile and internet banking, allowing customers to perform transactions such as airtime top-up, funds transfer, and bill payments conveniently. The bank also provides options for local and foreign investments, with flexible plans for monthly investments or lump sum amounts aimed at medium to long-term goals. Additionally, Ahadu Bank caters to high net-worth individuals and business establishments through its corporate banking services. With a focus on accessibility and customer service, Ahadu Bank aims to meet the diverse financial needs of its clients.</t>
  </si>
  <si>
    <t>https://www.ahadubank.com</t>
  </si>
  <si>
    <t>https://twitter.com/Ahadu_bank</t>
  </si>
  <si>
    <t>1ahadubank@gmail.com</t>
  </si>
  <si>
    <t>251 11 526 1022</t>
  </si>
  <si>
    <t>Bssatha</t>
  </si>
  <si>
    <t>https://www.crunchbase.com/organization/bssatha</t>
  </si>
  <si>
    <t>Muhammad Hamza</t>
  </si>
  <si>
    <t>Bssatha is a smart, user-friendly mobile application that empowers you to access a wide range of services with flexible installment plans tailored to your unique needs. Our commitment to excellence spans across various sectors, including Home finishing, Goods, Health, Beauty, Education, and Weddings. It's all within your reach with just one click on the Bssatha application.</t>
  </si>
  <si>
    <t>https://bssatha.net/</t>
  </si>
  <si>
    <t>https://twitter.com/bssatha_wll</t>
  </si>
  <si>
    <t>info@bssatha.net</t>
  </si>
  <si>
    <t>YaYa Wallet</t>
  </si>
  <si>
    <t>https://www.crunchbase.com/organization/yaya-wallet</t>
  </si>
  <si>
    <t>Financial Services, Mobile Payments, Payments, Software</t>
  </si>
  <si>
    <t>http://www.yayawallet.com</t>
  </si>
  <si>
    <t>https://x.com/yayawallet</t>
  </si>
  <si>
    <t>support@yayawallet.com.</t>
  </si>
  <si>
    <t>Sats</t>
  </si>
  <si>
    <t>https://www.crunchbase.com/organization/sats-3679</t>
  </si>
  <si>
    <t>https://www.sats.co/</t>
  </si>
  <si>
    <t>Automechanic</t>
  </si>
  <si>
    <t>https://www.crunchbase.com/organization/automechanic</t>
  </si>
  <si>
    <t>Financial Services, Science and Engineering</t>
  </si>
  <si>
    <t>FinTech, Mechanical Engineering</t>
  </si>
  <si>
    <t>Automechanic is a prototype and testing phase app. To help put what we're doing into context, the landscape that it's desperately needed.</t>
  </si>
  <si>
    <t>https://Www.automechanic.com</t>
  </si>
  <si>
    <t>https://www.crunchbase.com/organization/zone-b641</t>
  </si>
  <si>
    <t>Blockchain and Cryptocurrency, Other</t>
  </si>
  <si>
    <t>Blockchain</t>
  </si>
  <si>
    <t>Wimika RMS Technologies</t>
  </si>
  <si>
    <t>https://www.crunchbase.com/organization/wimika-rms-technologies</t>
  </si>
  <si>
    <t>Apps, Data and Analytics, Financial Services, Information Technology, Software</t>
  </si>
  <si>
    <t>Analytics, Apps, FinTech, Information Technology, Software</t>
  </si>
  <si>
    <t>Wimika RMS Technologies operates in the fintech industry, focusing on insurtech solutions. The company provides user-friendly products aimed at protecting individuals and small businesses from cyber fraud and digital transaction risks. Their offerings include risk analytics and other digital security measures.</t>
  </si>
  <si>
    <t>https://wimika.ng</t>
  </si>
  <si>
    <t>https://x.com/wimika_rms</t>
  </si>
  <si>
    <t>info@wimika.ng</t>
  </si>
  <si>
    <t>+234 813 444 0598</t>
  </si>
  <si>
    <t>JettaPay</t>
  </si>
  <si>
    <t>https://www.crunchbase.com/organization/jettapay</t>
  </si>
  <si>
    <t>JettaPay, a cutting-edge eWallet payment platform, belonging to the Financial Technology (FinTech) business category. It was founded by Ifidon Enterprises, spearheaded by visionary entrepreneur Theophilus Ifidon. This innovative company provides seamless online payment solutions, enabling users to securely manage their funds and make transactions with ease. With a strong commitment to customer satisfaction and technological excellence, JettaPay continues to revolutionize the way people handle their digital finances.</t>
  </si>
  <si>
    <t>Ekpoma, Edo, Nigeria</t>
  </si>
  <si>
    <t>https://www.twitter.com/jettapay</t>
  </si>
  <si>
    <t>jettapay@gmail.com</t>
  </si>
  <si>
    <t>MyMoniApp</t>
  </si>
  <si>
    <t>https://www.crunchbase.com/organization/mymoniapp</t>
  </si>
  <si>
    <t>MyMoniApp is an application that automates the process of recording income/expenses by automatically tracking both your credits and debits. The application helps you budget and allocate your money by creating custom wallets. It was founded in 2022 and is located in Lagos, Lagos, Nigeria.</t>
  </si>
  <si>
    <t>https://www.mymoniapp.com</t>
  </si>
  <si>
    <t>https://twitter.com/MyMoniApp</t>
  </si>
  <si>
    <t>Afrobloq</t>
  </si>
  <si>
    <t>https://www.crunchbase.com/organization/afrobloq</t>
  </si>
  <si>
    <t>Artificial Intelligence (AI), Blockchain and Cryptocurrency, Data and Analytics, Financial Services, Information Technology, Internet Services, Privacy and Security, Science and Engineering, Software</t>
  </si>
  <si>
    <t>Artificial Intelligence (AI), Cloud Computing, Cyber Security, Decentralized Finance (DeFi), FinTech, Information Technology, Machine Learning, Software, Software Engineering</t>
  </si>
  <si>
    <t>AfrobloQ is a leader in custom software development, Big Data, Analytics, Artificial Intelligence, and Machine Learning. We offer innovative, disruptive solutions and Big Data platforms with our One-Stop-Shop model, which allows your business to implement complete environments in minutes, from multi-cloud infrastructure to advanced business performance and data governance solutions across an organization.</t>
  </si>
  <si>
    <t>https://www.afrobloq.com/</t>
  </si>
  <si>
    <t>info@afrobloq.com</t>
  </si>
  <si>
    <t>+27 (010) 448 9784</t>
  </si>
  <si>
    <t>Sosta</t>
  </si>
  <si>
    <t>https://www.crunchbase.com/organization/sosta-3a39</t>
  </si>
  <si>
    <t>Apps, Mobile Apps, Mobile Payments, Software</t>
  </si>
  <si>
    <t>https://sosta.com.ng</t>
  </si>
  <si>
    <t>info@sosta.com.ng</t>
  </si>
  <si>
    <t>+2349 023 305 556</t>
  </si>
  <si>
    <t>Snappayapp</t>
  </si>
  <si>
    <t>https://www.crunchbase.com/organization/snappayapp</t>
  </si>
  <si>
    <t>Adedotun Ogunfuwa Evans, Adeyemo Opeyemi Abraham, Kabiru Okeleye</t>
  </si>
  <si>
    <t>Apps, Data and Analytics, Financial Services, Information Technology, Payments, Software</t>
  </si>
  <si>
    <t>Apps, Facial Recognition, Financial Services, FinTech, Information Technology, Payments</t>
  </si>
  <si>
    <t>Snappayapp provides a mobile application that enables users to make payments using facial recognition technology. The app is designed to be user-friendly, fast, and secure, allowing users to pay bills and make transactions on the go. Snappayapp also offers an SDK for seamless integration into other systems, enhancing payment security and convenience.</t>
  </si>
  <si>
    <t>https://www.snappayapp.com</t>
  </si>
  <si>
    <t>https://x.com/snappayapp</t>
  </si>
  <si>
    <t>info@snappayapp.com</t>
  </si>
  <si>
    <t>234 906 129 0612</t>
  </si>
  <si>
    <t>Crust Africa</t>
  </si>
  <si>
    <t>https://www.crunchbase.com/organization/crust-africa</t>
  </si>
  <si>
    <t>https://www.crust.africa</t>
  </si>
  <si>
    <t>https://x.com/crustafrica</t>
  </si>
  <si>
    <t>support@crust.com</t>
  </si>
  <si>
    <t>234-916-255-1990</t>
  </si>
  <si>
    <t>Kawu</t>
  </si>
  <si>
    <t>https://www.crunchbase.com/organization/kawu</t>
  </si>
  <si>
    <t>Gerald Sebunya, Steven Kakooza</t>
  </si>
  <si>
    <t>Kawu enables youths in African schools to easily access financial services, start saving early, but most importantly preserve their financial history with no need to have a phone or a bank account but the Kawu Smart Card. Using the Kawu app, parents can send money directly to their childâ€™s card. The child then uses the Kawu card to withdraw cash from any Kawu agent in school or make a cashless payment by simply generating a coupon from our offline POS system installed in the school. Kawu automates savings for students by automatically keeping portion of every money sent to the student in a savings account.</t>
  </si>
  <si>
    <t>https://kawu.ug</t>
  </si>
  <si>
    <t>https://twitter.com/kawu_ug</t>
  </si>
  <si>
    <t>info@kawu.ug</t>
  </si>
  <si>
    <t>+256 20-091-0501</t>
  </si>
  <si>
    <t>Lukhu Inc.</t>
  </si>
  <si>
    <t>https://www.crunchbase.com/organization/lukhu-inc</t>
  </si>
  <si>
    <t>Benedict Kuloba, Reynolds Mungai</t>
  </si>
  <si>
    <t>Commerce and Shopping, Financial Services, Information Technology, Mobile, Other, Payments, Software, Transportation</t>
  </si>
  <si>
    <t>B2B, E-Commerce, Information Technology, Logistics, Mobile Payments</t>
  </si>
  <si>
    <t>Lukhu provides merchants with tools to manage and grow their businesses such as inventory management, customer management, secure payments, analytics, and fulfilment while enabling consumers to discover, purchase, and get their clothing and footwear delivered in a convenient and affordable manner.</t>
  </si>
  <si>
    <t>https://www.lukhu.co.ke</t>
  </si>
  <si>
    <t>https://twitter.com/LukhuHQ</t>
  </si>
  <si>
    <t>rm@lukhu.co.ke</t>
  </si>
  <si>
    <t>Shapaly</t>
  </si>
  <si>
    <t>https://www.crunchbase.com/organization/shapaly</t>
  </si>
  <si>
    <t>E-Commerce, Financial Services, FinTech, Retail</t>
  </si>
  <si>
    <t>Shapaly is a financial service platform that makes shopping convenient by letting consumers make instant purchases without paying in full. Shapaly is founded and based in Lagos.</t>
  </si>
  <si>
    <t>https://shapaly.app</t>
  </si>
  <si>
    <t>https://twitter.com/shapaly_app</t>
  </si>
  <si>
    <t>hello@shapaly.app</t>
  </si>
  <si>
    <t>StableBlock</t>
  </si>
  <si>
    <t>https://www.crunchbase.com/organization/stableblock</t>
  </si>
  <si>
    <t>Bryan Meyer</t>
  </si>
  <si>
    <t>Blockchain and Cryptocurrency, Commerce and Shopping, Financial Services, Information Technology, Other</t>
  </si>
  <si>
    <t>Blockchain, E-Commerce, FinTech, Information Technology, Insurance, Non-Fungible Token (NFT)</t>
  </si>
  <si>
    <t>A new blockchain services company that leverages the power of Non-Fungible Tokens (NFTs) to manage physical assets. We believe that the future of asset management lies in the convergence of the physical and digital worlds. A specific asset base is in need of transitioning to a digital space, using Dynamic NFTs as proof of the real asset, many opportunities can arise in the way of managing said asset.</t>
  </si>
  <si>
    <t>http://stableblock.io</t>
  </si>
  <si>
    <t>bryanmeyer@stableblock.io</t>
  </si>
  <si>
    <t>GEMS</t>
  </si>
  <si>
    <t>https://www.crunchbase.com/organization/gems-2657</t>
  </si>
  <si>
    <t>Andy Koh, Tra My Angel, Tracy Tan, Yuen Wong</t>
  </si>
  <si>
    <t>Blockchain and Cryptocurrency, Financial Services, Gaming, Information Technology, Lending and Investments, Media and Entertainment, Other, Payments, Software, Sports</t>
  </si>
  <si>
    <t>Blockchain, Cryptocurrency, eSports, Information Technology, Metaverse, Trading Platform, Video Games</t>
  </si>
  <si>
    <t>GEMS is an Esports 3.0 aggregator platform within an O2O ecosystem founded in 2022. It propels Esports into 3.0 by integrating Gamefi, Metaverse, and Socialfi elements, and leverages on its founding partners' chain of Esports hotels. The core business pillars include NFT rental, DeFi Union, Play-to-Earn Arena, Dao Guild, and FanFi Studio.</t>
  </si>
  <si>
    <t>https://thegems.gg/</t>
  </si>
  <si>
    <t>https://twitter.com/gemsgg_official/</t>
  </si>
  <si>
    <t>contact@thegems.gg</t>
  </si>
  <si>
    <t>VAINO APP LTD</t>
  </si>
  <si>
    <t>https://www.crunchbase.com/organization/vaino-app-ltd</t>
  </si>
  <si>
    <t>Chukwuebuka Prince Obi-Ijomah</t>
  </si>
  <si>
    <t>Apps, Blockchain and Cryptocurrency, Commerce and Shopping, Community and Lifestyle, Education, Financial Services, Information Technology, Mobile, Payments, Software</t>
  </si>
  <si>
    <t>Communities, Cryptocurrency, E-Commerce, E-Learning, FinTech, Information Technology, Mobile Apps</t>
  </si>
  <si>
    <t>EdTech FinTech E-Learning Mobile Payments Student Engagement SaaS Crypto Integration Blockchain Peer-to-Peer Services Savings &amp; Investment Gamified Learning Microlearning Digital Wallet Educational Content Marketplace</t>
  </si>
  <si>
    <t>https://vainolibrary.carrd.co/</t>
  </si>
  <si>
    <t>https://x.com/hellovaino</t>
  </si>
  <si>
    <t>hellovaino@gmail.com</t>
  </si>
  <si>
    <t>Kudiwave</t>
  </si>
  <si>
    <t>https://www.crunchbase.com/organization/kudiwave</t>
  </si>
  <si>
    <t>Kudiwave, an app created specifically for Nigerians, is revolutionizing digital payments. With free transactions and an instinctive interface, Kudiwave makes it easier than ever to make purchases online. Kudiwave effectively puts more spending power into the hands of Nigerians by reducing time-consuming payment processes and putting all your needs in the one digital wallet. Quickly becoming a go-to payment app for Nigerians all across the world who are looking to make secure payments, fast, Kudiwave gives you the freedom and flexibility to manage your money your way.</t>
  </si>
  <si>
    <t>https://kudiwave.com</t>
  </si>
  <si>
    <t>https://twitter.com/kudiwave1</t>
  </si>
  <si>
    <t>support@kudiwave.com</t>
  </si>
  <si>
    <t>PennyTree</t>
  </si>
  <si>
    <t>https://www.crunchbase.com/organization/pennytree</t>
  </si>
  <si>
    <t>Adeleke Awotayo-Ayeni, Ayo Ogunlowo</t>
  </si>
  <si>
    <t>PennyTree is a savings, payments and lifestyle gamified super application on a mission to make humanity seamless through finance. PennyTree helps users keep up with their savings habit, lifestyle and make payment (airtime, and bills) with products covering automated and gamified savings, low risk investment, bill payment, wallet transfer, etc</t>
  </si>
  <si>
    <t>https://www.mypennytree.com/</t>
  </si>
  <si>
    <t>https://twitter.com/mypennytree</t>
  </si>
  <si>
    <t>hello@mypennytree.com</t>
  </si>
  <si>
    <t>Roomeo</t>
  </si>
  <si>
    <t>https://www.crunchbase.com/organization/roomeo-2bd7</t>
  </si>
  <si>
    <t>Akintayo Akinsuroju, Doyin Adewola</t>
  </si>
  <si>
    <t>Data and Analytics, Design, Financial Services, Real Estate</t>
  </si>
  <si>
    <t>FinTech, Market Research, PropTech</t>
  </si>
  <si>
    <t>Roomeo is a real estate firm dedicated to resolving Africa's housing crisis. Use technology and research to remove obstacles that prevent people from obtaining affordable, useful, safe, and comfortable homes. The company was founded in 2022 and is based in Abuja, FCT.</t>
  </si>
  <si>
    <t>https://roomeo.ng</t>
  </si>
  <si>
    <t>http://twitter.com/roomeoconstruct</t>
  </si>
  <si>
    <t>contact@roomeo.ng</t>
  </si>
  <si>
    <t>Astravest</t>
  </si>
  <si>
    <t>https://www.crunchbase.com/organization/astravest</t>
  </si>
  <si>
    <t>Chibuike Goodnews, Joshua Chinemezu</t>
  </si>
  <si>
    <t>Financial Services, Information Technology, Real Estate</t>
  </si>
  <si>
    <t>Financial Services, FinTech, Information Technology, Real Estate</t>
  </si>
  <si>
    <t>A typical user can invest in Commodities during harvest season, sell when price is high, move the funds to fixed income or real estate during off season. This way the funds keep growing all year round. sell the With low entry requirements, low transaction costs, conveniences and expert suggestions, you can do it yourself and have fun as well. Our multicurrency accounts enable users to have funds in multi currencies and can make payment internationally. Small traders in Africa can use Astravest to pay for smaller imports from Asia.</t>
  </si>
  <si>
    <t>https://astravestapp.com/</t>
  </si>
  <si>
    <t>chibuike@astravestapp.com</t>
  </si>
  <si>
    <t>Hifast.io</t>
  </si>
  <si>
    <t>https://www.crunchbase.com/organization/hifast-io</t>
  </si>
  <si>
    <t>Omotayo Blessing Emmanuel</t>
  </si>
  <si>
    <t>Cryptocurrency, Financial Services, FinTech, Information Technology</t>
  </si>
  <si>
    <t>Deposit, spend, and withdraw Cash and crypto  assets with HiFast</t>
  </si>
  <si>
    <t>https://hifast.io</t>
  </si>
  <si>
    <t>https://twitter.com/Hifasthq</t>
  </si>
  <si>
    <t>support@hifast.io</t>
  </si>
  <si>
    <t>NFT Factory</t>
  </si>
  <si>
    <t>https://www.crunchbase.com/organization/nft-factory-bea1</t>
  </si>
  <si>
    <t>Abimbola Owokade</t>
  </si>
  <si>
    <t>Blockchain and Cryptocurrency, Commerce and Shopping, Media and Entertainment, Other, Software</t>
  </si>
  <si>
    <t>Blockchain, E-Commerce, Metaverse</t>
  </si>
  <si>
    <t>Web 3 based ecommerce, DAO, Immersive Metaverse.  NFT Factory offers to mint NFTs as a service, we mint for Individuals, organization, brands and businesses while creating utility in an active ecosystem for minted projects. Our DAO will be used to create demand for the Factry's products while promoting a more decentralized governance. Our Metaverse aims to tokenize memories through a memory mint to earn while enteraining users and creating demand for Factory's products.</t>
  </si>
  <si>
    <t>Ile-ife, Osun, Nigeria</t>
  </si>
  <si>
    <t>https://nftfactory2.webflow.io</t>
  </si>
  <si>
    <t>https://twitter.com/nftfactory2</t>
  </si>
  <si>
    <t>nftfactory2@gmail.com</t>
  </si>
  <si>
    <t>VXL Dollar</t>
  </si>
  <si>
    <t>https://www.crunchbase.com/organization/vxl-dollar-limited</t>
  </si>
  <si>
    <t>Rob Miopalmo</t>
  </si>
  <si>
    <t>Apps, Blockchain and Cryptocurrency, Commerce and Shopping, Financial Services, Media and Entertainment, Other, Payments, Software</t>
  </si>
  <si>
    <t>Apps, Blockchain, Cryptocurrency, FinTech, Marketplace, Metaverse, Payments</t>
  </si>
  <si>
    <t>Founded in 2021 and is based in SÃ£o TomÃ©, Sao Tome, Sao Tome and Principe. VXLD is the first stablecoin that is backed by physical metals which are held in the United Arab Emirates. VXLD provides six main utilities: - Payment System - Liquidity pool cryptocurrency for exchange - Application for Metaverse - Swap - NFT marketplaces - Central Bank Utility Everything You Can Do With Digital Currencies, Now You Can Do With VXL Dollar.</t>
  </si>
  <si>
    <t>SÃ£o TomÃ©, Sao Tome, Sao Tome and Principe</t>
  </si>
  <si>
    <t>https://vxldollar.com/</t>
  </si>
  <si>
    <t>https://twitter.com/VxlDollarToken</t>
  </si>
  <si>
    <t>support@vxldollar.com</t>
  </si>
  <si>
    <t>+44 7488 878240</t>
  </si>
  <si>
    <t>Deacon Group SARL</t>
  </si>
  <si>
    <t>https://www.crunchbase.com/organization/deacon-group-sarl</t>
  </si>
  <si>
    <t>Alou Dembele, Ewane Annock Blondel, Funyi David Tumenta, Mengot Collins Arrey</t>
  </si>
  <si>
    <t>Blockchain and Cryptocurrency, Community and Lifestyle, Financial Services, Food and Beverage, Information Technology, Payments, Software, Transportation</t>
  </si>
  <si>
    <t>Cryptocurrency, Dating, Developer Tools, FinTech, Food Delivery, Information Technology, Logistics, Software</t>
  </si>
  <si>
    <t>We are Cameroon's biggest Start up Tech company. Our aim is to digitalize Cameroon and Africa  through our 12+ Powerful Android and iOS Apps powered by  DEACONPay. DeaconPay is a payment gateway, owned by Deacon Group SARL that powers 24  mobile apps all owned by Deacon Group SARL . Our 24 app cuts through every business sector, From tele health services to freelancer hiring platform to local food delivery and logistics and navigation solutions.  Deacon Group SARL via DeaconPay will help you get easy access to your customers and accept payments from Verified Users Only. DeaconPay comes with its own #giftcard Feature.  Just like Apple pay and Google Pay, Using our Api Keys, Developers can Ä°ntegrate DeaconPay into any of their mobile app development Projects and have users pay for in-app Purchases directly using DeaconPay gift card Vouchers. DeaconPay is available on Android and iOS app. also available on Macbook with M1 chip Apps Powered by Deacon Pay and which are all owned by Deacon Group Sarl include -walkamer -my vitalcalco -DeaconEats -My VitalCam -Bill bird/237 katika -Boloworldwide.com -BTCCMR.COM -Social kmer -Hosting cameroon -TAXI LAB -Digi 237 music - Digi 237 market - Takoo Deacon Group SarL PRides itself with the Acquisition of Cutting Edge technologies to help facilitate the Lives of your everyday Cameroonian and African For free or at very little costs</t>
  </si>
  <si>
    <t>https://DeaconSarl.com</t>
  </si>
  <si>
    <t>apple@deaconsarl.com</t>
  </si>
  <si>
    <t>Duela Pay</t>
  </si>
  <si>
    <t>https://www.crunchbase.com/organization/duela-pay</t>
  </si>
  <si>
    <t>Mmangaliso Nxumalo, Selby Gumbi</t>
  </si>
  <si>
    <t>Flexible Payments Processing company.</t>
  </si>
  <si>
    <t>https://www.duelapay.com</t>
  </si>
  <si>
    <t>https://x.com/DuelaPay</t>
  </si>
  <si>
    <t>zenzele@duela.co.za</t>
  </si>
  <si>
    <t>Payslice</t>
  </si>
  <si>
    <t>https://www.crunchbase.com/organization/payslice</t>
  </si>
  <si>
    <t>kelechi oleka</t>
  </si>
  <si>
    <t>Financial Services, FinTech, Human Resources, Mobile Payments, Personal Finance</t>
  </si>
  <si>
    <t>Payslice aims to build a financially healthy work environment for all. With the solution, employees can get immediate access to their earnings on demand and free themselves from the stress of waiting for pay day. They deliver a suite of financial education and management tools to help your people make better financial decisions and perks, rewards, and cashback to make their money go further. â€‹</t>
  </si>
  <si>
    <t xml:space="preserve">http://payslicehq.com  </t>
  </si>
  <si>
    <t>admin@payslicehq.com</t>
  </si>
  <si>
    <t>Teukoo</t>
  </si>
  <si>
    <t>https://www.crunchbase.com/organization/teukoo</t>
  </si>
  <si>
    <t>Elhadj Ndiaye</t>
  </si>
  <si>
    <t>https://teukoo.com</t>
  </si>
  <si>
    <t>contact@teukoo.com</t>
  </si>
  <si>
    <t>Cash Hero</t>
  </si>
  <si>
    <t>https://www.crunchbase.com/organization/cash-hero</t>
  </si>
  <si>
    <t>Shelomi Enobhayisobo</t>
  </si>
  <si>
    <t>Cash hero makes it possible to withdraw money right from your home using web technologies and artificial intelligence to process cash deliveries.</t>
  </si>
  <si>
    <t>https://www.cashhero.com.ng/safe</t>
  </si>
  <si>
    <t>SekiApp</t>
  </si>
  <si>
    <t>https://www.crunchbase.com/organization/sekiapp</t>
  </si>
  <si>
    <t>Cryptocurrency, Financial Services</t>
  </si>
  <si>
    <t>Crypto Exchange Powered By Freedom Store, Sell, Buy and Swap Cryptocurrencies and Giftcards  in Nigeria!</t>
  </si>
  <si>
    <t>https://sekiapp.com</t>
  </si>
  <si>
    <t>https://twitter.com/Seki_APP</t>
  </si>
  <si>
    <t>info@sekiapp.com</t>
  </si>
  <si>
    <t>Zofi Cash</t>
  </si>
  <si>
    <t>https://www.crunchbase.com/organization/zofi-cash</t>
  </si>
  <si>
    <t>Gordon Turibamwe, Paul Kirungi</t>
  </si>
  <si>
    <t>Zofi Cash is a digital financial platform that seeks to revolutionize how and when salaried people get paid. 30 days is way too long to wait to get paid. Our goal is to make everyday a pay day for the hard working africans on the african continent.</t>
  </si>
  <si>
    <t>https://www.zoficash.com</t>
  </si>
  <si>
    <t>https://twitter.com/zoficash</t>
  </si>
  <si>
    <t>info@zoficash.com</t>
  </si>
  <si>
    <t>818-272-9383</t>
  </si>
  <si>
    <t>Dona8</t>
  </si>
  <si>
    <t>https://www.crunchbase.com/organization/dona8</t>
  </si>
  <si>
    <t>Charity, Crowdfunding, FinTech</t>
  </si>
  <si>
    <t>Founded in 2021, Dona8 is a crowdfunding platform that connects people, causes, and charities seeking support with those able to help.  Dona8 provides an efficient and safe platform to raise money and volunteer skills for charity causes. Dona8 is creating a comfortable and secure environment for donations in Africa.</t>
  </si>
  <si>
    <t>https://twitter.com/dona8hq</t>
  </si>
  <si>
    <t>Daily App</t>
  </si>
  <si>
    <t>https://www.crunchbase.com/organization/daily-app</t>
  </si>
  <si>
    <t>Zok R Mukhamadiev</t>
  </si>
  <si>
    <t>Administrative Services, Apps, Commerce and Shopping, Financial Services, Food and Beverage, Mobile, Payments, Software, Transportation</t>
  </si>
  <si>
    <t>E-Commerce, Grocery, Housekeeping Service, Mobile Apps, Mobile Payments, Point of Sale, Retail, Same Day Delivery</t>
  </si>
  <si>
    <t>DAILY is East Africa's leading on-demand, multi-service tech mobile platform providing access to a wide range of services including transport, payments, food delivery, logistics, and many more, with the guiding principle of using technology to improve the lives of users. By providing them access to products and services across multiple sectors.  DAILY helps create more value for society, improving efficiency and productivity, as well as boosting financial inclusion throughout the population. No more need for them to download so many apps.</t>
  </si>
  <si>
    <t>https://dailyapp.life</t>
  </si>
  <si>
    <t>https://twitter.com/dailyapplife</t>
  </si>
  <si>
    <t>info@dailyapp.life</t>
  </si>
  <si>
    <t>AfricanCrypto.com</t>
  </si>
  <si>
    <t>https://www.crunchbase.com/organization/africancrypto-com</t>
  </si>
  <si>
    <t>Shaun Musuka</t>
  </si>
  <si>
    <t>https://africancrypto.com/</t>
  </si>
  <si>
    <t>https://twitter.com/_africancrypto</t>
  </si>
  <si>
    <t>info@africancrypto.com</t>
  </si>
  <si>
    <t>Kredibank</t>
  </si>
  <si>
    <t>https://www.crunchbase.com/organization/kredibank</t>
  </si>
  <si>
    <t>Afolabi Abimbola</t>
  </si>
  <si>
    <t>Banking, Credit, Finance, Financial Services, FinTech</t>
  </si>
  <si>
    <t>Kredi is a neo bank building Africa's one-stop shop for digital financial services. Kredi is a platform that eliminates all the challenges of using multiple applications and allows users to manage all aspects of their financial lives. We are fully licensed by the Central Bank of Nigeria. We provide access to digital financial services such as savings, credit, payment, investments, and insurance to all consumers in Nigeria  in one place.</t>
  </si>
  <si>
    <t>https://thekredibank.com</t>
  </si>
  <si>
    <t>https://twitter.com/thekredibankng</t>
  </si>
  <si>
    <t>s.orji@thekredibank.com</t>
  </si>
  <si>
    <t>Wadaag Investment</t>
  </si>
  <si>
    <t>https://www.crunchbase.com/organization/wadaaginvest</t>
  </si>
  <si>
    <t>Angel Investment, Financial Services, Impact Investing, Insurance, Stock Exchanges</t>
  </si>
  <si>
    <t>WADAAG Investment is a pioneering investment company which aims to be the leading Investor in the republic of Somaliland by delivering halal investment solutions to its investors.</t>
  </si>
  <si>
    <t>https://wadaag.com</t>
  </si>
  <si>
    <t>https://twitter.com/WadaagInvest</t>
  </si>
  <si>
    <t>info@wadaag.com</t>
  </si>
  <si>
    <t>+252 63 7466662</t>
  </si>
  <si>
    <t>Yalla Pay Inc,</t>
  </si>
  <si>
    <t>https://www.crunchbase.com/organization/yalla-pay-inc</t>
  </si>
  <si>
    <t>Mohamed Shawky, Nermeen Samy</t>
  </si>
  <si>
    <t>Neo Bank Super APP</t>
  </si>
  <si>
    <t>https://www.YallaPay.Tech</t>
  </si>
  <si>
    <t>Info@YallaPay.tech</t>
  </si>
  <si>
    <t>Trikle</t>
  </si>
  <si>
    <t>https://www.crunchbase.com/organization/areapro</t>
  </si>
  <si>
    <t>Chris Mamman, Godwin Mamman, Jerry Enogela</t>
  </si>
  <si>
    <t>FinTech, Information and Communications Technology (ICT), Real Estate</t>
  </si>
  <si>
    <t>At Trikle, we believe that managing finances should be simple, seamless, and stress-free. As a cutting-edge banking app designed specifically for tenants and target savers in Nigeria, we are on a mission to empower millions of people to take control of their financial future. With over 60 million tenants in Nigeria, many struggle to consistently meet their rental obligations, leading to nearly 2 million households facing eviction annually. Trikle is here to change that narrative. Our platform is built on the principles of ease, efficiency, and empowerment. We leverage advanced AI technology to help users save effortlessly, manage their spending, and reach their financial goals. Whether youâ€™re saving for rent, utilities, or other essential expenses, Trikle makes it easy to stay on track. Every transaction you make contributes to your savings, turning your everyday spending into a path toward financial security. We are more than just a savings toolâ€”weâ€™re your financial partner. With our smart algorithms, we provide personalized recommendations that adapt to your unique financial habits, helping you make informed decisions and build a brighter future. Our intuitive app ensures that you not only can manage your finances with just a few taps, but you can also access micro-loans without stress, while having peace of mind knowing that your data safe at all times. Founded with the vision of transforming financial management for tenants, Trikle is committed to helping you achieve stability and peace of mind. Join us on our journey to create a financially inclusive Nigeria, where everyone has the tools and support they need to thrive. Our Mission: To empower tenants and savers across Nigeria by providing a simple, reliable, and intelligent platform that makes financial management effortless. Our Vision: A financially secure future for every tenant in Nigeria. Our Values: â€¢	Empowerment: We believe in providing tools that put people in control of their finances. â€¢	Innovation: We continuously innovate to offer the best financial solutions for our users. â€¢	Integrity: We are committed to transparency, security, and trust in all our operations. Welcome to Trikleâ€”where every naira counts, and every goal is within reach.</t>
  </si>
  <si>
    <t>https://mytrikle.com</t>
  </si>
  <si>
    <t>support@areapro.net</t>
  </si>
  <si>
    <t>Kuza Asset Management</t>
  </si>
  <si>
    <t>https://www.crunchbase.com/organization/kuza-asset-management</t>
  </si>
  <si>
    <t>James Mose</t>
  </si>
  <si>
    <t>Asset Management, Financial Services, Impact Investing</t>
  </si>
  <si>
    <t>Kuza Asset Management specializes in providing bespoke investment solutions, focusing on asset management services. Established in 2021 and based in Nairobi, Kenya, the company offers a range of financial products including the Kuza Money Market Fund in both KES and USD, aiming to cater to investors seeking to hedge against exchange rate volatility. Additionally, Kuza Asset Management offers an Individual Pension Plan, among other investment options. The company is licensed and regulated by the Capital Markets Authority (CMA) and the Retirement Benefits Authority (RBA), ensuring compliance and security for its clients' investments. Through its client portal, Kuza Asset Management facilitates easy registration and investment management for its clients.</t>
  </si>
  <si>
    <t>https://kuza.africa</t>
  </si>
  <si>
    <t>https://twitter.com/Kuza_Asset</t>
  </si>
  <si>
    <t>info@kuza.africa</t>
  </si>
  <si>
    <t>Cropsa</t>
  </si>
  <si>
    <t>https://www.crunchbase.com/organization/cropsa</t>
  </si>
  <si>
    <t>Abanob Gamal, Fady Ibrahim</t>
  </si>
  <si>
    <t>Agriculture and Farming, Financial Services, Lending and Investments, Sustainability</t>
  </si>
  <si>
    <t>Agriculture, AgTech, CleanTech, Financial Services, Trading Platform</t>
  </si>
  <si>
    <t>Cropsa is a pioneering agri-tech platform designed to empower farmers, agribusinesses, and traders by simplifying and enhancing agricultural trade and financing. Founded with a mission to address critical challenges in the agricultural supply chain, Cropsa leverages technology, financial innovation, and a customer-centric approach to create a robust ecosystem for the agricultural sector. Our platform operates as a comprehensive B2B marketplace, connecting farmers directly with wholesalers, distributors, and agribusinesses. We specialize in facilitating the wholesale trade of agricultural inputs, such as seeds, fertilizers, and crop protection products, as well as raw agricultural produce. By bridging the gap between suppliers and buyers, Cropsa enables more efficient, transparent, and profitable transactions.</t>
  </si>
  <si>
    <t>https://cropsaegypt.com</t>
  </si>
  <si>
    <t>Fady.ibrahim@cropsaegypt.com</t>
  </si>
  <si>
    <t>Cyanase</t>
  </si>
  <si>
    <t>https://www.crunchbase.com/organization/cyanase</t>
  </si>
  <si>
    <t>Vianney Wasswa</t>
  </si>
  <si>
    <t>Cyanase is an early-stage fintech startup with a lean team and limited funding. While we've driven $4.3M+ in transactions and reached 4,000+ users, scaling outreach in rural areasâ€”especially for digital onboarding and customer supportâ€”requires additional resources and partnerships. We're solving this through strategic collaborations and accessible mobile-first tools, but funding and infrastructure remain a constraint.</t>
  </si>
  <si>
    <t>https://cyanase.com</t>
  </si>
  <si>
    <t>support@cyanase.com</t>
  </si>
  <si>
    <t>Currex Financials</t>
  </si>
  <si>
    <t>https://www.crunchbase.com/organization/currex-financials-15bc</t>
  </si>
  <si>
    <t>Olufemi Ariyo</t>
  </si>
  <si>
    <t>Currex was founded in 2021 with a bold vision to revolutionize global payment solutions, placing customer satisfaction at the forefront of our mission. Recognizing the pervasive challenges in Nigeria's financial landscape, we embarked on our journey with a pioneering approach to streamline payment processes and empower the unbanked. At our launch stage, we proudly introduce a groundbreaking solution designed to bridge financial gaps and enhance accessibility for all, setting a new standard in inclusive and secure payment technology on a global scale.</t>
  </si>
  <si>
    <t>https://www.currex.ng</t>
  </si>
  <si>
    <t>admin@currex.tech</t>
  </si>
  <si>
    <t>Giddi Xchange</t>
  </si>
  <si>
    <t>https://www.crunchbase.com/organization/giddi-xchange</t>
  </si>
  <si>
    <t>At Giddi Xchange, our mission is clear: to provide our users with a seamless, easy-to-use platform that simplifies the conversion of gift cards and cryptocurrency into Naira, making the process quick and stress-free.</t>
  </si>
  <si>
    <t>https://www.giddixchange.com/about</t>
  </si>
  <si>
    <t>https://x.com/Giddixchange</t>
  </si>
  <si>
    <t>support@giddixchange.com</t>
  </si>
  <si>
    <t>Cobble Technology Limited</t>
  </si>
  <si>
    <t>https://www.crunchbase.com/organization/cobble-technology-limited</t>
  </si>
  <si>
    <t>Obinna Molokwu</t>
  </si>
  <si>
    <t>In Africa, over 70% of people do not have access to credit facilities, not because these facilities are non-existent, but because most people are not creditworthy. Our aim, hence, is to educate our users by helping them understand their credit reports and score. We help them build their credit scores over time and provide easier access to loans and other credit facilities at their beck and call. Debt management: We help our users manage their debt through proper planning and budgeting, to help them become debt free and financially responsible to take on a reasonable amount of debt without hurting their credit scores. Ease of access to loans: We help our users get easy access to loans best suited for them without common issues like long wait times, thorough checks, and other stringent requirements that can be bypassed when they have  a high credit score.</t>
  </si>
  <si>
    <t>https://www.getcobble.com</t>
  </si>
  <si>
    <t>https://twitter.com/Cobblescore</t>
  </si>
  <si>
    <t>hi@getcobble.com</t>
  </si>
  <si>
    <t>Quiqpay</t>
  </si>
  <si>
    <t>https://www.crunchbase.com/organization/quiqpay</t>
  </si>
  <si>
    <t>Quippay Inc is a Delaware C-corp and alumni of the Silicon valley Founder Insitute accelerator program.  Quiqpay is a mobile platform that enables low-income earners and SMBs that are underserved by the traditional banking system to access a suite of financial services. Our vision is to create a platform where the unbanked and the low earners who make up the driving force of the economy can build a credit history, have affordable access to other financial services, and make smart decisions that will lead them out of poverty</t>
  </si>
  <si>
    <t>Mont Kigali, Kigali, Rwanda</t>
  </si>
  <si>
    <t>https://quiqpay.io</t>
  </si>
  <si>
    <t>https://twitter.com/QuiqpayInc</t>
  </si>
  <si>
    <t>ndipowa@quiqpay.io</t>
  </si>
  <si>
    <t>Duplo</t>
  </si>
  <si>
    <t>https://www.crunchbase.com/organization/duplo</t>
  </si>
  <si>
    <t>Emeka Okwuagwu, Tunde Akinnuwa, Yele Oyekola</t>
  </si>
  <si>
    <t>B2B, Finance, FinTech, Payments</t>
  </si>
  <si>
    <t>Duplo is an embedded payments product for B2B businesses in Africa. We provide APIs and user interfaces, businesses can use to collect and attribute payments.</t>
  </si>
  <si>
    <t>https://www.tryduplo.com/</t>
  </si>
  <si>
    <t>https://twitter.com/tryduplo</t>
  </si>
  <si>
    <t>hello@tryduplo.com</t>
  </si>
  <si>
    <t>Zilla</t>
  </si>
  <si>
    <t>https://www.crunchbase.com/organization/zilla-ddc0</t>
  </si>
  <si>
    <t>Tolu Abiodun</t>
  </si>
  <si>
    <t>Through Zilla's payment gateway, African shoppers can access credit at checkout to buy now, and pay later from merchant stores.</t>
  </si>
  <si>
    <t>https://usezilla.com</t>
  </si>
  <si>
    <t>https://www.twitter.com/usezilla/</t>
  </si>
  <si>
    <t>boost@zilla.africa</t>
  </si>
  <si>
    <t>Jackfruit Finance</t>
  </si>
  <si>
    <t>https://www.crunchbase.com/organization/jackfruit-finance</t>
  </si>
  <si>
    <t>Education, FinTech</t>
  </si>
  <si>
    <t>Jackfruit Finance provides money, technology, and rewards to enable low-cost African schools to expand access to education.</t>
  </si>
  <si>
    <t>https://www.jackfruitfinance.com/</t>
  </si>
  <si>
    <t>info@jackfruitfinance.com</t>
  </si>
  <si>
    <t>Agel</t>
  </si>
  <si>
    <t>https://www.crunchbase.com/organization/agel-dd8b</t>
  </si>
  <si>
    <t>abdelrahman saeed</t>
  </si>
  <si>
    <t>B2B, Financial Services, FinTech, Lending</t>
  </si>
  <si>
    <t>Agel aim at reshaping the traditional financial services business model, operational model and customer experience to unlock a unique finance avenue for (â€œMSMEsâ€), with a core preposition of availing industry-agnostic merchandise credit limit for Merchants within Agel network in a manner that is Digital, Cashless and Sharia compliant, aligning with the UN Global (â€œSDGâ€) goals, and Egyptâ€™s 2030 plan towards financial inclusion and sustainability. our goals are: - Empowering MSMEs growth,  - Accelerating Financial Inclusion,  - Eradicating Informal Economy,   - Raising Financial literacy</t>
  </si>
  <si>
    <t>http://www.agel.io</t>
  </si>
  <si>
    <t>https://www.twitter.com/agelegypt</t>
  </si>
  <si>
    <t>a.saeed@agel.io</t>
  </si>
  <si>
    <t>Alajo App</t>
  </si>
  <si>
    <t>https://www.crunchbase.com/organization/alajo-app</t>
  </si>
  <si>
    <t>Alajo is an Escrowed Digital Piggy Bank for the Under(un)banked without the need of internet access. We do this by helping the grassroot population save money every day (avg. $2.13 per day) using USSD, IVR and SMS through POS and Money Agents in their communities, delivered via a Savings Infrastructure.</t>
  </si>
  <si>
    <t>https://www.alajo.app</t>
  </si>
  <si>
    <t>https://twitter.com/alajoapp?lang=en</t>
  </si>
  <si>
    <t>hello@alajo.app</t>
  </si>
  <si>
    <t>Xtron</t>
  </si>
  <si>
    <t>https://www.crunchbase.com/organization/xtron-2b6f</t>
  </si>
  <si>
    <t>Damilola Sorinmade, Oladayo Ogunleke</t>
  </si>
  <si>
    <t>Xtron Virtual-Asset Ecosystem, Simplifies Cryptocurrency Peer-to-Peer Exchange and DeFi Lending. We also Simplify Cross-Border Remittance and Crypto-POS terminal payments for retailers, small and large scale enterprises.</t>
  </si>
  <si>
    <t>https://xtron.app/</t>
  </si>
  <si>
    <t>Support@xtron.app</t>
  </si>
  <si>
    <t>Anakosmos</t>
  </si>
  <si>
    <t>https://www.crunchbase.com/organization/anakosmos</t>
  </si>
  <si>
    <t>Emmanuel Atsu</t>
  </si>
  <si>
    <t>Administrative Services, Artificial Intelligence (AI), Blockchain and Cryptocurrency, Information Technology, Other, Software</t>
  </si>
  <si>
    <t>Blockchain, Information Technology, Project Management, Robotic Process Automation (RPA), Web Development</t>
  </si>
  <si>
    <t>Anakosmos Hub specializes in technology and innovation services, offering advisory in trade and investment, project finance, and government projects. The company develops and leverages emerging technologies such as Artificial Intelligence (AI), Virtual Reality (VR), Augmented Reality (AR), and the Internet of Things (IoT). Their product lineup includes the ATmega328P Main Control Board Chip, sensors, movable parts, buzzers, RGB LEDs, IR transmitters, motors, and Bluetooth modules. Anakosmos Hub also provides coding software applications and water purification solutions, and engages in community events.</t>
  </si>
  <si>
    <t>https://anakosmos.com</t>
  </si>
  <si>
    <t>info@anakosmos.com</t>
  </si>
  <si>
    <t>+233 0 59 622 7468</t>
  </si>
  <si>
    <t>RandomTalks</t>
  </si>
  <si>
    <t>https://www.crunchbase.com/organization/randomtalks</t>
  </si>
  <si>
    <t>Personal Finance</t>
  </si>
  <si>
    <t>https://randomtalks.com.ng</t>
  </si>
  <si>
    <t>Contact@randomtalks.com</t>
  </si>
  <si>
    <t>Bunce</t>
  </si>
  <si>
    <t>https://www.crunchbase.com/organization/bunce</t>
  </si>
  <si>
    <t>Damilola Soladoye, Justus Oseuno, Paul Ayuk</t>
  </si>
  <si>
    <t>Data and Analytics, Financial Services, Payments, Sales and Marketing, Software</t>
  </si>
  <si>
    <t>Data Management, FinTech, Marketing Automation, Payments, SaaS</t>
  </si>
  <si>
    <t>Bunce is a data driven engagement platform that enables businesses to communicate with their users based on data (customer behaviour, actions, intent and payment history) through multiple channels (email, sms, whatsapp etc) in an automated manner allowing for personalised and better communication guaranteed to convert to revenue.</t>
  </si>
  <si>
    <t>https://bunce.so</t>
  </si>
  <si>
    <t>https://twitter.com/trybunce</t>
  </si>
  <si>
    <t>hello@bunce.so</t>
  </si>
  <si>
    <t>Flick</t>
  </si>
  <si>
    <t>https://www.crunchbase.com/organization/flick-bb9d</t>
  </si>
  <si>
    <t>Dipo O Gbadebo</t>
  </si>
  <si>
    <t>Data and Analytics, Financial Services, Payments, Software</t>
  </si>
  <si>
    <t>Analytics, Developer APIs, FinTech, Payments</t>
  </si>
  <si>
    <t>Open banking infrastructure providing African businesses with API access to AI-driven financial data and reliable direct payment solution</t>
  </si>
  <si>
    <t>https://getflick.app</t>
  </si>
  <si>
    <t>https://twitter.com/getflick_africa</t>
  </si>
  <si>
    <t>Growly</t>
  </si>
  <si>
    <t>https://www.crunchbase.com/organization/growly</t>
  </si>
  <si>
    <t>Adebanji Oluwatoni, Charles Owivri, Okoro Claire</t>
  </si>
  <si>
    <t>Consumer Lending, Financial Services, Peer to Peer</t>
  </si>
  <si>
    <t>Growly is a lending platform that connects lenders with credible borrowers to give and get loans, anytime and anywhere.</t>
  </si>
  <si>
    <t>https://www.getgrowly.app</t>
  </si>
  <si>
    <t>https://twitter.com/Get_Growly</t>
  </si>
  <si>
    <t>theplatformdigitalnetwork@gmail.com</t>
  </si>
  <si>
    <t>iNelm</t>
  </si>
  <si>
    <t>https://www.crunchbase.com/organization/inelm</t>
  </si>
  <si>
    <t>Artificial Intelligence (AI), Commerce and Shopping, Data and Analytics, Financial Services, Gaming, Hardware, Information Technology, Internet Services, Media and Entertainment, Music and Audio, Payments, Science and Engineering, Software</t>
  </si>
  <si>
    <t>Artificial Intelligence (AI), E-Commerce Platforms, Gift Card, Marketplace, Music Label, Prepaid Cards, Video Games, Virtual Currency, Virtual Goods, Virtualization</t>
  </si>
  <si>
    <t>iNelm pioneers digital frontiers, fueling global commerce with innovative distribution and prepaid solutions. We transcend boundaries, fostering a seamless global ecosystem for businesses and individuals. Join us in reshaping the digital landscape, propelling humanity into a new era of innovation and opportunity.</t>
  </si>
  <si>
    <t>https://inelm.com</t>
  </si>
  <si>
    <t>contact@inelm.com</t>
  </si>
  <si>
    <t>Stackivy</t>
  </si>
  <si>
    <t>https://www.crunchbase.com/organization/stackivy</t>
  </si>
  <si>
    <t>Adeola Oguntala, Moyosoreoluwa Kadiri, Moyosoreoluwa Kadiri, Oluwatamilore Kadiri</t>
  </si>
  <si>
    <t>Finance, Financial Exchanges, Financial Services, FinTech, Insurance, Personal Finance</t>
  </si>
  <si>
    <t>Stackivy is a financial hub that gives access to our suite of innovative financial solutions. With our platform, you can manage your finances on the go, access personalized financial advice, and achieve your long-term financial goals. it doesn't end there with Stackivy, set new boundaries of what's possible when finance meets your industry; create secure and custom-made applications that streamline your financial operations and arm your team with the resources they need to make more informed and strategic decisions that strengthen customer relationship.</t>
  </si>
  <si>
    <t>https://www.stackivy.africa</t>
  </si>
  <si>
    <t>https://twitter.com/getstackivy</t>
  </si>
  <si>
    <t>support@stackivy.africa</t>
  </si>
  <si>
    <t>Yeah</t>
  </si>
  <si>
    <t>https://www.crunchbase.com/organization/yeah-074f</t>
  </si>
  <si>
    <t>Jonathan Njovu, Patrick Habowa Sikalinda</t>
  </si>
  <si>
    <t>Financial Services, FinTech, Lending, Mobile Payments, Payments</t>
  </si>
  <si>
    <t>Yeah is a financial technology company that offers payment processing services while building a credit profile for the banked and unbanked.</t>
  </si>
  <si>
    <t>https://www.getyeah.io</t>
  </si>
  <si>
    <t>https://mobile.twitter.com/paywithyeah</t>
  </si>
  <si>
    <t>hello@getyeah.io</t>
  </si>
  <si>
    <t>Coinsem</t>
  </si>
  <si>
    <t>https://www.crunchbase.com/organization/coinsem</t>
  </si>
  <si>
    <t>Calabar, Cross River, Nigeria</t>
  </si>
  <si>
    <t>https://coinsem.com</t>
  </si>
  <si>
    <t>https://twitter.com/coinsemdotcom</t>
  </si>
  <si>
    <t>office@coinsem.com</t>
  </si>
  <si>
    <t>Chaptr Global</t>
  </si>
  <si>
    <t>https://www.crunchbase.com/organization/chaptr-global</t>
  </si>
  <si>
    <t>Cyril Michino</t>
  </si>
  <si>
    <t>Education, FinTech, Lending</t>
  </si>
  <si>
    <t>Chaptr is an education financing venture that services learn-now-pay-later financing (income-share agreements and flexible payments) for schools in Africa. By allowing schools to offer deferred tuition options, we eliminate the cost-barrier of education for a lot of young Africans who cannot afford tuition fees for vocational  and higher learning institutions. We are currently focused on the coding schools niche (short-term programs, high job placement, and higher competition among schools â€“ an incentive to include alternative financing) before later expanding to professional certification programs (CPA, CIM), Masters programs, and eventually undergraduate education where the greater problem lies.</t>
  </si>
  <si>
    <t>https://chaptrglobal.com</t>
  </si>
  <si>
    <t>https://twitter.com/chaptrglobal</t>
  </si>
  <si>
    <t>hello@chaptrglobal.com</t>
  </si>
  <si>
    <t>Lopeer</t>
  </si>
  <si>
    <t>https://www.crunchbase.com/organization/lopeer</t>
  </si>
  <si>
    <t>Eze Sunday, Eze Sunday Eze, Joseph Adediji</t>
  </si>
  <si>
    <t>Lopeer is a revolutionary Neobank that's changing the game for finance in Africa. Our platform seamlessly integrates traditional banking services with the world of cryptocurrencies, giving our customers access to the best of both worlds. With Lopeer, managing your money, making transactions, and investing in crypto have never been easier. Our comprehensive financial solution includes cross-border payments, savings, bills payment, crypto swaps, foreign bank accounts, and virtual cards, all in one place. You can easily send and receive money globally, pay your bills with ease, and use virtual cards for online purchases. Plus, our integration of cryptocurrencies means you have even more options for investing and managing your money. At Lopeer, we're committed to simplifying finance and empowering our African customers to take control of their financial futures.  Our mission is to revolutionize the world of finance in Africa by providing a secure and innovative platform that's accessible and inclusive for all. We believe in a future where finance is simpler, smarter, and more inclusive, and we're dedicated to making that vision a reality.</t>
  </si>
  <si>
    <t>https://www.lopeer.com</t>
  </si>
  <si>
    <t>https://twitter.com/lopeerapp</t>
  </si>
  <si>
    <t>hello@lopeer.com</t>
  </si>
  <si>
    <t>Larven</t>
  </si>
  <si>
    <t>https://www.crunchbase.com/organization/larven</t>
  </si>
  <si>
    <t>Larven is the creator of the Lych Platform which revolutionizes B2B operations by seamlessly integrating sales management, advanced inventory tracking, comprehensive financial oversight, and dynamic customer relations management into one powerful, user-friendly software solution.</t>
  </si>
  <si>
    <t>https://larven.io</t>
  </si>
  <si>
    <t>info@larven.io</t>
  </si>
  <si>
    <t>Ibom Fadama Microfinance Bank</t>
  </si>
  <si>
    <t>https://www.crunchbase.com/organization/ibom-fadama-microfinance-bank</t>
  </si>
  <si>
    <t>Banking, Credit, Finance, Financial Services, Lending</t>
  </si>
  <si>
    <t>https://ibomfadamamfb.com.ng</t>
  </si>
  <si>
    <t>contact@ibomfadamamfb.com.ng</t>
  </si>
  <si>
    <t>234 9124644088</t>
  </si>
  <si>
    <t>Okejiri</t>
  </si>
  <si>
    <t>https://www.crunchbase.com/organization/techrul</t>
  </si>
  <si>
    <t>Okejiri Emmanuel</t>
  </si>
  <si>
    <t>Okejiri is an online platform that provides information on USSD banking and mobile transfer codes for various Nigerian banks. The company offers guides on activating and using transfer codes for transactions without visiting a bank or ATM. The website focuses on simplifying access to banking services through mobile banking instructions.</t>
  </si>
  <si>
    <t>Abia, Abia, Nigeria</t>
  </si>
  <si>
    <t>https://okejiri.com/</t>
  </si>
  <si>
    <t>support@okejiri.com</t>
  </si>
  <si>
    <t>+234 7065160758</t>
  </si>
  <si>
    <t>ZuruEzu Finance Academy</t>
  </si>
  <si>
    <t>https://www.crunchbase.com/organization/zuruezu-finance-academy</t>
  </si>
  <si>
    <t>Asset Management, Financial Services, Personal Finance, Venture Capital, Wealth Management</t>
  </si>
  <si>
    <t>We empower the masses with practical and actionable financial knowledge, strategise and execute plans for people to achieve financial freedom.</t>
  </si>
  <si>
    <t>https://www.zuruezuinnov.com/finance</t>
  </si>
  <si>
    <t>https://twitter.com/Zuruezufinance?t=yJ0s8zg9SnJe4qu0uQIgcQ&amp;s=09</t>
  </si>
  <si>
    <t>finacad@zuruezuinnov.com</t>
  </si>
  <si>
    <t>SehaTech</t>
  </si>
  <si>
    <t>https://www.crunchbase.com/organization/sehatech</t>
  </si>
  <si>
    <t>FinTech, Health Care</t>
  </si>
  <si>
    <t>Healthcare fintech startup that helps in bridging the communication gap between the healthcare providers and streamline their monetary transactions.</t>
  </si>
  <si>
    <t>https://sehatech.org/</t>
  </si>
  <si>
    <t>Flickwheel</t>
  </si>
  <si>
    <t>https://www.crunchbase.com/organization/flickwheel</t>
  </si>
  <si>
    <t>Henry Okafor, Paul Edward</t>
  </si>
  <si>
    <t>Automotive, FinTech</t>
  </si>
  <si>
    <t>Flickwheel is improving vehicle roadworthiness by optimising vehicle repair and maintenance through financial technology, automotive technology and artificial intelligence</t>
  </si>
  <si>
    <t>https://flickwheel.com</t>
  </si>
  <si>
    <t>hello@flickwheel.com</t>
  </si>
  <si>
    <t>Oleaster</t>
  </si>
  <si>
    <t>https://www.crunchbase.com/organization/oleaster</t>
  </si>
  <si>
    <t>Blockchain and Cryptocurrency, Financial Services, Other, Sustainability</t>
  </si>
  <si>
    <t>Blockchain, FinTech, GreenTech</t>
  </si>
  <si>
    <t>https://oleaster.co</t>
  </si>
  <si>
    <t>https://twitter.com/oleasterco</t>
  </si>
  <si>
    <t>contact@oleaster.co</t>
  </si>
  <si>
    <t>Paylater Hub</t>
  </si>
  <si>
    <t>https://www.crunchbase.com/organization/paylater-hub</t>
  </si>
  <si>
    <t>McMichael Ogbadu</t>
  </si>
  <si>
    <t>Paylater Hub Ltd is a fintech company based in Nigeria, offering innovative financial solutions through its Buy-Now-and-Pay-Later (BNPL) service. This service enables customers to purchase essential goods and services immediately and pay for them over time, facilitating better cash flow management. Paylater Hub caters to the needs of employees looking to bridge financial gaps between paydays by providing a digital lending platform. The company emphasizes seamless and stress-free lending experiences, aiming to address urgent financial needs without the wait. With a commitment to accessibility and customer satisfaction, Paylater Hub operates with transparency, offering clear terms of service and a user-friendly platform for its users.</t>
  </si>
  <si>
    <t>https://paylaterhub.co/</t>
  </si>
  <si>
    <t>https://twitter.com/PaylaterHub</t>
  </si>
  <si>
    <t>hello@paylaterhub.com</t>
  </si>
  <si>
    <t>+234 806 712 8235</t>
  </si>
  <si>
    <t>SwiftChain</t>
  </si>
  <si>
    <t>https://www.crunchbase.com/organization/swiftchain</t>
  </si>
  <si>
    <t>Chris Lemmer</t>
  </si>
  <si>
    <t>Blockchain and Cryptocurrency, Internet Services, Other</t>
  </si>
  <si>
    <t>Blockchain, Web3</t>
  </si>
  <si>
    <t>https://www.swiftchain.co/</t>
  </si>
  <si>
    <t>https://twitter.com/swiftchain_com</t>
  </si>
  <si>
    <t>chris@swiftchain.com</t>
  </si>
  <si>
    <t>Potentstack</t>
  </si>
  <si>
    <t>https://www.crunchbase.com/organization/starbulse</t>
  </si>
  <si>
    <t>https://potentstack.com</t>
  </si>
  <si>
    <t>https://twitter.com/thepotentstack</t>
  </si>
  <si>
    <t>Mosesukanna@gmail.com</t>
  </si>
  <si>
    <t>SpeedPay</t>
  </si>
  <si>
    <t>https://www.crunchbase.com/organization/speedpay-finance-nigeria-limited</t>
  </si>
  <si>
    <t>Ebebe James</t>
  </si>
  <si>
    <t>B2B, B2C, Financial Services, FinTech, InsurTech, Payments</t>
  </si>
  <si>
    <t>SpeedPay is a Finance technology company with a comprehensive super app that enables you to perform all your financial tasks from a single platform, including insurance marketplace, bill payments, cross-border school fee payments, and bank-to-bank transfers. Additionally, we strive to promote financial inclusion in rural and remote areas by providing POS terminals for agency and merchant banking Â   Speedpay Financeâ€™s vision is to create a world where everyone has equal access to banking services through our innovative infrastructure, positively impacting lives and driving financial well-being and financial inclusion in Nigeria and Africa.</t>
  </si>
  <si>
    <t>https://speedpay.ng/</t>
  </si>
  <si>
    <t>https://x.com/speedpayng</t>
  </si>
  <si>
    <t>info@speedpay.ng</t>
  </si>
  <si>
    <t>+234 909 999 9629</t>
  </si>
  <si>
    <t>SwiftVest</t>
  </si>
  <si>
    <t>https://www.crunchbase.com/organization/swiftvest</t>
  </si>
  <si>
    <t>Agriculture, Commercial Real Estate, Construction, Consumer Lending, Farming, Financial Services, Lending, Livestock, Real Estate, Real Estate Investment</t>
  </si>
  <si>
    <t>SWIFTVEST is an investment and savings company with highly skilled and professional investment managers ,experienced in various risk management technics to optimize utilization of resources and grow interest.</t>
  </si>
  <si>
    <t>https://swiftvestng.com/</t>
  </si>
  <si>
    <t>mbaswiftvest@gmail.com</t>
  </si>
  <si>
    <t>littlefishapp</t>
  </si>
  <si>
    <t>https://www.crunchbase.com/organization/littlefish-3255</t>
  </si>
  <si>
    <t>Brandon Roberts</t>
  </si>
  <si>
    <t>Commerce and Shopping, Financial Services, Information Technology, Internet Services, Lending and Investments, Mobile, Other, Payments, Software</t>
  </si>
  <si>
    <t>Banking, Debit Cards, E-Commerce, E-Commerce Platforms, FinTech, Information Technology, Mobile Payments, Payments, Retail, Small and Medium Businesses</t>
  </si>
  <si>
    <t>LittleFish was founded with the goal of promoting more satisfying, approachable, and consistently useful trade. Our approach and delivery are largely dependent on our collaborations with banks, insurers, fintechs, and other major players in the sector; after all, we are co-creators of a future where improved means of commerce are realized.</t>
  </si>
  <si>
    <t>http://www.littlefishapp.com</t>
  </si>
  <si>
    <t>broberts@littlefishapp.com</t>
  </si>
  <si>
    <t>Earnipay</t>
  </si>
  <si>
    <t>https://www.crunchbase.com/organization/earnipay</t>
  </si>
  <si>
    <t>Nonso Onwuzulike</t>
  </si>
  <si>
    <t>Earnipay enables employers to offer employees access to their earned salaries instantly at any time without making changes to their existing payment process.</t>
  </si>
  <si>
    <t>https://earnipay.com/</t>
  </si>
  <si>
    <t>https://twitter.com/earnipay</t>
  </si>
  <si>
    <t>hello@earnipay.com</t>
  </si>
  <si>
    <t>Puno Africa</t>
  </si>
  <si>
    <t>https://www.crunchbase.com/organization/puno</t>
  </si>
  <si>
    <t>https://www.puno.africa/</t>
  </si>
  <si>
    <t>invest@puno.africa</t>
  </si>
  <si>
    <t>+27 0711601149</t>
  </si>
  <si>
    <t>Pentagon Sea</t>
  </si>
  <si>
    <t>https://www.crunchbase.com/organization/black-collectables</t>
  </si>
  <si>
    <t>Daniel Nwangwu, Suleiman Momoh</t>
  </si>
  <si>
    <t>Blockchain and Cryptocurrency, Clothing and Apparel, Design, Financial Services, Information Technology, Internet Services, Media and Entertainment, Other, Payments, Software</t>
  </si>
  <si>
    <t>Art, Blockchain, Cryptocurrency, Fashion, Information Technology, Media and Entertainment, Metaverse, Web3</t>
  </si>
  <si>
    <t>We provide users with Blockchain Services and real-world utilities around the fields. Art, Gaming, Commerce, Metaverse, News &amp; Navigation and Creator economy</t>
  </si>
  <si>
    <t>https://pentagonsea.io</t>
  </si>
  <si>
    <t>https://twitter.com/pentagonsea</t>
  </si>
  <si>
    <t>admin@pentagonsea.io</t>
  </si>
  <si>
    <t>Payond</t>
  </si>
  <si>
    <t>https://www.crunchbase.com/organization/payond</t>
  </si>
  <si>
    <t>Payond is a dynamic fintech company revolutionizing the way people manage, share, and spend their money. Based in Accra, Ghana, Payond offers a comprehensive suite of financial services designed to meet the diverse needs of its users across Africa and beyond. Our platform facilitates peer-to-peer payments, split payments, money pooling, and bulk contributions, providing a seamless and social financial experience for both personal and commercial use. Mission: Our mission is to empower individuals and businesses with innovative financial solutions that promote convenience, transparency, and financial inclusion. We aim to create a socially integrated financial lifestyle that transcends traditional payment boundaries. Product Description: Payond provides a versatile payment app that integrates various financial functionalities: Peer-to-Peer Payments: Instantly send and receive money from friends and family with just a few taps. Split Payments: Easily split bills with friends. Scan a code or enter a merchant ID to divide the cost among multiple users. Money Pooling: Create groups to pool money for shared goals or projects. Set target amounts and contribution schedules (one-time or recurring). Bulk Contributions: Ideal for crowdfunding within a closed group. Collect contributions from members for specific purposes, including merchant payments. Buy Now, Pay Later (BNPL): Purchase items now and pay over time with flexible installment plans. Merchant Services: Merchants can accept payments, manage transactions, and facilitate customer withdrawals or deposits through the Payond platform. Key Features: Seamless Payments: Quick and easy payment process using QR codes or merchant IDs. Flexible Contributions: Customizable pooling and contribution options to fit various financial needs. Verified Merchant Badge: Ensures trust and security in transactions with pre-approved merchants. In-App Communication: Group chats and status updates enhance the social financial experience. Integrated APIs: Connect Payond with a variety of digital solutions and platforms. Target Market: Payond targets individuals and businesses in Africa looking for a robust, user-friendly, and socially integrated financial platform. Our services cater to everyday users, small businesses, and larger enterprises seeking efficient payment and money management solutions.</t>
  </si>
  <si>
    <t>https://www.payond.io</t>
  </si>
  <si>
    <t>jessetheonline@gmail.com</t>
  </si>
  <si>
    <t>Pocketi</t>
  </si>
  <si>
    <t>https://www.crunchbase.com/organization/pocketi</t>
  </si>
  <si>
    <t>Derrick Yeboah, John OG</t>
  </si>
  <si>
    <t>The Smartest Way to manage mobile money payments, invoice your customers, accept payments for invoices and track business sales and payments. Pocketi is a Mobile app to keep all Mobile Money Transactions in one place and your pocket. The Smartest Way to manage mobile money payments, invoice your customers, accept payments for invoices and track business sales and payments. A secure and safe app with unique mobile money experiences for everyone and business tools for businesses.</t>
  </si>
  <si>
    <t>https://www.pocketiapp.com</t>
  </si>
  <si>
    <t>https://twitter.com/pocketiapp</t>
  </si>
  <si>
    <t>pocketi@pocketi.app</t>
  </si>
  <si>
    <t>Tharwa Crowd</t>
  </si>
  <si>
    <t>https://www.crunchbase.com/organization/tharwa-crowd</t>
  </si>
  <si>
    <t>mohamed sabry</t>
  </si>
  <si>
    <t>Crowdfunding, Financial Services, FinTech, Property Management, Real Estate, Real Estate Investment, Rental Property</t>
  </si>
  <si>
    <t>Tharwa crowd is a  realestate crowdfunding platform &amp; an investment robo-advisor that empowers individuals to easily invest their savings We advise individuals with low and medium savings on the investment options that suits their risk profile and liquidity needs , and offer them diverse low-barrier real estate properties that help them achieve their financial goals</t>
  </si>
  <si>
    <t>https://www.tharwa-crowd.com</t>
  </si>
  <si>
    <t>info@tharwa-crwod.com</t>
  </si>
  <si>
    <t>BTCEX</t>
  </si>
  <si>
    <t>https://www.crunchbase.com/organization/btcex</t>
  </si>
  <si>
    <t>BTCEX Exchange, Vikramaditya Kokil</t>
  </si>
  <si>
    <t>BTCEX is a full-category digital asset trading platform that provides spot trading and derivative trading such as margin, quarterly contracts, perpetual contracts, and options.</t>
  </si>
  <si>
    <t>https://www.btcex.com</t>
  </si>
  <si>
    <t>https://twitter.com/BTCEX_exchange</t>
  </si>
  <si>
    <t>support@btcex.com</t>
  </si>
  <si>
    <t>SILQU</t>
  </si>
  <si>
    <t>https://www.crunchbase.com/organization/silqu</t>
  </si>
  <si>
    <t>Bramwell Kipkoskei, Ronald Mutuku</t>
  </si>
  <si>
    <t>FinTech, Property Management, PropTech, Real Estate</t>
  </si>
  <si>
    <t>SILQU is Africa's most advanced PropTech platform with a focus on REAL ESTATE. We aim to bridge the gap between Real Estate needs and technology. From rent payment solutions to tenant screening, background and credit checks, property listings, debt recovery, vendor management and more. SILQU simplifies the way people manage their rental property all in one platform.</t>
  </si>
  <si>
    <t>https://silqu.com</t>
  </si>
  <si>
    <t>https://twitter.com/_silqu</t>
  </si>
  <si>
    <t>info@silqu.com</t>
  </si>
  <si>
    <t>+254 717888828</t>
  </si>
  <si>
    <t>Pet Rock Investments</t>
  </si>
  <si>
    <t>https://www.crunchbase.com/organization/pet-rock-investments</t>
  </si>
  <si>
    <t>Matthew Visser, Paul Casarin</t>
  </si>
  <si>
    <t>Asset Management, Cryptocurrency</t>
  </si>
  <si>
    <t>Regulated access to crypto markets.</t>
  </si>
  <si>
    <t>https://www.petrockinvest.com/</t>
  </si>
  <si>
    <t>https://twitter.com/PetRockInvest</t>
  </si>
  <si>
    <t>info@petrockinvest.com</t>
  </si>
  <si>
    <t>Container Deposit Fund</t>
  </si>
  <si>
    <t>https://www.crunchbase.com/organization/container-deposit-fund</t>
  </si>
  <si>
    <t>Elisha Kidenda, John Kidenda, Michael Mwangi</t>
  </si>
  <si>
    <t>FinTech, Logistics</t>
  </si>
  <si>
    <t>CDF provides fast, reliable, and affordable short-term financing for African logistics operators. We launched in mid-2021 with our first product, which targets the over $1B in container deposits paid by Freight Forwarders in East Africa every year. Our solution reduces the container deposit cost by 90%, enabling our customers to do ten times more business with the same amount of capital.</t>
  </si>
  <si>
    <t>https://containerdepositfund.com/</t>
  </si>
  <si>
    <t>https://twitter.com/CdfAfrica</t>
  </si>
  <si>
    <t>john@containerdepositfund.com</t>
  </si>
  <si>
    <t>617-435-6339</t>
  </si>
  <si>
    <t>eTijar</t>
  </si>
  <si>
    <t>https://www.crunchbase.com/organization/etijar</t>
  </si>
  <si>
    <t>Ibrahim Suleiman</t>
  </si>
  <si>
    <t>Financial Services, FinTech, Lending, Wealth Management</t>
  </si>
  <si>
    <t>Etijar is changing the trade and SME financing gap deficit story one entrepreneur at a time, by offering transaction-driven financing with B2B BNPL for smaller traders, through Halal business finance and management; in a way that is user-friendly and customer-focused, by helping entrepreneurs build credit worthiness using alternative data on our machine-learning driven engine.  Founded in 2021, Etijar provides technology that enables zero-interest financial services including microfinance and savings products to financially underserved entrepreneurs in Nigeria.</t>
  </si>
  <si>
    <t>https://etijar.com</t>
  </si>
  <si>
    <t>https://twitter.com/etijar</t>
  </si>
  <si>
    <t>contacts@etijar.com</t>
  </si>
  <si>
    <t>TRASHCOIN</t>
  </si>
  <si>
    <t>https://www.crunchbase.com/organization/trashcoin</t>
  </si>
  <si>
    <t>Ajirioghene Amadi, Chidiebere Ivan Ilonuba, Damilola Daramola, Nnodim Eliot Wogu</t>
  </si>
  <si>
    <t>Financial Services, Mobile, Payments, Software, Sustainability</t>
  </si>
  <si>
    <t>CleanTech, Mobile Payments, Recycling, Software, Waste Management</t>
  </si>
  <si>
    <t>TRASHCOIN is a digital recycling technology that improves citizen engagement in recycling, to drive operational efficiencies and increase transparency in the supply chain.  With our mobile app, Users can search for the closest recycling or collection station, take their plastic bottles to them, and get paid. They have the option to exchange their earnings for cash, for mobile Airtime/Data, pay for electricity and PayTv subscriptions, or pay for University Entrance examination fees. Recycling companies can register their business locations on our web platform and be seen by users who live nearby. They get to receive very clean PET bottles that improve the quality of their feedstock and eliminate the logistics and transportation costs involved in visiting households and dumpsites to purchase filthy PET bottles. Our system ensures they have a proper inventory system to track their recycling activities and generate valuable Data. Our Recycling as a Business solution also allows individuals with start-up capital as low as 10,000 Naira ($25) to register as collectors/aggregators, receive bottles from users, and resell the bottles to recycling companies to make up to 20% profit margin monthly. Our system isnâ€™t limited to plastic collection alone, we also facilitate the recycling of other recyclables like Aluminium cans, bottles, Cartons, cardboard, papers, Nylon, Metal, Electronic waste, and car batteries.</t>
  </si>
  <si>
    <t>https://www.trashcoin.eu/</t>
  </si>
  <si>
    <t>https://twitter.com/trashcoin_hq?s=21&amp;t=MHbj6I87NTfdWrCYPf5Gbg</t>
  </si>
  <si>
    <t>hello@trashcoin.eu</t>
  </si>
  <si>
    <t>Plotter</t>
  </si>
  <si>
    <t>https://www.crunchbase.com/organization/plotter-c000</t>
  </si>
  <si>
    <t>Clinton Adabanya, Elisheba Ham-Ola</t>
  </si>
  <si>
    <t>Plotter is an automated platform that allows small and medium sized business owners easily and conveniently record and manage their business and personal finances, generate financial statements and carry out proper planning and analysis to make better financial decisions.</t>
  </si>
  <si>
    <t>https://plotter.ng</t>
  </si>
  <si>
    <t>https://mobile.twitter.com/plotter_ng</t>
  </si>
  <si>
    <t>elisheba.hamola@plotter.ng</t>
  </si>
  <si>
    <t>Safe Givee</t>
  </si>
  <si>
    <t>https://www.crunchbase.com/organization/safe-givee</t>
  </si>
  <si>
    <t>Apps, Community and Lifestyle, Financial Services, Lending and Investments, Software</t>
  </si>
  <si>
    <t>Apps, Communities, Finance, Financial Services, Funding Platform</t>
  </si>
  <si>
    <t>Nonprofit, Online Internet-Advertising and Mobile App</t>
  </si>
  <si>
    <t>https://safegivee.com</t>
  </si>
  <si>
    <t>info@safegivee.com</t>
  </si>
  <si>
    <t>Valio Finance</t>
  </si>
  <si>
    <t>https://www.crunchbase.com/organization/valio-finance</t>
  </si>
  <si>
    <t>Oluwatimilehin Oluwasanmi</t>
  </si>
  <si>
    <t>We are an alternative finance company that combines traditional and decentralized finance to enable seamless and quick payments for Nigerians and organizations across the globe.</t>
  </si>
  <si>
    <t>https://www.valio.finance</t>
  </si>
  <si>
    <t>https://twitter.com/Valiofinance</t>
  </si>
  <si>
    <t>Info@Valio.finance</t>
  </si>
  <si>
    <t>705-534-9443</t>
  </si>
  <si>
    <t>Payluk</t>
  </si>
  <si>
    <t>https://www.crunchbase.com/organization/payluk</t>
  </si>
  <si>
    <t>Aliyu Mohammed Lawal, Chisom Azu, Gospel Chukwuemeka, Jeremiah Ezumah</t>
  </si>
  <si>
    <t>Payluk is a financial technology company providing payment protection(escrow) services for e-commerce transactions, to ensure the security, trust and transparency of all transactions in the online marketplace by providing a safe, reliable platform that facilitates the exchange of goods and services. Geared towards making e-commerce and service delivery payments in Africa a zero risk space, where people can do businesses with each other from any location without the fear of being scammed.</t>
  </si>
  <si>
    <t>https://payluk.com</t>
  </si>
  <si>
    <t>hello@payluk.com</t>
  </si>
  <si>
    <t>0700 072 9585</t>
  </si>
  <si>
    <t>Evadam</t>
  </si>
  <si>
    <t>https://www.crunchbase.com/organization/evadam</t>
  </si>
  <si>
    <t>Compliance, FinTech</t>
  </si>
  <si>
    <t>https://www.evadam.io/</t>
  </si>
  <si>
    <t>info@evadam.io</t>
  </si>
  <si>
    <t>Dukka</t>
  </si>
  <si>
    <t>https://www.crunchbase.com/organization/dukka</t>
  </si>
  <si>
    <t>Keturah Ovio</t>
  </si>
  <si>
    <t>Financial Services, Hardware, Other, Payments, Software</t>
  </si>
  <si>
    <t>Financial Services, FinTech, Hardware, Payments, Professional Services, Software</t>
  </si>
  <si>
    <t>Dukka provides easy-to-use technology that supercharges over 90,000+ small merchants in Africa to sell goods and services anywhere, accept any form of digital payment, and manage their daily operations. Dukka combines in-person and online payment processing with a full suite of mobile, retail and online sales and business management tools, all-in-one streamlined package. Small merchants who never had any technology exposure or had very little of it can now thrive in the digital age. For most users, the cost of using Dukka to manage daily operations is free. The cost of using Dukka's payment processing solution is transparent; free business banking, flat-rate payment processing fees, monthly maintenance fees, and complimentary technical support. For business owners looking to move from informal to formalised industry, Dukka Launchpad offers quick business formalisation tools that help them incorporate their businesses with the corporate affairs commission in a matter of days, contrary to the 3 months long wait period.</t>
  </si>
  <si>
    <t>http://www.dukka.com</t>
  </si>
  <si>
    <t>https://twitter.com/trustdukka/</t>
  </si>
  <si>
    <t>help@dukka.com</t>
  </si>
  <si>
    <t>Pennee</t>
  </si>
  <si>
    <t>https://www.crunchbase.com/organization/pennee</t>
  </si>
  <si>
    <t>Azeez Abolade Eniseyin, Gideon Adeyemi, Mejero Emmanuella K.</t>
  </si>
  <si>
    <t>https://pennee.co</t>
  </si>
  <si>
    <t>https://twitter.com/growwithpennee</t>
  </si>
  <si>
    <t>hello@pennee.co</t>
  </si>
  <si>
    <t>Calabary</t>
  </si>
  <si>
    <t>https://www.crunchbase.com/organization/calabary</t>
  </si>
  <si>
    <t>Princewill Ochui</t>
  </si>
  <si>
    <t>Financial Services, FinTech, Lending, Payments</t>
  </si>
  <si>
    <t>https://calabary.com</t>
  </si>
  <si>
    <t>https://twitter.com/_Calabary</t>
  </si>
  <si>
    <t>hello@calabary.com</t>
  </si>
  <si>
    <t>Trade Lenda</t>
  </si>
  <si>
    <t>https://www.crunchbase.com/organization/trade-lenda</t>
  </si>
  <si>
    <t>Adeshina Adewumi, Oluwatosin Ayodele, Shina Arogundade</t>
  </si>
  <si>
    <t>Trade Lenda is digital financial service solution enabling access to credit for MSMEs leveraging alternative data sources to qualify character and capacity in Nigeria. Itâ€™s a known fact access to finance is a major challenge for MSMEs with a $5trillion opportunity market across developing economies. According to reports from PWC and IFC, MSMEs account for about 84% of the jobs created in this region and about 50% of the GDP of the African economies. However without needed finance, most of them are likely to shut down within first 2-5 years. Today with our smart data algorithm, we leverage on data to evaluate character and capacity of every request thus removing focus on upfront collateral and cutting bottle necks associated to getting credits by MSMEs. We are not stopping there but also going a step further to provide micro savings, insurance, investment and pension soon for MSMEs.</t>
  </si>
  <si>
    <t>https://tradelenda.com/</t>
  </si>
  <si>
    <t>https://www.twitter.com/Tradelenda/</t>
  </si>
  <si>
    <t>info@tradelenda.com</t>
  </si>
  <si>
    <t>Bingpay</t>
  </si>
  <si>
    <t>https://www.crunchbase.com/organization/bingpay</t>
  </si>
  <si>
    <t>Innocent Destiny, Wisdom Ezimah</t>
  </si>
  <si>
    <t>Bingpay is a Nigerian fintech company that provides borderless payment services and gift card infrastructure for global merchants. We offer cross border payment services like gift card, airtime, data credits, utility bills and more.  Our core aim is to dissolve local and international payment restrictions and improve the shopping experience of Africans.</t>
  </si>
  <si>
    <t>https://bingpay.ng</t>
  </si>
  <si>
    <t>https://twitter.com/bingpayng</t>
  </si>
  <si>
    <t>hello@bingpay.ng</t>
  </si>
  <si>
    <t>Wisely</t>
  </si>
  <si>
    <t>https://www.crunchbase.com/organization/uassy</t>
  </si>
  <si>
    <t>Ka Ka</t>
  </si>
  <si>
    <t>Blockchain and Cryptocurrency, Content and Publishing, Financial Services, Internet Services, Media and Entertainment, Payments, Software, Video</t>
  </si>
  <si>
    <t>Bitcoin, Internet, News, Video</t>
  </si>
  <si>
    <t>Blano</t>
  </si>
  <si>
    <t>https://www.crunchbase.com/organization/blano</t>
  </si>
  <si>
    <t>Paul Chiwike Elijah</t>
  </si>
  <si>
    <t>Business Development, Cryptocurrency, Financial Services, FinTech</t>
  </si>
  <si>
    <t>The Blano Story:  Moving money fast here in Africa is very difficult Transaction cost is 15times higher here in Africa and settlement of funds in your account can take about 3-5days This is a huge gap in the cross-border financial payment system and can also be a matter of life and death urgency in receiving funds. 2005 (over 16years ago) I stood in the hospital with my dad after he had a Fatal Motor Accident with his Mercedes Benz Concorde 208 SEL Model, which I will never forget. The doctor could not attend to him without full upfront payment, we didn't have enough cash and our friends didn't have a fast way of sending money fast to the hospital. my dad couldn't receive appropriate care on time, he died as a result of over bleeding that day, right beside me in the waiting room. A few years later I traveled to Kenya Nairobi to be precise for a program and I watched my lady friend Ashley just pull out her mobile devices and pay for her goods item with "Paypal" and I said wow! if we had such technology in Nigeria in 2005 maybe my Dad would still be alive today. In the journey of filling the huge gap in Cross Border payments for Africa and the world at large. I present to you "BLANO" we are building a seamless and transparent system of making payments anywhere in the world using Cryptocurrency, Local Banking systems, and several other medium as payments. There are over 1.3 Billion people in Africa with about 500 Million internet users currently in Africa. Just in, Nigeria recorded over 12.1 Million Crypto Traders with the highest trading volume in 2020 all around the world! We are filling the gap in Cross Border payments for Africa and the world at large. we are building a seamless and transparent system of making payments anywhere in the world using Cryptocurrency, Local Banking systems, and several others Most especially we aim to become the African most trusted Payment/Escrow platform where over a 1.3Billion Africans can comfortably perform their daily transactions seamlessly and hassle-free!</t>
  </si>
  <si>
    <t>https://www.blanoglobal.com/</t>
  </si>
  <si>
    <t>blanoglobal@gmail.com</t>
  </si>
  <si>
    <t>Positive Earth</t>
  </si>
  <si>
    <t>https://www.crunchbase.com/organization/positive-earth</t>
  </si>
  <si>
    <t>Jo-Anne King, Nicholas Bester, Schalk Kearney</t>
  </si>
  <si>
    <t>Blockchain and Cryptocurrency, Financial Services, Internet Services, Lending and Investments, Other</t>
  </si>
  <si>
    <t>Blockchain, Financial Services, FinTech, Funding Platform, Impact Investing, Trading Platform, Venture Capital, Web3</t>
  </si>
  <si>
    <t>+earthÂ (www.positiveearth.com) is a global startup accelerator that helps sustainable and impact startups successfully raise capital and support them to grow and scale their impact. We are building a platform that helps founders of impact startups reach a global investor market through a trademarked DeFi Fundraising solution that connects early stage startups with impact investors. Through our fundraising support and online accelerator we ensure startup founders have access to the right resources at the right time.</t>
  </si>
  <si>
    <t>https://www.positiveearth.com</t>
  </si>
  <si>
    <t>https://twitter.com/positiveearthco</t>
  </si>
  <si>
    <t>schalk@positiveearth.com</t>
  </si>
  <si>
    <t>Tribbe</t>
  </si>
  <si>
    <t>https://www.crunchbase.com/organization/tribbe</t>
  </si>
  <si>
    <t>Dr. Oscar Githua, Omondi Otiende, Tonee Ndungu</t>
  </si>
  <si>
    <t>Tribbe eliminates the discomfort of giving loans to friends, family and close social circles through a social credit score, managing the loans and providing paths for easier repayment.</t>
  </si>
  <si>
    <t>https://tribbe.io/</t>
  </si>
  <si>
    <t>https://twitter.com/tribbenation</t>
  </si>
  <si>
    <t>hello@tribbe.io</t>
  </si>
  <si>
    <t>Quidroo</t>
  </si>
  <si>
    <t>https://www.crunchbase.com/organization/quidroo</t>
  </si>
  <si>
    <t>Olufunto Boroffice</t>
  </si>
  <si>
    <t>Fintech, Invoice Factoring, Online platform where transactions are streamlined and SMEs get paid faster by selling their invoices to get fast cash offers at favorable rates.</t>
  </si>
  <si>
    <t>http://www.quidroo.com</t>
  </si>
  <si>
    <t>https://twitter.com/Quidroo</t>
  </si>
  <si>
    <t>admin@quidroo.com</t>
  </si>
  <si>
    <t>Skye Wallet</t>
  </si>
  <si>
    <t>https://www.crunchbase.com/organization/skye-wallet</t>
  </si>
  <si>
    <t>Bamidele S. Ajayi, Olawale Ajayi</t>
  </si>
  <si>
    <t>Apps, Blockchain and Cryptocurrency, Financial Services, Information Technology, Mobile, Other, Payments, Software</t>
  </si>
  <si>
    <t>Apps, Blockchain, Cryptocurrency, Finance, Financial Services, FinTech, Information Technology, Mobile Apps, Web Development</t>
  </si>
  <si>
    <t>A pan-African cross-border payments &amp; crypto wallet solution. Powered by Blockchain, Skye Wallet enable users to Transfer Money across border in seconds, Trade Crypto and do more (Cards, Loans, Savings) for Personal and Business use.</t>
  </si>
  <si>
    <t>https://skyewallet.com/</t>
  </si>
  <si>
    <t>https://twitter.com/skyewalletng</t>
  </si>
  <si>
    <t>developer@skyewallet.com</t>
  </si>
  <si>
    <t>Patron</t>
  </si>
  <si>
    <t>https://www.crunchbase.com/organization/patron-b433</t>
  </si>
  <si>
    <t>Ahmed Fayed, Mohamed Shaker</t>
  </si>
  <si>
    <t>Patron is a fintech that helps individuals achieve financial freedom by enabling them to go cashless and obtain financing easily through a payment card and application. All users will enjoy the power of BNPL and other financial services.</t>
  </si>
  <si>
    <t>https://www.patroneg.com/</t>
  </si>
  <si>
    <t>people@patroneg.com</t>
  </si>
  <si>
    <t>(+2)-0122-788-4027  -   (+2)-0100-280-7280</t>
  </si>
  <si>
    <t>Axis</t>
  </si>
  <si>
    <t>https://www.crunchbase.com/organization/axis-pay</t>
  </si>
  <si>
    <t>Ahmed Ragab, Jacques Marco, Nada Abdelnour</t>
  </si>
  <si>
    <t>We believe that small businesses are the backbone of most economies and the heart and soul of our communities. But we know that founders of small businesses face a lot of challenges in running &amp; growing their business - from paying employees, suppliers, and vendors, to accepting payments in a timely and affordable manner. Thatâ€™s why we started axis, a digital banking alternative for small businesses &amp; solopreneurs.  axis empowers small business founders &amp; solopreneurs with the tools &amp; resources to compete &amp; thrive. axis' digital banking platform seamlessly manages employee payroll &amp; salary advances, as well as business payments to suppliers, contractors, &amp; vendors - onto its fully interoperable mobile wallet.  Employees get access to a fully interoperable mobile wallet that allows them to send and receive money from any mobile wallet in Egypt, &amp; get rewarded with points every time they spend - when they pay their bills, pay by QR code, or buy anything online with a virtual Visa card.  axis is fully licensed by the Central Bank of Egypt and has built its whole tech stack in house.</t>
  </si>
  <si>
    <t>https://axisapp.com/</t>
  </si>
  <si>
    <t>https://twitter.com/axis_app</t>
  </si>
  <si>
    <t>info@axisapp.com</t>
  </si>
  <si>
    <t>Telda</t>
  </si>
  <si>
    <t>https://www.crunchbase.com/organization/telda</t>
  </si>
  <si>
    <t>Ahmed Sabbah, Youssef Sholqamy</t>
  </si>
  <si>
    <t>A financial brand in the MENA region built for Millennials and GenZ to take the pain out of payment experience and peer-to-peer transfers. Telda is bringing a better way to send, spend and save money to anyone who has ever sought an alternative to the traditional banking system.</t>
  </si>
  <si>
    <t>https://telda.app</t>
  </si>
  <si>
    <t>https://twitter.com/TeldaApp</t>
  </si>
  <si>
    <t>info@telda.app</t>
  </si>
  <si>
    <t>Moni Africa</t>
  </si>
  <si>
    <t>https://www.crunchbase.com/organization/moni-africa</t>
  </si>
  <si>
    <t>Adedapo Sobayo, Femi Iromini</t>
  </si>
  <si>
    <t>Credit, Finance, Financial Services, FinTech</t>
  </si>
  <si>
    <t>Moni uses a community-driven model based on social trust to provide financing to mobile money agents. We achieved 99% repayment and grown our revenue 100% MoM.</t>
  </si>
  <si>
    <t>https://moni.africa</t>
  </si>
  <si>
    <t>https://www.twitter.com/mymoniapp</t>
  </si>
  <si>
    <t>support@rank.africa</t>
  </si>
  <si>
    <t>070-637-04656</t>
  </si>
  <si>
    <t>Farmhut</t>
  </si>
  <si>
    <t>https://www.crunchbase.com/organization/farmhut</t>
  </si>
  <si>
    <t>Makosa Munyaradzi, Ryan Katayi</t>
  </si>
  <si>
    <t>Agriculture and Farming, Financial Services, Other</t>
  </si>
  <si>
    <t>Agriculture, AgTech, B2B, Financial Services, FinTech</t>
  </si>
  <si>
    <t>At Farmhut, we are dedicated to addressing the financial exclusion of smallholder farmers by building an alternative credit scoring platform. Our platform uses farmers' historical and current data, such as their farming activities, yield, and revenue, to develop credit scores that can help financial institutions and organizations make informed lending and investment decisions. To ensure accuracy, we incorporate advanced features for data analytics and machine learning into our platform. We also prioritize data security and privacy, employing robust encryption and other security measures to protect sensitive information. In addition to credit scoring, our platform offers other services for farmers, such as market information and agricultural extension services. By leveraging technology, we help improve the efficiency of farming operations and increase productivity. At Farmhut, KYC compliance is a crucial aspect of our platform, and we use digital IDs, and other identity verification methods to comply with KYC regulations. Overall, we believe that our platform has the potential to bring significant benefits to smallholder farmers, by providing access to finance, services, and inputs that can help improve their livelihoods and productivity. Our platform also helps financial institutions and organizations make informed lending and investment decisions, leading to a more inclusive and sustainable agricultural sector.</t>
  </si>
  <si>
    <t>https://farmhutafrica.com</t>
  </si>
  <si>
    <t>https://twitter.com/farmhutafrica</t>
  </si>
  <si>
    <t>info@farmhutafrica.com</t>
  </si>
  <si>
    <t>Collect Africa</t>
  </si>
  <si>
    <t>https://www.crunchbase.com/organization/collect-africa</t>
  </si>
  <si>
    <t>Abraham Ojes, Adewale Martins</t>
  </si>
  <si>
    <t>Financial Services, FinTech, Payments, SaaS</t>
  </si>
  <si>
    <t>Collect Africa is a mobile app that assists companies in obtaining payments from clients. Their application accepts payments using several online payment options. Their payments to businesses.</t>
  </si>
  <si>
    <t>https://collect.africa/</t>
  </si>
  <si>
    <t>sales@collect.africa</t>
  </si>
  <si>
    <t>Yiksi</t>
  </si>
  <si>
    <t>https://www.crunchbase.com/organization/yiksi</t>
  </si>
  <si>
    <t>Bile Ahmed Kabah</t>
  </si>
  <si>
    <t>Cryptocurrency, Mobile Apps, Trading Platform</t>
  </si>
  <si>
    <t>Yiksi is an online cryptocurrency exchange where users can seamlessly trade internationally recognized digital currencies for fiat and vice versa within the horn of Africa. We are undeniably disrupting the financial services industry within the Horn of Africa by providing access to global financial systems through its proprietary technology. The company also focuses on security and compliance, adopting a risk-based approach to combat money laundering and terrorist financing. With a commitment to providing accessible crypto services, Yiksi aims to facilitate the broader adoption of digital currencies.</t>
  </si>
  <si>
    <t>https://yiksi.com</t>
  </si>
  <si>
    <t>https://twitter.com/yiksiexchange</t>
  </si>
  <si>
    <t>info@yiksi.com</t>
  </si>
  <si>
    <t>+254 759 622954</t>
  </si>
  <si>
    <t>Transfy</t>
  </si>
  <si>
    <t>https://www.crunchbase.com/organization/transfy</t>
  </si>
  <si>
    <t>Emmanuel Ogidi</t>
  </si>
  <si>
    <t>Transfy is a Fintech startup on a mission to connect individuals and businesses across Africa financially. This is by building a financial infrastructure which enables them to seamlessly and securely send money within Africa and out of Africa at rates that are highly competitive. The cost of sending money across Africa is very high, and Transfy comes in to make the process seamless, cost-effective, fast and efficient. With its presence in Kenya, Nigeria, Uganda, Cameroon, Botswana and Rwanda, Transfy is one of the fastest-growing Fintech startups that is revolutionising the way individuals and businesses move money across borders.</t>
  </si>
  <si>
    <t>https://transfy.io</t>
  </si>
  <si>
    <t>support@transfy.io</t>
  </si>
  <si>
    <t>Waec Pasco Club</t>
  </si>
  <si>
    <t>https://www.crunchbase.com/organization/waec-pasco-club</t>
  </si>
  <si>
    <t>Yhung Dhanny</t>
  </si>
  <si>
    <t>Charter Schools, Education, Insurance, Personal Finance</t>
  </si>
  <si>
    <t>We give update on education in Nigeria and African countries we also give school fees updates on Nigerian universities and polytechnics. On waec pasco club we also give out rules and regulations on how to complete your school payments. This also includes our weekly scholarship news. So get access to WAEC past questions(Pasco) on various subjects both JHS and SHS for free from my website.</t>
  </si>
  <si>
    <t>https://waecpasco.club</t>
  </si>
  <si>
    <t>https://www.twitter.com/dhanny_yhung</t>
  </si>
  <si>
    <t>Company@waecpasco.com</t>
  </si>
  <si>
    <t>Somaliland Banking Association</t>
  </si>
  <si>
    <t>https://www.crunchbase.com/organization/somaliland-banking-association</t>
  </si>
  <si>
    <t>Khalif Noor</t>
  </si>
  <si>
    <t>Banking, Credit, Financial Services, Mortgage</t>
  </si>
  <si>
    <t>Somaliland Banking Association promotes and strengthens the commercial banking industry in Somaliland. It is licensed and regulated by the Bank of Somaliland. The association fosters a standardized and secure banking environment through research publications, investment policies, and industry guidelines. It aims to create harmonious collaboration among banks to develop the banking sector. The association also focuses on financial integrity by providing AML/CFT training to fortify compliance and collaboration.</t>
  </si>
  <si>
    <t>https://www.somalilandbanking.org</t>
  </si>
  <si>
    <t>https://x.com/sbankingasc</t>
  </si>
  <si>
    <t>info@somalilandbanking.com</t>
  </si>
  <si>
    <t>+252 634 885 724</t>
  </si>
  <si>
    <t>Hytch</t>
  </si>
  <si>
    <t>https://www.crunchbase.com/organization/ridehytch</t>
  </si>
  <si>
    <t>Laolu Onifade</t>
  </si>
  <si>
    <t>Hytch is enabling businesses serve customers, sell on the internet, access loans to expand  and deliver efficiently. We want to partner with African businesses to help them serve customers anywhere in the world, deliver to their customers, and access quick business loans to expand their business.</t>
  </si>
  <si>
    <t>https://hytch.africa</t>
  </si>
  <si>
    <t>https://twitter.com/hytchafrica</t>
  </si>
  <si>
    <t>hello@hytch.africa</t>
  </si>
  <si>
    <t>3kle</t>
  </si>
  <si>
    <t>https://www.crunchbase.com/organization/3kle</t>
  </si>
  <si>
    <t>Innocent Anenih</t>
  </si>
  <si>
    <t>3kle is a fintech company providing digital banking and wealth management services to its users through a mobile banking platform.</t>
  </si>
  <si>
    <t>https://3kle.com/</t>
  </si>
  <si>
    <t>innocent.anenih@3kle.com</t>
  </si>
  <si>
    <t>Hala.ng</t>
  </si>
  <si>
    <t>https://www.crunchbase.com/organization/hala-d6f7</t>
  </si>
  <si>
    <t>Ikenna Okereke</t>
  </si>
  <si>
    <t>Classifieds, E-Commerce, E-Commerce Platforms, Marketplace, Mobile Payments</t>
  </si>
  <si>
    <t>Hala provides an online C2C marketplace website for people to buy and sell electronics, furniture, and cars.  It enables users to post items for sale to friends, followers, people nearby, people of similar interests, moms groups, and craigslist using phones or tablets, browse local items with new postings daily; and message buyers and sellers. Okereke Ikenna founded it in 2021, with its headquarters in Lagos Nigeria.</t>
  </si>
  <si>
    <t>https://hala.ng</t>
  </si>
  <si>
    <t>https://twitter.com/halalimited</t>
  </si>
  <si>
    <t>support@hala.ng</t>
  </si>
  <si>
    <t>Kanz Invest</t>
  </si>
  <si>
    <t>https://www.crunchbase.com/organization/kanz-invest</t>
  </si>
  <si>
    <t>Rashidat Amode</t>
  </si>
  <si>
    <t>Kanz Invest is an ethical Investment mobile app that enables Muslims in Africa to invest in ethical and non-interest foreign securities denominated in USD. A highly qualified team of expert investment analysts help our clients invest their money in shariah-compliant foreign securities.</t>
  </si>
  <si>
    <t>https://kanz.ng/</t>
  </si>
  <si>
    <t>contact@kanz.ng</t>
  </si>
  <si>
    <t>Glover</t>
  </si>
  <si>
    <t>https://www.crunchbase.com/organization/glover</t>
  </si>
  <si>
    <t>Fejiro Hanu Agbodje</t>
  </si>
  <si>
    <t>Launched in 2021, Glover is a digital assets marketplace that was inspired to facilitate the buying and selling of GiftCards, conversion of excess Airtime to Cash, the ease of payment for utility bills through its Refill services, in addition to a one-stop-shop for E-tickets. Overall, Glover is keen on creating a financial ecosystem that propels personal and business growth through the creation of financial services that promote ease, and convenience. The company has gained a foothold as one of the fastest-growing startups in Africa. It currently operates out of Lagos, Nigeria, with a presence in Ghana, and plans to expand across the entire continent.</t>
  </si>
  <si>
    <t>https://www.gloverapp.co</t>
  </si>
  <si>
    <t>https://twitter.com/gloverapp?s=11</t>
  </si>
  <si>
    <t>support@gloverapp.co</t>
  </si>
  <si>
    <t>Nebbix</t>
  </si>
  <si>
    <t>https://www.crunchbase.com/organization/nebbix</t>
  </si>
  <si>
    <t>David Oladejo</t>
  </si>
  <si>
    <t>Blockchain and Cryptocurrency, Financial Services, Information Technology, Internet Services, Other, Payments, Software</t>
  </si>
  <si>
    <t>Blockchain, Cryptocurrency, Finance, Financial Services, FinTech, Information Technology, Internet</t>
  </si>
  <si>
    <t>Nebbix is The Crypto-Currency Payment Solution with Easy and Secure to Trade, Bank and Invest</t>
  </si>
  <si>
    <t>https://www.nebbix.com</t>
  </si>
  <si>
    <t>https://www.twitter.com/nebbixhq</t>
  </si>
  <si>
    <t>hello@nebbix.com</t>
  </si>
  <si>
    <t>EPhone</t>
  </si>
  <si>
    <t>https://www.crunchbase.com/organization/ephone</t>
  </si>
  <si>
    <t>Haileyesus Shitalem, Nohe Fekade</t>
  </si>
  <si>
    <t>Apps, Financial Services, Hardware, Information Technology, Internet Services, Messaging and Telecommunications, Mobile, Platforms, Software</t>
  </si>
  <si>
    <t>Android, Contact Management, Developer APIs, FinTech, Information Technology, Mobile Apps, SMS, Telecommunications</t>
  </si>
  <si>
    <t>EPhone is a dialer and SMS application. They offer features like managing user SMS and calls, saving money, and smart notifications. TheyÂ instantly updated the package list.</t>
  </si>
  <si>
    <t>https://ephone.app/</t>
  </si>
  <si>
    <t>https://twitter.com/ephonedialer</t>
  </si>
  <si>
    <t>hello@ephoneapp.com</t>
  </si>
  <si>
    <t>Payfonte</t>
  </si>
  <si>
    <t>https://www.crunchbase.com/organization/payfonte</t>
  </si>
  <si>
    <t>Payment orchestration provider with focus on Africa markets.</t>
  </si>
  <si>
    <t>https://www.payfonte.com</t>
  </si>
  <si>
    <t>commercial@payfonte.com</t>
  </si>
  <si>
    <t>+225 07 00 243 548</t>
  </si>
  <si>
    <t>Biller Pay Africa</t>
  </si>
  <si>
    <t>https://www.crunchbase.com/organization/biller-pay-africa</t>
  </si>
  <si>
    <t>Benjamin Oyemonlan</t>
  </si>
  <si>
    <t>Blockchain, Cryptocurrency, Finance, FinTech, Payments</t>
  </si>
  <si>
    <t>Biller Pay automates secure money transfers and bill payments with bitcoin.  Biller Pay was founded in 2021 and was headquartered in Nigeria.</t>
  </si>
  <si>
    <t>http://billerpay.africa</t>
  </si>
  <si>
    <t>billerpayafrica@gmail.com</t>
  </si>
  <si>
    <t>Yellow Capital</t>
  </si>
  <si>
    <t>https://www.crunchbase.com/organization/yellow-001c</t>
  </si>
  <si>
    <t>Alexis Sirkia, Camille Meulien</t>
  </si>
  <si>
    <t>Blockchain and Cryptocurrency, Data and Analytics, Design, Financial Services, Lending and Investments, Other, Payments, Software</t>
  </si>
  <si>
    <t>Blockchain, Cryptocurrency, Financial Exchanges, FinTech, Impact Investing, Market Research, Trading Platform, Venture Capital</t>
  </si>
  <si>
    <t>Yellow Capital is a leading venture capital and crypto market maker firm focused on supporting crypto projects. From inception to becoming a top-ranked token, our primary goal is to propel the growth and success of our portfolio projects throughout their journey.</t>
  </si>
  <si>
    <t>https://www.yellowcapital.com</t>
  </si>
  <si>
    <t>https://twitter.com/Yellow</t>
  </si>
  <si>
    <t>capital@yellow.com</t>
  </si>
  <si>
    <t>+1 (650) 502-5022</t>
  </si>
  <si>
    <t>Mosmos</t>
  </si>
  <si>
    <t>https://www.crunchbase.com/organization/mosmos</t>
  </si>
  <si>
    <t>Chengo Masha, Shiro Njoroge</t>
  </si>
  <si>
    <t>Save-to-buy with Mosmos. Achieve your dreams stress-free and debt-free with Mosmos flexible payments and earn cash rewards.</t>
  </si>
  <si>
    <t>https://mosmos.co.ke/</t>
  </si>
  <si>
    <t>https://twitter.com/mosmoshq</t>
  </si>
  <si>
    <t>hello@mosmos.africa</t>
  </si>
  <si>
    <t>startuptechfind</t>
  </si>
  <si>
    <t>https://www.crunchbase.com/organization/startuptechfind</t>
  </si>
  <si>
    <t>Financial Services, Internet Services, Lending and Investments</t>
  </si>
  <si>
    <t>Funding Platform, Internet</t>
  </si>
  <si>
    <t>startuptechfind is a tech company that outsources for funds through several investors and inputs that invest sum back to several businesses. startuptechfind basically is a funding platform for small and startup techs. startuptechfind finds a startup, funds that startup and where it deems fit be a collective member of that tech company.</t>
  </si>
  <si>
    <t>Cashbuddy</t>
  </si>
  <si>
    <t>https://www.crunchbase.com/organization/cashbudy</t>
  </si>
  <si>
    <t>Michael Rosanje, Moses Anifowose</t>
  </si>
  <si>
    <t>Financial Services, Mobile, Payments, Sales and Marketing, Software</t>
  </si>
  <si>
    <t>Financial Services, FinTech, Loyalty Programs, Mobile Payments, Software</t>
  </si>
  <si>
    <t>Software and services needed for businesses of all size in Africa or targeting Africans to reward customers, make payments and manage business expenses seamlessly.  To simplify how businesses reward and engage their customers, we provide a smart multi-currency and multi-purpose loyalty QR code, encrypted with the capacity to dispense airtime, money and internet (data) of over 20 telecommunication companies, 50 banks and mobile money operators across 7 African countries. In addition to the smart reward solution are marketing and analytics tools that helps businesses extract  relevant data of rewarded customers or fans and launch a promotional and feedback campaigns on a single dashboard. The most interesting feature of our reward solution is how it helps local and multinational companies with users or customers in hard-to-reach regions and multiple countries to offer rewards that are local and convenient for these users or customers irrespective of their location. While for making payments and managing expenses we provided an all in one super app with customized business debit cards, Virtual Accounts supporting Naira and USD at the moment as well as tools that helps businesses to analyze and keep business financial seamlessly.</t>
  </si>
  <si>
    <t>https://mycashbuddy.com/</t>
  </si>
  <si>
    <t>hello@cashbuddy.ng</t>
  </si>
  <si>
    <t>Settl.me</t>
  </si>
  <si>
    <t>https://www.crunchbase.com/organization/settl-me</t>
  </si>
  <si>
    <t>Settl.me is a digital financial lifestyle solution that makes it simple for regular people to transact. Founded in 2021.</t>
  </si>
  <si>
    <t>https://settl.me/</t>
  </si>
  <si>
    <t>business@settl.me</t>
  </si>
  <si>
    <t>VentAfrica</t>
  </si>
  <si>
    <t>https://www.crunchbase.com/organization/ventafrica</t>
  </si>
  <si>
    <t>Abanum Monday Chukwuyenum, Nweze Ikechukwu Emeka</t>
  </si>
  <si>
    <t>Cryptocurrency, Payments</t>
  </si>
  <si>
    <t>Vent Africa is a non-custodial off-ramp platform that makes crypto-to-cash transactions more effortless than ever, we currently support USDT and BTC to NGN pair and we intend to scale across the growing African market and support more crypto assets.</t>
  </si>
  <si>
    <t>https://vent.africa</t>
  </si>
  <si>
    <t>https://twitter.com/ventafricaHQ</t>
  </si>
  <si>
    <t>hello@vent.africa</t>
  </si>
  <si>
    <t>WEDDnGO</t>
  </si>
  <si>
    <t>https://www.crunchbase.com/organization/weddngo</t>
  </si>
  <si>
    <t>Majd Alhaj Ahmed</t>
  </si>
  <si>
    <t>Commerce and Shopping, Community and Lifestyle, Events, Financial Services</t>
  </si>
  <si>
    <t>FinTech, Marketplace, Wedding</t>
  </si>
  <si>
    <t>WEDDnGO is the biggest marketplace app in Egypt that specializes in weddings and any related details, by connecting the users with a wide range of wedding services providers, from Dress Designers &amp; ateliers, Makeup Artists, Beauty Centers, Travel Agencies, Wedding Venues, Cosmetic Doctors, Photographers, and Wedding Car Renters. Also, you can book all these services in installments for the first time in Egypt.</t>
  </si>
  <si>
    <t>https://weddngo.com</t>
  </si>
  <si>
    <t>https://twitter.com/weddngo</t>
  </si>
  <si>
    <t>info@weddngo.com</t>
  </si>
  <si>
    <t>OpWell Forex</t>
  </si>
  <si>
    <t>https://www.crunchbase.com/organization/opwell-forex</t>
  </si>
  <si>
    <t>Finance, Foreign Exchange Trading, Personal Finance, Stock Exchanges, Trading Platform, Training</t>
  </si>
  <si>
    <t>Forex Trading Course, Stock Trading Course, and Financial Tips</t>
  </si>
  <si>
    <t>Kisumu, Nyanza, Kenya</t>
  </si>
  <si>
    <t>https://opwellforex.org/</t>
  </si>
  <si>
    <t>https://twitter.com/opwellforexorg</t>
  </si>
  <si>
    <t>admin@opwellforex.org</t>
  </si>
  <si>
    <t>Paycloud Africa</t>
  </si>
  <si>
    <t>https://www.crunchbase.com/organization/ubawa-technologies</t>
  </si>
  <si>
    <t>A. Ibrahim, Ubawa Ubawa, Wesley M.</t>
  </si>
  <si>
    <t>A payment processing platform that helps social media entrepreneurs accept payments and increase their customer conversion and retention rate with our conversational AI chat bot.</t>
  </si>
  <si>
    <t>https://paycloudafrica.com</t>
  </si>
  <si>
    <t>https://twitter.com/paycloud</t>
  </si>
  <si>
    <t>aibrahim@paycloud.co.ke</t>
  </si>
  <si>
    <t>+254 723 725666</t>
  </si>
  <si>
    <t>PullGain</t>
  </si>
  <si>
    <t>https://www.crunchbase.com/organization/pullgain</t>
  </si>
  <si>
    <t>Anthony Akorful Botchway, Paras Parmar</t>
  </si>
  <si>
    <t>PullGain is a marketplace of investment products from banks and investment houses in Africa. We make purchasing investment products easy and accessible through a simple mobile app that can be used on the go. African countries often have devastatingly high rates of inflation, eroding the hard-earned savings of those already struggling to get by. Our mission is to help all Africans preserve and grow their wealth with education about and greater accessibility to financial investments. The foundersâ€™ vision is to present an App that delivers information on an investment opportunity in an easy and accessible way to all (â€œAllowing everyone Gain from the Pool of investment opportunity.â€)</t>
  </si>
  <si>
    <t>https://www.pullgain.com/</t>
  </si>
  <si>
    <t>anthony@pullgain.com</t>
  </si>
  <si>
    <t>Tulix</t>
  </si>
  <si>
    <t>https://www.crunchbase.com/organization/tulix</t>
  </si>
  <si>
    <t>Alistair Gould, Brian Muriu</t>
  </si>
  <si>
    <t>Financial Services, FinTech, Mobile Apps, Mobile Payments, Payments, Software, Web Apps</t>
  </si>
  <si>
    <t>Tulix was built to empower Africans everywhere by enabling them to share money and collaborate on payments for specific needs. Our app allows users to build healthier money relationships with their people. People share money every day for different reasons: from supporting their families at home to purchasing food and household goods to medical and education expenses. Our innovative solution allows them to manage all these different spending needs together. With Tulix, they can share money and make payments to local businesses instantly from anywhere in the world using mobile money. While several operators offer fast and affordable payments, none provide transparency or the ability to collaborate with beneficiaries on the usage of the money. Tulix provides this value by allowing users to see, co-determine with their people, or determine directly how funds will be spent, thereby increasing accountability and transparency to unlock the full potential of local and international remittances. Tulix offers value to both senders and receivers on a single platform. We allow users to create â€œjarsâ€ for collaborative budgeting, increased visibility, and better management of funds. These jars can also be used for goal-based savings, which help to improve the financial health of households that use our solution.</t>
  </si>
  <si>
    <t>https://www.tulix.app</t>
  </si>
  <si>
    <t>https://twitter.com/TulixApp</t>
  </si>
  <si>
    <t>hello@tulix.app</t>
  </si>
  <si>
    <t>CamPay</t>
  </si>
  <si>
    <t>https://www.crunchbase.com/organization/campay</t>
  </si>
  <si>
    <t>Desmond Takwi</t>
  </si>
  <si>
    <t>E-Commerce, Finance, Financial Services, FinTech, Information Technology</t>
  </si>
  <si>
    <t>We help online businesses in Cameroon to accept payments online. Starting with Mobile Money (MTN and Orange)</t>
  </si>
  <si>
    <t>https://www.campay.net/en/</t>
  </si>
  <si>
    <t>https://twitter.com/campayapi</t>
  </si>
  <si>
    <t>info@campay.net</t>
  </si>
  <si>
    <t>Treegar</t>
  </si>
  <si>
    <t>https://www.crunchbase.com/organization/treegar</t>
  </si>
  <si>
    <t>Ariyo Raji, Ayo Ogunlowo</t>
  </si>
  <si>
    <t>Finance, Financial Services, FinTech, Stock Exchanges, Trading Platform</t>
  </si>
  <si>
    <t>Treegar is a digital investment platform that enables Africans to invest and earn locally and globally regardless of their investing experience. We are democratizing access to investment opportunities in Africa further, and our mission is to do so seamlessly and cost-effectively.</t>
  </si>
  <si>
    <t>https://www.treegar.com</t>
  </si>
  <si>
    <t>https://twitter.com/TradeOnTreegar</t>
  </si>
  <si>
    <t>support@treegar.com</t>
  </si>
  <si>
    <t>Lost Lore</t>
  </si>
  <si>
    <t>https://www.crunchbase.com/organization/lost-lore-games</t>
  </si>
  <si>
    <t>EVGENII KITKIN</t>
  </si>
  <si>
    <t>Apps, Blockchain and Cryptocurrency, Financial Services, Gaming, Mobile, Other, Payments, Software</t>
  </si>
  <si>
    <t>Bitcoin, Blockchain, Cryptocurrency, Gaming, Mobile Apps, Video Games</t>
  </si>
  <si>
    <t>Lost Lore is a blockchain development company that focus on gaming &amp; infrastructure. We have built mining pools for Ethereum, LTC, Doge, Kaspa, Kadena and Bitcoin along with web3 games for mobile and desktop devices. Our customers are from USA, UAE, Singapore, Czech Republic, and Switzerland.</t>
  </si>
  <si>
    <t>https://lost-lore.com</t>
  </si>
  <si>
    <t>k@lost-lore.com</t>
  </si>
  <si>
    <t>Konnect</t>
  </si>
  <si>
    <t>https://www.crunchbase.com/organization/konnect-9406</t>
  </si>
  <si>
    <t>Amin Ben Abderrahman</t>
  </si>
  <si>
    <t>Konnect provides a cross borders payment solution intended to simplify complex financial flows allowing companies of any scale and size to send and receive payments in a practical, secure, and low-cost way.</t>
  </si>
  <si>
    <t>https://konnect.network</t>
  </si>
  <si>
    <t>contact@konnect.network</t>
  </si>
  <si>
    <t>Momize</t>
  </si>
  <si>
    <t>https://www.crunchbase.com/organization/momize</t>
  </si>
  <si>
    <t>Ayodeji Ayorinde, Barnabas Kolo</t>
  </si>
  <si>
    <t>Momize is a fintech startup in Africa that provides investment opportunities so as to solve financial inclusion in Africa and create awareness for Africa to invest for the future.</t>
  </si>
  <si>
    <t>https://momize.com</t>
  </si>
  <si>
    <t>https://twitter.com/momizeapp</t>
  </si>
  <si>
    <t>hello@momize.com</t>
  </si>
  <si>
    <t>ZANIA</t>
  </si>
  <si>
    <t>https://www.crunchbase.com/organization/zania</t>
  </si>
  <si>
    <t>Mikhail Janowski, Naxxion Ntimane, Tokoloho Booysen, Tshepang Mabizela</t>
  </si>
  <si>
    <t>Blockchain, Cryptocurrency, Marketplace</t>
  </si>
  <si>
    <t>ZANIA is a Community driven marketplace for African art. We help creators and collectors to sell and buy art. We use NFT and Blockchain technology to certify ownership. You can collect African Art, and discover and support African artists on Zania. *Launched at the Founder Institute</t>
  </si>
  <si>
    <t>https://www.zania.world/</t>
  </si>
  <si>
    <t>https://twitter.com/weareZANIA</t>
  </si>
  <si>
    <t>info@zania.world</t>
  </si>
  <si>
    <t>My Shamba Digital</t>
  </si>
  <si>
    <t>https://www.crunchbase.com/organization/my-shamba-digital</t>
  </si>
  <si>
    <t>Hon. Grace Kiptui, James Kipkemei, Robert Muoka</t>
  </si>
  <si>
    <t>Blockchain and Cryptocurrency, Information Technology, Other, Professional Services, Real Estate, Travel and Tourism</t>
  </si>
  <si>
    <t>Architecture, Blockchain, Information Technology, Legal, Legal Tech, Property Management, PropTech, Real Estate, Rental Property, Vacation Rental</t>
  </si>
  <si>
    <t>Prop Tech, Legal Tech, Law Tech, Real Estate Tech, Edu-Tech</t>
  </si>
  <si>
    <t>https://myshambadigital.co.ke</t>
  </si>
  <si>
    <t>https://twitter.com/myshambadigital</t>
  </si>
  <si>
    <t>myshambadigital@gmail.com</t>
  </si>
  <si>
    <t>Tempa</t>
  </si>
  <si>
    <t>https://www.crunchbase.com/organization/tempa-687c</t>
  </si>
  <si>
    <t>Osahon Edogun</t>
  </si>
  <si>
    <t>https://www.gettempa.com</t>
  </si>
  <si>
    <t>MoneyBadger</t>
  </si>
  <si>
    <t>https://www.crunchbase.com/organization/moneybadger</t>
  </si>
  <si>
    <t>Carel van Wyk</t>
  </si>
  <si>
    <t>Cryptocurrency, Mobile Apps, Payments, Software</t>
  </si>
  <si>
    <t>https://www.moneybadger.co.za</t>
  </si>
  <si>
    <t>info@moneybadger.co.za</t>
  </si>
  <si>
    <t>Mara</t>
  </si>
  <si>
    <t>https://www.crunchbase.com/organization/mara-fffe</t>
  </si>
  <si>
    <t>Chi Nnadi, Dearg OBartuin, Kate Kallot, Lucas LlinÃ¡s MÃºnera</t>
  </si>
  <si>
    <t>Mara is a platform for Africans to learn through, while leveraging, blockchain technology to build digital wealth. The company empowers Africans to develop financial literacy so they can take the greatest possible advantage of the numerous opportunities available in the digital economy. The Mara wallet allows users to easily buy, sell, earn, withdraw, and protect their assets - including cryptocurrencies such as Bitcoin, Ethereum, and Mara Token - in real time. Mara was founded in 2021 and is located in Nairobi, Kenya.</t>
  </si>
  <si>
    <t>https://www.mara.xyz</t>
  </si>
  <si>
    <t>https://twitter.com/maraverse__</t>
  </si>
  <si>
    <t>business@mara.xyz</t>
  </si>
  <si>
    <t>Scroll.io</t>
  </si>
  <si>
    <t>https://www.crunchbase.com/organization/scroll-tech</t>
  </si>
  <si>
    <t>Haichen Shen, Sandy Peng, Ye Zhang</t>
  </si>
  <si>
    <t>Scroll.io provides a native zkEVM scaling solution for Ethereum. The company upholds the Ethereum network's high-security features while offering users nearly instantaneous, inexpensive transactions.</t>
  </si>
  <si>
    <t>https://scroll.io</t>
  </si>
  <si>
    <t>https://twitter.com/Scroll_ZKP</t>
  </si>
  <si>
    <t>Vibra</t>
  </si>
  <si>
    <t>https://www.crunchbase.com/organization/vibra-7964</t>
  </si>
  <si>
    <t>Allen Ng, Vincent Li</t>
  </si>
  <si>
    <t>Cryptocurrency, Financial Services, Impact Investing, Mobile Apps</t>
  </si>
  <si>
    <t>Vibra is an online crypto-currency application that specializes in investments, blockchain, and funding services.</t>
  </si>
  <si>
    <t>https://www.vibra.one/</t>
  </si>
  <si>
    <t>https://twitter.com/VibraAfrica</t>
  </si>
  <si>
    <t>contact@vibra.one</t>
  </si>
  <si>
    <t>Boya</t>
  </si>
  <si>
    <t>https://www.crunchbase.com/organization/boya</t>
  </si>
  <si>
    <t>Alphas Sinja, Robert Nyangate</t>
  </si>
  <si>
    <t>Apps, Credit Cards, Financial Services, FinTech</t>
  </si>
  <si>
    <t>Boya develops a mobile application that allows users to add cards to their phones and pay directly from the application. They enable the user to create a virtual card that can be loaded with e-cash and helps to manage the expenses on a single dashboard.</t>
  </si>
  <si>
    <t>https://boya.co/</t>
  </si>
  <si>
    <t>https://twitter.com/Boya_Inc</t>
  </si>
  <si>
    <t>support@boya.co</t>
  </si>
  <si>
    <t>+254 768 978792</t>
  </si>
  <si>
    <t>Jambo</t>
  </si>
  <si>
    <t>https://www.crunchbase.com/organization/jambo-5265</t>
  </si>
  <si>
    <t>Alice Zhang, James Zhang</t>
  </si>
  <si>
    <t>Apps, Blockchain and Cryptocurrency, Financial Services, Internet Services, Other, Payments, Software</t>
  </si>
  <si>
    <t>Apps, Blockchain, Cryptocurrency, Web3</t>
  </si>
  <si>
    <t>Jambo is building the world's largest on-chain mobile network powered by the JamboPhone â€” the most powerful crypto-native mobile device. We have built this vision through support of top investors including Paradigm, Pantera, OKX, Coinbase, and more. With Jambo's hardware foundation of 800,000+ mobile nodes across 120+ countries, Jambo and our Ecosystem partners can achieve decentralization faster and more cost-effectively. Network effects can be achieved instantly for use cases including validators, P2P networking, and other new products. Jambo has onboarded millions into the on-chain economy through the JamboApp which features: - Innovative earning and airdrop opportunities - Jambo Ecosystem dApp store - JamboWallet multi-chain wallet Jambo is transforming lives in all corners of the world particularly in emerging markets by creating the hub for users to secure next generation blockchain use cases while earning real rewards. At the heart of the Jambo economy is the Jambo Token, a utility token fueling rewards, discounts, payouts, and more. Powering the decentralized future.</t>
  </si>
  <si>
    <t>Congo Town, Grand Cape Mount, Liberia</t>
  </si>
  <si>
    <t>https://www.jambo.technology</t>
  </si>
  <si>
    <t>https://twitter.com/JamboTechnology</t>
  </si>
  <si>
    <t>ETAP</t>
  </si>
  <si>
    <t>https://www.crunchbase.com/organization/etap-ebdf</t>
  </si>
  <si>
    <t>Ibraheem Babalola</t>
  </si>
  <si>
    <t>Apps, Financial Services, FinTech, Insurance, InsurTech</t>
  </si>
  <si>
    <t>ETAP is a car insurance app that makes buying and claiming on car insurance as easy as taking a picture, using lightning-fast technology to prevent frauds, unlock better experiences and fairer prices for our customers by offering risk profile based instant cover, crash notification and emergency support, instant claims payment, introducing flexible automated payment plans as well as showing driving behaviour insights with driver score (per trip completed) and Safe Driving Rewards for drivers who drive safely.</t>
  </si>
  <si>
    <t>https://www.etapinsure.com/</t>
  </si>
  <si>
    <t>https://twitter.com/etapcarinsure</t>
  </si>
  <si>
    <t>Bujeti</t>
  </si>
  <si>
    <t>https://www.crunchbase.com/organization/bujeti</t>
  </si>
  <si>
    <t>Cossi Achille Arouko, Samy Chiba</t>
  </si>
  <si>
    <t>Bujeti is a web and mobile app for issuing smart physical and virtual corporate cards to make bank transfer payments.</t>
  </si>
  <si>
    <t>https://bujeti.com</t>
  </si>
  <si>
    <t>https://twitter.com/Bujetihq</t>
  </si>
  <si>
    <t>support@bujeti.com</t>
  </si>
  <si>
    <t>Cassava Network</t>
  </si>
  <si>
    <t>https://www.crunchbase.com/organization/cassava-network</t>
  </si>
  <si>
    <t>Mouloukou Sanoh</t>
  </si>
  <si>
    <t>Cryptocurrency, Finance</t>
  </si>
  <si>
    <t>Cassava Network is a blockchain infrastructure solution that builds several disruptive DeFi and NFT solutions for Africans to connect with the global mass of crypto enthusiasts and blockchain finance.</t>
  </si>
  <si>
    <t>https://www.cassava.network/</t>
  </si>
  <si>
    <t>https://twitter.com/CassavaNetwork</t>
  </si>
  <si>
    <t>FrontEdge</t>
  </si>
  <si>
    <t>https://www.crunchbase.com/organization/front-edge</t>
  </si>
  <si>
    <t>Moni Alli</t>
  </si>
  <si>
    <t>FinTech, Payments, Professional Services</t>
  </si>
  <si>
    <t>Front Edge is a financial technology provider. They provide technology tools to manage every trade transaction in emerging markets.</t>
  </si>
  <si>
    <t>https://www.frontedge.io</t>
  </si>
  <si>
    <t>hello@frontedge.io</t>
  </si>
  <si>
    <t>Gamic</t>
  </si>
  <si>
    <t>https://www.crunchbase.com/organization/gamic-guild</t>
  </si>
  <si>
    <t>Blockchain and Cryptocurrency, Gaming, Internet Services, Other, Software</t>
  </si>
  <si>
    <t>Blockchain, Gaming, Software, Web3</t>
  </si>
  <si>
    <t>Gamic is a community communication/collaboration app for gamers, creators, and web3 enthusiasts. The platform combines the advantages of blockchain technology with the conventional web2 community setup, creating a seamless environment where users can interact and enjoy the benefits of web3 advancements. This simplifies the process for web2 communities to access and leverage the latest blockchain technology innovations, eliminating the need to navigate across various platforms. Today, the user experience is poor for online communities trying to engage with Web3 products and services because users are required to jump across different platforms. Sharing, trading, or managing Web3 assets on most traditional communication and social apps is hard.  Addressing this is crucial because Web3 access means financial freedom and opportunity for many all around the world, especially in Africa. Gamicâ€™s central mission is to encourage blockchain adoption as a means to improve the socio-economic opportunities available to global communities. We enable users to communicate and operate in the same place, with increased security and better monetisation opportunities.</t>
  </si>
  <si>
    <t>https://gamic.app/</t>
  </si>
  <si>
    <t>https://twitter.com/mygamichq</t>
  </si>
  <si>
    <t>hello@artist3.io</t>
  </si>
  <si>
    <t>Sava</t>
  </si>
  <si>
    <t>https://www.crunchbase.com/organization/sava-e7fd</t>
  </si>
  <si>
    <t>Federico Landesmann, Kolawole Olajide, Yoeal Haile</t>
  </si>
  <si>
    <t>Sava is a multi-management platform that provides an unlimited number of virtual cards as well as automated accounting reconciliation.</t>
  </si>
  <si>
    <t>https://sava.africa/</t>
  </si>
  <si>
    <t>https://twitter.com/savabusiness</t>
  </si>
  <si>
    <t>Momint</t>
  </si>
  <si>
    <t>https://www.crunchbase.com/organization/momint-081f</t>
  </si>
  <si>
    <t>Ahren Posthumus</t>
  </si>
  <si>
    <t>Momint is a blockchain technology company. Momint specializes in putting real assets and legal contracts on the blockchain. Momint Marketplace enables the trade of solar energy, heritage assets, and art through advanced and secure blockchain technology. Their mechanism allows individuals to support renewable energy adoption.</t>
  </si>
  <si>
    <t>https://www.momint.so</t>
  </si>
  <si>
    <t>Triply.co</t>
  </si>
  <si>
    <t>https://www.crunchbase.com/organization/triply-co</t>
  </si>
  <si>
    <t>Collins Muthinja, Peter Wachira</t>
  </si>
  <si>
    <t>Financial Services, Travel and Tourism</t>
  </si>
  <si>
    <t>FinTech, Tourism, Travel</t>
  </si>
  <si>
    <t>Triply.co is a traveling platform that provides tourism and adventures traveling for the incredible experiences.</t>
  </si>
  <si>
    <t>https://business.triply.co/</t>
  </si>
  <si>
    <t>https://twitter.com/TriplyCo</t>
  </si>
  <si>
    <t>info@triply.com</t>
  </si>
  <si>
    <t>+254 748 666 444</t>
  </si>
  <si>
    <t>Dexsport</t>
  </si>
  <si>
    <t>https://www.crunchbase.com/organization/dexsport</t>
  </si>
  <si>
    <t>Bitcoin, Cryptocurrency, Online Portals, Web3</t>
  </si>
  <si>
    <t>https://dexsport.io/</t>
  </si>
  <si>
    <t>https://twitter.com/Dexsport_io?ref_src=twsrc%5Egoogle%7Ctwcamp%5Eserp%7Ctwgr%5Eauthor</t>
  </si>
  <si>
    <t>Alvin</t>
  </si>
  <si>
    <t>https://www.crunchbase.com/organization/alvin-718a</t>
  </si>
  <si>
    <t>Winston D. Reid</t>
  </si>
  <si>
    <t>Banking, Consumer Applications, Embedded Software, FinTech</t>
  </si>
  <si>
    <t>Alvin is a U.S.-domiciled fintech that specializes in consumer-facing and embedded spend management tools for people in emerging markets.</t>
  </si>
  <si>
    <t>https://www.alvin.finance</t>
  </si>
  <si>
    <t>hello@alvin.finance</t>
  </si>
  <si>
    <t>Bridgecard</t>
  </si>
  <si>
    <t>https://www.crunchbase.com/organization/bridgecard-82df</t>
  </si>
  <si>
    <t>Owumi Festus, Tunde Adewole</t>
  </si>
  <si>
    <t>B2B, Banking, Financial Services, FinTech</t>
  </si>
  <si>
    <t>Bridgecard makes it easy for companies in Africa to issue their customers or employees a card that will work anywhere in the world.</t>
  </si>
  <si>
    <t>https://bridgecard.co/</t>
  </si>
  <si>
    <t>issuecards@bridgecard.co</t>
  </si>
  <si>
    <t>+234 9061146888</t>
  </si>
  <si>
    <t>Bona Invest</t>
  </si>
  <si>
    <t>https://www.crunchbase.com/organization/bona-invest</t>
  </si>
  <si>
    <t>Hossam Hamdy</t>
  </si>
  <si>
    <t>FinTech, Stock Exchanges, Wealth Management</t>
  </si>
  <si>
    <t>Bona is the 1st of its kind neo brokerage &amp; wealth management startup offering a one stop investment shop for digital millennials and Gen`Z from Africa through intuitive mobile and web applications. Our mission is to empower our users to exponentially grow their wealth by simplifying and democratizing access to global investment opportunities.</t>
  </si>
  <si>
    <t>https://bonainvest.io</t>
  </si>
  <si>
    <t>hossam@bonainvest.io</t>
  </si>
  <si>
    <t>Dhamana Guarantee</t>
  </si>
  <si>
    <t>https://www.crunchbase.com/organization/dhamana-guarantee</t>
  </si>
  <si>
    <t>Dhamana Guarantee operates as a credit guarantee company.</t>
  </si>
  <si>
    <t>https://www.dhamana.com/</t>
  </si>
  <si>
    <t>info@dhamana.com</t>
  </si>
  <si>
    <t>Kollider</t>
  </si>
  <si>
    <t>https://www.crunchbase.com/organization/kollider</t>
  </si>
  <si>
    <t>Bitcoin, Cryptocurrency, Finance, Trading Platform</t>
  </si>
  <si>
    <t>Kollider build tools and services to make financial markets available to everyone, across borders, instantly and simply using Bitcoinâ€™s Lightning Network.</t>
  </si>
  <si>
    <t>https://kollider.xyz/</t>
  </si>
  <si>
    <t>https://x.com/kollider_trade?ref_src=twsrc%5Egoogle%7Ctwcamp%5Eserp%7Ctwgr%5Eauthor</t>
  </si>
  <si>
    <t>TurnStay</t>
  </si>
  <si>
    <t>https://www.crunchbase.com/organization/turnstay</t>
  </si>
  <si>
    <t>Alon Stern, James Hedley</t>
  </si>
  <si>
    <t>FinTech, Travel</t>
  </si>
  <si>
    <t>TurnStay helps travel industry to radically reduce payment costs and improve conversion.</t>
  </si>
  <si>
    <t>https://turnstay.com/</t>
  </si>
  <si>
    <t>info@turnstay.com</t>
  </si>
  <si>
    <t>+27 21 330 5409</t>
  </si>
  <si>
    <t>MyStash</t>
  </si>
  <si>
    <t>https://www.crunchbase.com/organization/mystash</t>
  </si>
  <si>
    <t>MyStash is a Fintech company that develops applications to save money while doing financial transactions through the app.</t>
  </si>
  <si>
    <t>https://www.mystash.ng/</t>
  </si>
  <si>
    <t>https://twitter.com/MyStashHQ</t>
  </si>
  <si>
    <t>hi@mystash.ng</t>
  </si>
  <si>
    <t>+234 813-146-2292</t>
  </si>
  <si>
    <t>Acta Finance</t>
  </si>
  <si>
    <t>https://www.crunchbase.com/organization/ada-finance</t>
  </si>
  <si>
    <t>Christof Waton</t>
  </si>
  <si>
    <t>Acta Finance develops a complete DeFi ecosystem, EVM compatible, able to deploy and integrate EVM compatible networks.</t>
  </si>
  <si>
    <t>https://actafi.org</t>
  </si>
  <si>
    <t>https://twitter.com/ActaFi</t>
  </si>
  <si>
    <t>info@actafi.org</t>
  </si>
  <si>
    <t>Byte</t>
  </si>
  <si>
    <t>https://www.crunchbase.com/organization/byte-43fb</t>
  </si>
  <si>
    <t>KHALID ISMAIL</t>
  </si>
  <si>
    <t>Commerce and Shopping, Financial Services, Mobile, Other, Payments, Professional Services, Software</t>
  </si>
  <si>
    <t>Business Development, Consumer, E-Commerce, Financial Services, FinTech, Mobile Payments, Payments</t>
  </si>
  <si>
    <t>Byte is on a mission to accelerate commerce in Africa. With our suite of products we are able to give business owners the freedom to start, operate and scale any venture in Africa.</t>
  </si>
  <si>
    <t>http://usebyte.com</t>
  </si>
  <si>
    <t>https://twitter.com/joinbyte</t>
  </si>
  <si>
    <t>support@joinbyte.co</t>
  </si>
  <si>
    <t>Hashgreed</t>
  </si>
  <si>
    <t>https://www.crunchbase.com/organization/hashgreed</t>
  </si>
  <si>
    <t>Hashgreed is designed to help both individuals and businesses experience web3 solutions for creative, commerce and asset tokenisation.</t>
  </si>
  <si>
    <t>https://hashgreed.com/</t>
  </si>
  <si>
    <t>https://twitter.com/hashgreed</t>
  </si>
  <si>
    <t>081 2844 7600</t>
  </si>
  <si>
    <t>Payday Global</t>
  </si>
  <si>
    <t>https://www.crunchbase.com/organization/payday-global</t>
  </si>
  <si>
    <t>Chidi Nwaogu, Dr Rex Idaminabo, Favour Ori</t>
  </si>
  <si>
    <t>Payday Global provides a one-stop fin-tech service for its users allowing them to move money freely globally.</t>
  </si>
  <si>
    <t>https://mypayday.africa</t>
  </si>
  <si>
    <t>Stakefair</t>
  </si>
  <si>
    <t>https://www.crunchbase.com/organization/stakefair</t>
  </si>
  <si>
    <t>Stakefair is an ecosystem of blockchain, crypto and DeFi products.</t>
  </si>
  <si>
    <t>https://www.stakefair.io/</t>
  </si>
  <si>
    <t>Cladfy</t>
  </si>
  <si>
    <t>https://www.crunchbase.com/organization/cladfy</t>
  </si>
  <si>
    <t>Ebby Gatamu, Kibe John</t>
  </si>
  <si>
    <t>Cladfy is a data analytics company that creates tools to assist lenders, merchants, and individuals in making informed loan, savings, and expenditure decisions.</t>
  </si>
  <si>
    <t xml:space="preserve">https://www.cladfy.com </t>
  </si>
  <si>
    <t>https://twitter.com/_cladfy</t>
  </si>
  <si>
    <t>Veend</t>
  </si>
  <si>
    <t>https://www.crunchbase.com/organization/veend</t>
  </si>
  <si>
    <t>Olufemi Olanipekun</t>
  </si>
  <si>
    <t>Consulting, Credit, Financial Services, FinTech</t>
  </si>
  <si>
    <t>Veend enables financial institutions and merchants to easily embed credit into various ecosystems profitably and at scale.</t>
  </si>
  <si>
    <t>https://www.veendhq.com/</t>
  </si>
  <si>
    <t>business@veendhq.com</t>
  </si>
  <si>
    <t>Renmo Homes</t>
  </si>
  <si>
    <t>https://www.crunchbase.com/organization/renmo-homes</t>
  </si>
  <si>
    <t>Patrick Pierson-Prah</t>
  </si>
  <si>
    <t>FinTech, Real Estate, Rental, Residential</t>
  </si>
  <si>
    <t>Renmo Homes provides a rental solution platform that allows tenants to make monthly rent payments instead of 1 to 2 years of initial bulk payment. The focus of the platform is to create a pathway to home ownership for its users and enhance their financial freedom.</t>
  </si>
  <si>
    <t>https://www.renmo.homes</t>
  </si>
  <si>
    <t>https://www.twitter.com/renmohomes</t>
  </si>
  <si>
    <t>hi@renmohomes.com</t>
  </si>
  <si>
    <t>+233 0308250036</t>
  </si>
  <si>
    <t>Pivo</t>
  </si>
  <si>
    <t>https://www.crunchbase.com/organization/pivo-ed60</t>
  </si>
  <si>
    <t>Ijeoma Akwiwu, Nkiru Amadi-Emina</t>
  </si>
  <si>
    <t>Credit, Financial Services, Wealth Management</t>
  </si>
  <si>
    <t>Pivo is a financial hub that allows small &amp; medium businesses across Africa access to all the financial services they need in one place.</t>
  </si>
  <si>
    <t>Wuse, Federal Capital Territory, Nigeria</t>
  </si>
  <si>
    <t>https://pivo.africa</t>
  </si>
  <si>
    <t>https://twitter.com/pivo_africa</t>
  </si>
  <si>
    <t>hello@pivo.africa</t>
  </si>
  <si>
    <t>234 806 149 8208</t>
  </si>
  <si>
    <t>Eve Exchange</t>
  </si>
  <si>
    <t>https://www.crunchbase.com/organization/eve-exchange</t>
  </si>
  <si>
    <t>Christopher Cousins, Joe Jewson</t>
  </si>
  <si>
    <t>Blockchain and Cryptocurrency, Commerce and Shopping, Financial Services, Lending and Investments, Payments, Software</t>
  </si>
  <si>
    <t>Bitcoin, Cryptocurrency, E-Commerce, FinTech, Payments, Trading Platform</t>
  </si>
  <si>
    <t>Eve built the worlds first subscription based exchange, the company was launched in 2021 to provide a  marketplace for real goods and services with the ability to swap tokens. Several unique technologies were developed including smart-routing technology and Fireblocks wallet integration for enhanced security. Eve closed is centralised exchange business in early 2023 due to regulatory uncertainty, the Ukraine war impact on the development team and difficult market conditions.  The company founded Eve DeFi which was a web3, non-custodial protocol based p2p OTC trading technology system launch on Polygon. The system was designed to help teams sell tokens with vesting conditions and discounts p2p without centralised risks and costs. It also provides an OTC option functionality which is useful for RWA assets, hedging risks, or tokens which have long staking periods in which insurance is desirable.</t>
  </si>
  <si>
    <t>https://eve.exchange/</t>
  </si>
  <si>
    <t>https://twitter.com/eve_exchange</t>
  </si>
  <si>
    <t>info@eve.exchange</t>
  </si>
  <si>
    <t>AMENTECH</t>
  </si>
  <si>
    <t>https://www.crunchbase.com/organization/amentech</t>
  </si>
  <si>
    <t>Financial Services, Media and Entertainment</t>
  </si>
  <si>
    <t>Advice, FinTech, Insurance</t>
  </si>
  <si>
    <t>Amentech transforms the problems of the insurance sector by providing innovative solutions. Amentech was founded in 2021 and was headquartered in Alger, Algeria.</t>
  </si>
  <si>
    <t>Bab Ezzouar, Alger, Algeria</t>
  </si>
  <si>
    <t>https://amentech.dz</t>
  </si>
  <si>
    <t>contact@amentech.dz</t>
  </si>
  <si>
    <t>3S PAY</t>
  </si>
  <si>
    <t>https://www.crunchbase.com/organization/3s-pay</t>
  </si>
  <si>
    <t>Data and Analytics, Financial Services, Payments</t>
  </si>
  <si>
    <t>Business Intelligence, FinTech, Payments</t>
  </si>
  <si>
    <t>3S Pay provides innovative payment solutions. It offers a creative variety of products and services with the aim of responding to issues such as secure identification, payment solutions, and online payment reliability. They also provide fintech solutions to support the digital transformation.</t>
  </si>
  <si>
    <t>https://3s-pay.com</t>
  </si>
  <si>
    <t>https://twitter.com/3s_pay</t>
  </si>
  <si>
    <t>Powerfull Technology</t>
  </si>
  <si>
    <t>https://www.crunchbase.com/organization/powerfull-technology</t>
  </si>
  <si>
    <t>Energy, Financial Services, Lending and Investments, Natural Resources, Sustainability</t>
  </si>
  <si>
    <t>Energy, Solar, Trading Platform</t>
  </si>
  <si>
    <t>Powerfull Technology Helping households and businesses reduce energy costs using smart devices.</t>
  </si>
  <si>
    <t>http://www.powerfull.tech</t>
  </si>
  <si>
    <t>https://twitter.com/powerfull_tech</t>
  </si>
  <si>
    <t>support@powerfull.tech</t>
  </si>
  <si>
    <t>+234 (0) 909 503 9977</t>
  </si>
  <si>
    <t>The Africa Blockchain Center</t>
  </si>
  <si>
    <t>https://www.crunchbase.com/organization/the-africa-blockchain-center</t>
  </si>
  <si>
    <t>Irene Phoebe Kiwia</t>
  </si>
  <si>
    <t>The Africa Blockchain Center is a Kenyan startup focused on building technology capacity and offering blockchain solutions to key sectors.</t>
  </si>
  <si>
    <t>Kenyase, Ashanti, Ghana</t>
  </si>
  <si>
    <t>https://www.theafricablockchaincenter.com/</t>
  </si>
  <si>
    <t>maykiHA</t>
  </si>
  <si>
    <t>https://www.crunchbase.com/organization/maykiha</t>
  </si>
  <si>
    <t>Rafik Bentabet</t>
  </si>
  <si>
    <t>Consulting, Crowdfunding, Finance, Financial Services, Funding Platform</t>
  </si>
  <si>
    <t>Our main service is matching using a digital solution, between Idea Holders and all the different types of Investors, We consult game chargers on their digital game-changing solutions, and Portfolio management in the North African market. Above all that we have another sub-organization called MedBatel, it's a crowdfunding platform. Especially in North Africa, there are few fundraising private organizations that are accessible and known. Idea Holders does not know or even how to raise money for their genius ideas also. Investors also, do not know much about that growing market nowadays, our mission is to introduce it for them and share with them our experience that allows them to invest in MENA with fewer risks, and effectively.</t>
  </si>
  <si>
    <t>https://maykiha.com</t>
  </si>
  <si>
    <t>https://twitter.com/maykiha_io</t>
  </si>
  <si>
    <t>contact@maykiha.com</t>
  </si>
  <si>
    <t>Myluxtrade digital hub</t>
  </si>
  <si>
    <t>https://www.crunchbase.com/organization/myluxtrade-digital-hub</t>
  </si>
  <si>
    <t>Product Crowdfunding</t>
  </si>
  <si>
    <t>Aisosa Erharuyi, Kester Omoruyi</t>
  </si>
  <si>
    <t>Financial Exchanges, Financial Services, Software</t>
  </si>
  <si>
    <t>Luxtrade is a startup that offers a cryptocurrency exchange platform with a focus on security and ease of use. The platform allows users to buy, sell, and store various cryptocurrencies and e-currencies, including Bitcoin, Ethereum, PayPal, and CashApp. Luxtrade's main objective is to provide a seamless and secure platform for crypto enthusiasts and traders to transact. Luxtrade's primary feature is its bank-grade security, which ensures that users' funds and data are safe from potential cyber threats. The platform also provides a user-friendly interface, making it easy for even beginners to navigate and carry out transactions. Another key benefit of Luxtrade is its support for international payment channels, making it possible for users to receive payments from different parts of the world directly into their Luxtrade wallets. This feature eliminates the need for intermediaries and ensures faster and more secure transactions. Luxtrade is led by a team of experienced professionals in the tech and finance industries. The team's expertise and dedication have contributed to the success of the platform and its continued growth. Overall, Luxtrade is a reliable and secure platform for buying, selling, and storing cryptocurrencies and e-currencies. Its focus on security, user-friendliness, and support for international payment channels make it a standout option in the crypto exchange market.</t>
  </si>
  <si>
    <t>Benin-city, Edo, Nigeria</t>
  </si>
  <si>
    <t>https://myluxtrade.com/</t>
  </si>
  <si>
    <t>support@myluxtrade.com</t>
  </si>
  <si>
    <t>PALM</t>
  </si>
  <si>
    <t>https://www.crunchbase.com/organization/palm-d6ca</t>
  </si>
  <si>
    <t>PALM rewards users for consistency and advancement by fusing contemporary behavioral nudges with conventional investment techniques. To assist customers in achieving their objectives, PALM selects the best asset allocations among asset types, such as fixed income, stocks, and precious metals. PALM improves savings value and lowers out-of-pocket expenses by fusing exclusive offers from an expanding merchant network with strong investment returns.</t>
  </si>
  <si>
    <t>https://withpalm.ai/</t>
  </si>
  <si>
    <t>https://x.com/with_palm_ai</t>
  </si>
  <si>
    <t>Prime Capital</t>
  </si>
  <si>
    <t>https://www.crunchbase.com/organization/prime-capital-b376</t>
  </si>
  <si>
    <t>https://www.primecapitalfs.com/</t>
  </si>
  <si>
    <t>info@primecapitalfs.com</t>
  </si>
  <si>
    <t>+266 2232 0951</t>
  </si>
  <si>
    <t>Ladder</t>
  </si>
  <si>
    <t>https://www.crunchbase.com/organization/ladder-7c43</t>
  </si>
  <si>
    <t>https://myladder.africa/</t>
  </si>
  <si>
    <t>https://twitter.com/ladder_hq</t>
  </si>
  <si>
    <t>DotPay</t>
  </si>
  <si>
    <t>https://www.crunchbase.com/organization/dotpay-e790</t>
  </si>
  <si>
    <t>DotPay helps hundreds of people quickly and securely make cash withdrawals, transfers, and pay bills. It operates by utilizing network agents that use Dotpay terminals in various locations and offer financial services there and in the neighborhood around the community. DotPay is located in Yaba, Lagos.</t>
  </si>
  <si>
    <t>https://www.dotpay.africa</t>
  </si>
  <si>
    <t>https://twitter.com/DotPayAfrica</t>
  </si>
  <si>
    <t>hello@dotpay.africa</t>
  </si>
  <si>
    <t>Fanfire</t>
  </si>
  <si>
    <t>https://www.crunchbase.com/organization/fanfire</t>
  </si>
  <si>
    <t>Blockchain, Cloud Data Services, Information Technology, Non-Fungible Token (NFT), Web Browsers, Web3</t>
  </si>
  <si>
    <t>Fanfire is a provider of a cloud-based software platform to offer enterprise third-generation World Wide Web solutions. The company helps creators, athletes, non-governmental organizations, enterprises, and celebrities build their brands around Web3 technologies like non-fungible tokens (NFTs), loyalty tokens, and more.</t>
  </si>
  <si>
    <t>https://www.fanfire.ai/</t>
  </si>
  <si>
    <t>https://twitter.com/FanfireWeb3</t>
  </si>
  <si>
    <t>info@fanfire.ai</t>
  </si>
  <si>
    <t>(+27) 21 833 9652</t>
  </si>
  <si>
    <t>Koin Games</t>
  </si>
  <si>
    <t>https://www.crunchbase.com/organization/koin-games</t>
  </si>
  <si>
    <t>Blockchain and Cryptocurrency, Gaming, Other</t>
  </si>
  <si>
    <t>Blockchain, Gaming, PC Games, Video Games</t>
  </si>
  <si>
    <t>Koin Games is a developer of an online blockchain play-and-earn game. Its game offers players the opportunity to earn in-game tokens and sell the earned tokens in the marketplace.</t>
  </si>
  <si>
    <t>https://koingames.io/</t>
  </si>
  <si>
    <t>https://twitter.com/koingamesio</t>
  </si>
  <si>
    <t>Voltt (VolttPay)</t>
  </si>
  <si>
    <t>https://www.crunchbase.com/organization/oyana</t>
  </si>
  <si>
    <t>Jesse Benedict</t>
  </si>
  <si>
    <t>Blockchain, Cryptocurrency, Financial Services, FinTech, Mobile Apps, Mobile Payments, Payments</t>
  </si>
  <si>
    <t>VolttPay is a Financial Technology company helping Africans send and receive money/cryptos globally. It helps you invest, buy, sell and store different cryptocurrencies with ease and provides you with real-life use cases for all your digital assets, offering you fast local bank settlements and transfers with an excellent customer care support. Voltt provides a payment service for global merchants and payment service providers. It provides technology, infrastructure, and services to enable global merchants, payment service providers, and helps banks and businesses build secure and seamless payment solutions for their customers by  seamless transfer of funds. Founded in 2021</t>
  </si>
  <si>
    <t>myvoltpay@gmail.com</t>
  </si>
  <si>
    <t>REdimension Capital</t>
  </si>
  <si>
    <t>https://www.crunchbase.com/organization/redimension-capital</t>
  </si>
  <si>
    <t>REdimension Capital is a financial services provider specializing in venture capital with a focus on the built environment. The company offers an advisory-based approach to support innovation and sustainability within the real estate sector. As a licensed financial services provider, REdimension Capital operates under the FAIS Act, showcasing a commitment to regulatory compliance and professional standards. The firm is dedicated to reshaping the future of South African real estate through strategic investments in PropTech and sustainability-focused initiatives. By creating an ecosystem that accelerates innovation, REdimension Capital aims to contribute to the development of a more sustainable and efficient built environment.</t>
  </si>
  <si>
    <t>https://redimensioncapital.com</t>
  </si>
  <si>
    <t>https://twitter.com/redimensioncap</t>
  </si>
  <si>
    <t>info@redimensioncapital.com</t>
  </si>
  <si>
    <t>XeggeX</t>
  </si>
  <si>
    <t>https://www.crunchbase.com/organization/xeggex</t>
  </si>
  <si>
    <t>Bitcoin, Cryptocurrency, Financial Services, Non-Fungible Token (NFT)</t>
  </si>
  <si>
    <t>XeggeX is a cryptocurrency exchange platform that allows users to buy and sell various cryptocurrencies such as Bitcoin, Ethereum, and Tether. The platform is designed to be secure and user-friendly, providing a stable environment for trading. Users can trade a variety of cryptocurrencies including Pyrin (PYI), Hacash (HAC), Karlsen (KLS), Xpense (XPE), Osmium (OSMI), BitcoinPoW (BTCW), and SKYDOGENET (SKYDOGE). The exchange emphasizes the security and stability of Tether (USDT) to enhance Bitcoin trading experiences.</t>
  </si>
  <si>
    <t>https://xeggex.com</t>
  </si>
  <si>
    <t>https://x.com/xeggex</t>
  </si>
  <si>
    <t>Zoropay</t>
  </si>
  <si>
    <t>https://www.crunchbase.com/organization/zoropay</t>
  </si>
  <si>
    <t>Apps, Credit, Finance, Financial Services</t>
  </si>
  <si>
    <t>https://zoropay.com</t>
  </si>
  <si>
    <t>Yalla</t>
  </si>
  <si>
    <t>https://www.crunchbase.com/organization/yalla-1fe2</t>
  </si>
  <si>
    <t>https://yalla.online/en</t>
  </si>
  <si>
    <t>https://twitter.com/YallaSuperapp</t>
  </si>
  <si>
    <t>happy@yalla.online</t>
  </si>
  <si>
    <t>(202) 2530 6352</t>
  </si>
  <si>
    <t>Mkobo</t>
  </si>
  <si>
    <t>https://www.crunchbase.com/organization/mkobo</t>
  </si>
  <si>
    <t>Habeeb Adeokun</t>
  </si>
  <si>
    <t>Banking, Financial Services, FinTech, Lending, Micro Lending</t>
  </si>
  <si>
    <t>Mkobo is a full service digital only bank with a mission to improve financial wellbeing of economically active Africans. Mkobo was founded in 2021 by Habeeb Adeokun with headquarters in London and operations in Nigeria.</t>
  </si>
  <si>
    <t>https://mkobo.bank/</t>
  </si>
  <si>
    <t>https://twitter.com/mkobobank</t>
  </si>
  <si>
    <t>info@mkobo.com.ng</t>
  </si>
  <si>
    <t>0700-000-MKOBO</t>
  </si>
  <si>
    <t>Ubuntu Invest</t>
  </si>
  <si>
    <t>https://www.crunchbase.com/organization/ubuntu-invest</t>
  </si>
  <si>
    <t>Nelisiwe Masango</t>
  </si>
  <si>
    <t>Ubuntu Invest operates as a premium broker that assists clients in increasing their wealth. The company offers three types of accounts: Ubuntu Lite, Ubuntu Prime, and Ubuntu Black. Each account type provides different benefits, such as low spreads, various trading instruments, and instant deposits and withdrawals. The company provides different platforms for PC, Android, and iPhone to trade in the forex market, with MetaTrader 5 being the most popular. They deal in stocks, commodities, indices, forex, and cryptocurrency.</t>
  </si>
  <si>
    <t>https://www.ubuntuinvest.com</t>
  </si>
  <si>
    <t>https://twitter.com/investubuntu</t>
  </si>
  <si>
    <t>info@ubuntuinvest.com</t>
  </si>
  <si>
    <t>27 65 166 3191</t>
  </si>
  <si>
    <t>Maleyat Group</t>
  </si>
  <si>
    <t>https://www.crunchbase.com/organization/maleyat-group</t>
  </si>
  <si>
    <t>Financial Services, FinTech, Foreign Exchange Trading, Trading Platform</t>
  </si>
  <si>
    <t>http://www.maleyat.com</t>
  </si>
  <si>
    <t>https://twitter.com/MaleyatGroup</t>
  </si>
  <si>
    <t>971 600 554 433</t>
  </si>
  <si>
    <t>Halvest</t>
  </si>
  <si>
    <t>https://www.crunchbase.com/organization/halvest-financial-technologies</t>
  </si>
  <si>
    <t>Ridwan Sanusi, Ridwan Sanusi</t>
  </si>
  <si>
    <t>https://www.halvestco.com</t>
  </si>
  <si>
    <t>https://x.com/halvestco</t>
  </si>
  <si>
    <t>rsanusi@halvestco.com</t>
  </si>
  <si>
    <t>+234 7042915411</t>
  </si>
  <si>
    <t>CryptoSasa</t>
  </si>
  <si>
    <t>https://www.crunchbase.com/organization/cryptosasa</t>
  </si>
  <si>
    <t>https://www.cryptosasa.com</t>
  </si>
  <si>
    <t>https://mobile.twitter.com/wearecryptosasa</t>
  </si>
  <si>
    <t>contact@cryptosasa.com</t>
  </si>
  <si>
    <t>First Circle Capital</t>
  </si>
  <si>
    <t>https://www.crunchbase.com/organization/first-circle-capital-1cb0</t>
  </si>
  <si>
    <t>Selma Ribica</t>
  </si>
  <si>
    <t>https://www.firstcircle.capital/</t>
  </si>
  <si>
    <t>https://mobile.twitter.com/firstcirclecap</t>
  </si>
  <si>
    <t>team@firstcircle.capital</t>
  </si>
  <si>
    <t>Fullgap</t>
  </si>
  <si>
    <t>https://www.crunchbase.com/organization/fullgap</t>
  </si>
  <si>
    <t>FinTech, SaaS</t>
  </si>
  <si>
    <t>https://www.fullgap.co/</t>
  </si>
  <si>
    <t>https://x.com/FullgapCo</t>
  </si>
  <si>
    <t>hello@fullgap.co</t>
  </si>
  <si>
    <t>Insaaph Capital</t>
  </si>
  <si>
    <t>https://www.crunchbase.com/organization/insaaph-capital</t>
  </si>
  <si>
    <t>Asset Management, Blockchain, Cryptocurrency, Financial Services, Wealth Management</t>
  </si>
  <si>
    <t>Insaaph Capital specializes in a range of financial services including asset management, investment banking, and wealth management. The company leverages blockchain technology to offer a unified platform for investing across various asset classes and geographies. With a focus on technology-driven solutions, Insaaph Capital aims to simplify the investment process for its clients. The firm also provides educational resources on investing fundamentals and crypto fundamentals, alongside offering a unique product, CONSILIENCE 10|10, which is a tokenized, rules-based, diversified cryptoassets investment option. Operating on the Polygon Network, Insaaph Capital emphasizes transparency and efficiency in its operations.</t>
  </si>
  <si>
    <t>https://insaaphcapital.com</t>
  </si>
  <si>
    <t>https://twitter.com/InsaaphCapital</t>
  </si>
  <si>
    <t>info@insaaphcapital.com</t>
  </si>
  <si>
    <t>27 302 314 5980</t>
  </si>
  <si>
    <t>ADAPTA.EARTH</t>
  </si>
  <si>
    <t>https://www.crunchbase.com/organization/adapta-earth</t>
  </si>
  <si>
    <t>Agriculture and Farming, Financial Services, Media and Entertainment</t>
  </si>
  <si>
    <t>Advice, Agriculture, Financial Services, FinTech</t>
  </si>
  <si>
    <t>ADPTA is a climate tech company that uses satellite, weather, soil, hydrology, gender, and market data to underwrite loans. They also provide pre-harvest financial services. They are developing a climate algorithm that provides a climate score and a climate adaptation plan to make informed credit decisions while assisting producers in adapting to a changing climate.</t>
  </si>
  <si>
    <t>https://www.adapta.earth</t>
  </si>
  <si>
    <t>INFO@ADAPTA.EARTH</t>
  </si>
  <si>
    <t>NeraSol</t>
  </si>
  <si>
    <t>https://www.crunchbase.com/organization/nerasol</t>
  </si>
  <si>
    <t>Education, Financial Services, Software, Sustainability, Transportation</t>
  </si>
  <si>
    <t>EdTech, FinTech, Fleet Management, Waste Management</t>
  </si>
  <si>
    <t>https://nerasolgh.com/</t>
  </si>
  <si>
    <t>https://twitter.com/nerasolgh</t>
  </si>
  <si>
    <t>info@nerasolgh.com</t>
  </si>
  <si>
    <t>+233 (0)574786378</t>
  </si>
  <si>
    <t>Cudium</t>
  </si>
  <si>
    <t>https://www.crunchbase.com/organization/cudium</t>
  </si>
  <si>
    <t>Osogbo, Osun, Nigeria</t>
  </si>
  <si>
    <t>https://cudium.com</t>
  </si>
  <si>
    <t>https://twitter.com/cudium?lang=en</t>
  </si>
  <si>
    <t>admin@cudium.com</t>
  </si>
  <si>
    <t>234 903 985 7490</t>
  </si>
  <si>
    <t>Tatbeek</t>
  </si>
  <si>
    <t>https://www.crunchbase.com/organization/tatbeek</t>
  </si>
  <si>
    <t>Amr Essam</t>
  </si>
  <si>
    <t>Artificial Intelligence (AI), Big Data, Blockchain, Internet of Things</t>
  </si>
  <si>
    <t>Tatbeek is an IT company that provides integrated business solutions based on digitalization realms encompassing IoT, Big Data, and AI.</t>
  </si>
  <si>
    <t>https://tatbeek.com</t>
  </si>
  <si>
    <t>https://twitter.com/tatbeek</t>
  </si>
  <si>
    <t>info@tatbeek.com</t>
  </si>
  <si>
    <t>+20 114 563 5612</t>
  </si>
  <si>
    <t>Getpayed Technology Solutions</t>
  </si>
  <si>
    <t>https://www.crunchbase.com/organization/getpayed-technology-solutions</t>
  </si>
  <si>
    <t>Akachukwu Okafor</t>
  </si>
  <si>
    <t>Banking, Finance, Financial Services, FinTech, Mobile Apps, Mobile Payments, Payments</t>
  </si>
  <si>
    <t>https://www.getpayed.co</t>
  </si>
  <si>
    <t>https://x.com/payedng</t>
  </si>
  <si>
    <t>support@getpayed.com</t>
  </si>
  <si>
    <t>Pokkit Score</t>
  </si>
  <si>
    <t>https://www.crunchbase.com/organization/pokkit-score</t>
  </si>
  <si>
    <t>Credit, Financial Services, Service Industry</t>
  </si>
  <si>
    <t>https://www.pokkitscore.com/</t>
  </si>
  <si>
    <t>https://x.com/PokkitScore</t>
  </si>
  <si>
    <t>info@pokkitscore.com</t>
  </si>
  <si>
    <t>Cotrust Equity</t>
  </si>
  <si>
    <t>https://www.crunchbase.com/organization/cotrust</t>
  </si>
  <si>
    <t>Alero Sandra O., James Okeiyi, Kelvin Ogholi</t>
  </si>
  <si>
    <t>Sapele, Delta, Nigeria</t>
  </si>
  <si>
    <t>https://cotruste.com</t>
  </si>
  <si>
    <t>https://x.com/officialcotrust</t>
  </si>
  <si>
    <t>contact@cotruste.com</t>
  </si>
  <si>
    <t>+234 816 285 6965</t>
  </si>
  <si>
    <t>Corra</t>
  </si>
  <si>
    <t>https://www.crunchbase.com/organization/corra-cd07</t>
  </si>
  <si>
    <t>Financial Services, Non-Fungible Token (NFT), Virtual Currency</t>
  </si>
  <si>
    <t>https://corra.finance/</t>
  </si>
  <si>
    <t>https://twitter.com/CorraFinance</t>
  </si>
  <si>
    <t>Achieve by Petra</t>
  </si>
  <si>
    <t>https://www.crunchbase.com/organization/achieve-by-petra</t>
  </si>
  <si>
    <t>Finance, Personal Finance, Trading Platform</t>
  </si>
  <si>
    <t>https://theachieveapp.com/</t>
  </si>
  <si>
    <t>https://x.com/achievebypetra_</t>
  </si>
  <si>
    <t>info@theachieveproject.com</t>
  </si>
  <si>
    <t>GoChapaa</t>
  </si>
  <si>
    <t>https://www.crunchbase.com/organization/gochapaa</t>
  </si>
  <si>
    <t>Artificial Intelligence (AI), Blockchain and Cryptocurrency, Data and Analytics, Financial Services, Other, Payments, Science and Engineering, Software</t>
  </si>
  <si>
    <t>Artificial Intelligence (AI), Blockchain, Cryptocurrency, Financial Services, Payments</t>
  </si>
  <si>
    <t>https://gochapaa.io</t>
  </si>
  <si>
    <t>https://x.com/GoChapaa</t>
  </si>
  <si>
    <t>support@gochapaa.com</t>
  </si>
  <si>
    <t>Leapro</t>
  </si>
  <si>
    <t>https://www.crunchbase.com/organization/leapro</t>
  </si>
  <si>
    <t>Ahmed Al-Shurafa, Mohamed Saker</t>
  </si>
  <si>
    <t>Apps, Data and Analytics, Financial Services, Lending and Investments, Other, Professional Services, Software</t>
  </si>
  <si>
    <t>Accounting, Analytics, Banking, Consumer Applications, Finance, FinTech, Lending, Small and Medium Businesses</t>
  </si>
  <si>
    <t>Leapro is a  platform to that addresses the SME finance gap, making it easier for SMEs to access finance.</t>
  </si>
  <si>
    <t>https://www.leapro.io/</t>
  </si>
  <si>
    <t>https://twitter.com/Leapro17</t>
  </si>
  <si>
    <t>info@leapro.io</t>
  </si>
  <si>
    <t>+20 101-194-2044</t>
  </si>
  <si>
    <t>MXS Games</t>
  </si>
  <si>
    <t>https://www.crunchbase.com/organization/metaxseed</t>
  </si>
  <si>
    <t>Blockchain and Cryptocurrency, Financial Services, Gaming, Media and Entertainment, Payments, Software</t>
  </si>
  <si>
    <t>Cryptocurrency, Gaming, Metaverse, Online Games, Software, Video Games</t>
  </si>
  <si>
    <t>https://www.metaxseed.io</t>
  </si>
  <si>
    <t>https://twitter.com/metaxseed</t>
  </si>
  <si>
    <t>contact@metaxseed.io</t>
  </si>
  <si>
    <t>Hwala</t>
  </si>
  <si>
    <t>https://www.crunchbase.com/organization/hwala</t>
  </si>
  <si>
    <t>Banking, Financial Services, Mobile Payments</t>
  </si>
  <si>
    <t>https://www.hwala.io/</t>
  </si>
  <si>
    <t>CirclePay</t>
  </si>
  <si>
    <t>https://www.crunchbase.com/organization/circlepay</t>
  </si>
  <si>
    <t>Financial Services, FinTech, Mobile Apps, Mobile Payments, Payments</t>
  </si>
  <si>
    <t>https://circlepay.ai/</t>
  </si>
  <si>
    <t>info@circlepay.ai</t>
  </si>
  <si>
    <t>Weaver Fintech</t>
  </si>
  <si>
    <t>https://www.crunchbase.com/organization/weaver-fintech</t>
  </si>
  <si>
    <t>FinTech, Insurance, Lending, Payments</t>
  </si>
  <si>
    <t>Weaver Fintech is a digital, data-driven business offering personal lending, insurance, payments, and value-added services. It provides curate a synergistic ecosystem of consumer fintech businesses that empower customers with digital convenience and insights-driven products and services.</t>
  </si>
  <si>
    <t>Roche Terre, Riviere du Rempart, Mauritius</t>
  </si>
  <si>
    <t>https://www.weaverfintech.com/</t>
  </si>
  <si>
    <t>contact@weaverfintech.com</t>
  </si>
  <si>
    <t>+230 249 6740</t>
  </si>
  <si>
    <t>EXEX</t>
  </si>
  <si>
    <t>https://www.crunchbase.com/organization/exex-2564</t>
  </si>
  <si>
    <t>Cryptocurrency, Financial Services, FinTech, Trading Platform</t>
  </si>
  <si>
    <t>https://exex.com</t>
  </si>
  <si>
    <t>https://twitter.com/ExexCom</t>
  </si>
  <si>
    <t>support@exex.com</t>
  </si>
  <si>
    <t>248 2 533 240</t>
  </si>
  <si>
    <t>Simplebooks</t>
  </si>
  <si>
    <t>https://www.crunchbase.com/organization/simplebooks-980d</t>
  </si>
  <si>
    <t>Accounting, Financial Services, FinTech</t>
  </si>
  <si>
    <t>https://simplebks.com/</t>
  </si>
  <si>
    <t>hello@simplebks.com</t>
  </si>
  <si>
    <t>Microvest</t>
  </si>
  <si>
    <t>https://www.crunchbase.com/organization/microvest</t>
  </si>
  <si>
    <t>Financial Services, FinTech, Funding Platform, Online Portals</t>
  </si>
  <si>
    <t>https://microvest.ng</t>
  </si>
  <si>
    <t>https://twitter.com/microvest_ng</t>
  </si>
  <si>
    <t>info@microvest.ng</t>
  </si>
  <si>
    <t>234 70 02121 2121</t>
  </si>
  <si>
    <t>Angala fintech</t>
  </si>
  <si>
    <t>https://www.crunchbase.com/organization/angala-fintech</t>
  </si>
  <si>
    <t>Banking, Financial Services, FinTech, Lending, Payments</t>
  </si>
  <si>
    <t>https://www.angalafintech.com/</t>
  </si>
  <si>
    <t>Data Symphony</t>
  </si>
  <si>
    <t>https://www.crunchbase.com/organization/data-symphony</t>
  </si>
  <si>
    <t>Consulting, Financial Services, FinTech, Software</t>
  </si>
  <si>
    <t>Data Symphony is a company that specializes in creating custom data solutions. They utilize Industry 4.0-ready software tools and a team of expert professionals to deliver their services. Their offerings include GPU enabled data cleaning and manipulation (ETL), projection models, machine learning, workflow orchestration, workflow automation, and data lake. They are committed to socio-economic development and are a B-BBEE level 1 contributor.</t>
  </si>
  <si>
    <t>https://datasymphony.com</t>
  </si>
  <si>
    <t>ask@datasymphony.com</t>
  </si>
  <si>
    <t>Tranzak</t>
  </si>
  <si>
    <t>https://www.crunchbase.com/organization/tranzak</t>
  </si>
  <si>
    <t>E-Commerce, Financial Services, FinTech, Software</t>
  </si>
  <si>
    <t>Tranzak is a fintech company. They provide an online payment app, QR code payment, invoice management, e-commerce services, financials, dashboard reporting, customer support, secure, API driven, integration, multiple payment methods, receive money from friends &amp; family, bill payments, online purchases, pay vendors, tracking financial statement, and streamline payment services for customers.</t>
  </si>
  <si>
    <t>http://www.tranzak.net</t>
  </si>
  <si>
    <t>info@tranzak.net</t>
  </si>
  <si>
    <t>+237 233 430 888</t>
  </si>
  <si>
    <t>Futa</t>
  </si>
  <si>
    <t>https://www.crunchbase.com/organization/futa</t>
  </si>
  <si>
    <t>Doula, Littoral, Cameroon</t>
  </si>
  <si>
    <t>https://futamobile.com/</t>
  </si>
  <si>
    <t>management@futamobile.com</t>
  </si>
  <si>
    <t>+237 6 91 54 53 66</t>
  </si>
  <si>
    <t>PayedIn</t>
  </si>
  <si>
    <t>https://www.crunchbase.com/organization/payedin</t>
  </si>
  <si>
    <t>Aditya Padhi, Debo Shopade</t>
  </si>
  <si>
    <t>Commerce and Shopping, Consumer Goods, Financial Services, Payments</t>
  </si>
  <si>
    <t>Consumer Goods, E-Commerce, Finance, FinTech, Marketplace, Payments, Retail, Shopping</t>
  </si>
  <si>
    <t>PayedIn is a digital marketplace powering the offline to online transition of merchants through technology. PayedIn has been fully designed to ensure that buying and selling for customers and merchants are hassle free. Customers can send money, buy online, make easy payments to merchants and donate easily with its platform. PayedIn solutions are well suited for commercial merchants, religious, and donor-funded organisations, which enables them to receive payments online within minutes of signing up. PayedIn launched in Lagos, Nigeria in 2021 with a mission to make transactions in Africa better, easier, secure, and highly reliable for everyone.</t>
  </si>
  <si>
    <t>https://www.payedin.co</t>
  </si>
  <si>
    <t>https://twitter.com/payedin</t>
  </si>
  <si>
    <t>info@payedin.co</t>
  </si>
  <si>
    <t>FinPadi</t>
  </si>
  <si>
    <t>https://www.crunchbase.com/organization/finpadi-technologies-ltd</t>
  </si>
  <si>
    <t>https://www.myfinpadi.com</t>
  </si>
  <si>
    <t>https://twitter.com/finpadi</t>
  </si>
  <si>
    <t>hi@myfinpadi.com</t>
  </si>
  <si>
    <t>AutoTager</t>
  </si>
  <si>
    <t>https://www.crunchbase.com/organization/autotager</t>
  </si>
  <si>
    <t>Amr Rezk</t>
  </si>
  <si>
    <t>AutoTager is a new and used vehicle-focused automotive marketplace and financing company</t>
  </si>
  <si>
    <t>https://www.autotager.com</t>
  </si>
  <si>
    <t>info@autotager.com</t>
  </si>
  <si>
    <t>tutipay</t>
  </si>
  <si>
    <t>https://www.crunchbase.com/organization/tutipay</t>
  </si>
  <si>
    <t>Anas Amer, Hamdi Farah, Yousif Mohamed</t>
  </si>
  <si>
    <t>Apps, Commerce and Shopping, Financial Services, Information Technology, Mobile, Other, Payments, Software</t>
  </si>
  <si>
    <t>Billing, Financial Services, FinTech, Information Technology, Mobile Apps, Mobile Payments, Payments, Peer to Peer, Personal Finance, Point of Sale</t>
  </si>
  <si>
    <t>https://www.tutipay.com</t>
  </si>
  <si>
    <t>info@tutipay.com</t>
  </si>
  <si>
    <t>Tusenti</t>
  </si>
  <si>
    <t>https://www.crunchbase.com/organization/tusenti</t>
  </si>
  <si>
    <t>Joshua Odongo</t>
  </si>
  <si>
    <t>Finance, Financial Services, FinTech, Payments, Transaction Processing</t>
  </si>
  <si>
    <t>Tusenti has developed a payment platform that enables people to automate instalment payments using transaction fees. Using transaction fees as micropayments enables them to make flexible payments, access and afford different products/services, eliminating the need for credit, loans or lump sum amounts for purchases</t>
  </si>
  <si>
    <t>https://tusenti.co.ke</t>
  </si>
  <si>
    <t>https://twitter.com/tusenti_</t>
  </si>
  <si>
    <t>admin@tusenti.co.ke</t>
  </si>
  <si>
    <t>ATFX CopyTrade</t>
  </si>
  <si>
    <t>https://www.crunchbase.com/organization/atfx-copytrade</t>
  </si>
  <si>
    <t>Let The Successful Traders Work For You! Benefits of being a Follower: Earn profitable return in just 2 steps: Select your preferred professional traders from the list Copy the trading strategy with a single click Learn how to trade and minimize risk with experienced traders Benefits of being a Provider: Earn additional income with ATFXâ€‹ Performance fee is up to 30% of the profit Your reputation thrives with one of the best and most trusted global online broker</t>
  </si>
  <si>
    <t>https://atcopytrade.com/</t>
  </si>
  <si>
    <t>cs.gm@atfx.com</t>
  </si>
  <si>
    <t>Centiiv</t>
  </si>
  <si>
    <t>https://www.crunchbase.com/organization/centiiv</t>
  </si>
  <si>
    <t>Bolarinwa Odupe</t>
  </si>
  <si>
    <t>Blockchain, Cryptocurrency, FinTech, Payments</t>
  </si>
  <si>
    <t>https://centiiv.com</t>
  </si>
  <si>
    <t>https://twitter.com/_Centiiv</t>
  </si>
  <si>
    <t>hello@centiiv.com</t>
  </si>
  <si>
    <t>+234 808 668 7217</t>
  </si>
  <si>
    <t>Kochure</t>
  </si>
  <si>
    <t>https://www.crunchbase.com/organization/kochure</t>
  </si>
  <si>
    <t>Cyprian Obi</t>
  </si>
  <si>
    <t>Bitcoin, Cryptocurrency, Trading Platform</t>
  </si>
  <si>
    <t>Kochure provides a secure and seamless crypto trading platform, allowing users to buy, sell, and swap cryptocurrencies such as Bitcoin, Ethereum, and Tether. The platform supports over 50 cryptocurrencies and offers features like easy money deposits, KYC verification, and instant transactions. Users can access the platform via their phone or computer, ensuring flexibility and convenience in managing their crypto assets.</t>
  </si>
  <si>
    <t>https://kochure.com</t>
  </si>
  <si>
    <t>hello@kochure.com</t>
  </si>
  <si>
    <t>CoinForBarter</t>
  </si>
  <si>
    <t>https://www.crunchbase.com/organization/coinforbarter</t>
  </si>
  <si>
    <t>Consulting, Cryptocurrency, Financial Services, Payments, Software</t>
  </si>
  <si>
    <t>https://www.coinforbarter.com/</t>
  </si>
  <si>
    <t>https://twitter.com/coinforbarter</t>
  </si>
  <si>
    <t>support@coinforbarter.com</t>
  </si>
  <si>
    <t>DUO Markets</t>
  </si>
  <si>
    <t>https://www.crunchbase.com/organization/duo-markets</t>
  </si>
  <si>
    <t>https://duomarkets.com</t>
  </si>
  <si>
    <t>https://x.com/duo_markets</t>
  </si>
  <si>
    <t>support@duomarkets.com</t>
  </si>
  <si>
    <t>51 960 142 425</t>
  </si>
  <si>
    <t>Korix</t>
  </si>
  <si>
    <t>https://www.crunchbase.com/organization/korix</t>
  </si>
  <si>
    <t>Blockchain, Cryptocurrency, Mobile Payments, Web3</t>
  </si>
  <si>
    <t>https://korix.africa</t>
  </si>
  <si>
    <t>hello@korix.africa</t>
  </si>
  <si>
    <t>+223 90 50 10 50</t>
  </si>
  <si>
    <t>MojitoSwap</t>
  </si>
  <si>
    <t>https://www.crunchbase.com/organization/mojitoswap</t>
  </si>
  <si>
    <t>MojitoSwap is the first audited decentralized exchange that comes with Automated Market Maker and a high APR. It provides users a safe environment for their assets and a place (we call them pool and bar) to potentially yield a high return.</t>
  </si>
  <si>
    <t>https://www.mojitoswap.finance/</t>
  </si>
  <si>
    <t>https://twitter.com/MojitoSwap?ref_src=twsrc%5Egoogle%7Ctwcamp%5Eserp%7Ctwgr%5Eauthor</t>
  </si>
  <si>
    <t>First Future</t>
  </si>
  <si>
    <t>https://www.crunchbase.com/organization/first-future-981b</t>
  </si>
  <si>
    <t>https://firstfutureltd.net</t>
  </si>
  <si>
    <t>info@firstfutureltd.com</t>
  </si>
  <si>
    <t>Nikkle</t>
  </si>
  <si>
    <t>https://www.crunchbase.com/organization/nikkle</t>
  </si>
  <si>
    <t>Administrative Services, Commerce and Shopping, Financial Services, Information Technology, Lending and Investments, Professional Services, Sales and Marketing, Software</t>
  </si>
  <si>
    <t>Accounting, Credit, CRM, Human Resources, Point of Sale</t>
  </si>
  <si>
    <t>https://nikkle.io/</t>
  </si>
  <si>
    <t>hello@nikkle.io</t>
  </si>
  <si>
    <t>+264 818-154-654</t>
  </si>
  <si>
    <t>NeoNomad.</t>
  </si>
  <si>
    <t>https://www.crunchbase.com/organization/neonomad</t>
  </si>
  <si>
    <t>https://www.neonomad.io</t>
  </si>
  <si>
    <t>https://twitter.com/NeonomadFinance</t>
  </si>
  <si>
    <t>info@neonomad.exchange</t>
  </si>
  <si>
    <t>Hallmark Capital</t>
  </si>
  <si>
    <t>https://www.crunchbase.com/organization/hallmark-capital</t>
  </si>
  <si>
    <t>Ojota, Lagos, Nigeria</t>
  </si>
  <si>
    <t>https://hallmarkcapitalltd.com/</t>
  </si>
  <si>
    <t>https://twitter.com/HallmarkCapital</t>
  </si>
  <si>
    <t>info@hallmarkcapitalltd.com</t>
  </si>
  <si>
    <t>Virtual Nation Builders</t>
  </si>
  <si>
    <t>https://www.crunchbase.com/organization/virtual-nation-builders</t>
  </si>
  <si>
    <t>Blockchain and Cryptocurrency, Other, Professional Services</t>
  </si>
  <si>
    <t>Blockchain, Consulting</t>
  </si>
  <si>
    <t>Virtual Nation Builders is a company founded on the belief that by harnessing the power of blockchain technology.</t>
  </si>
  <si>
    <t>https://www.virtualnationbuilders.com</t>
  </si>
  <si>
    <t>Vault Markets</t>
  </si>
  <si>
    <t>https://www.crunchbase.com/organization/vault-markets</t>
  </si>
  <si>
    <t>Finance, Financial Services, Foreign Exchange Trading, Trading Platform</t>
  </si>
  <si>
    <t>https://vaultmarkets.trade</t>
  </si>
  <si>
    <t>https://x.com/vault_markets</t>
  </si>
  <si>
    <t>help@vaultmarkets.trade</t>
  </si>
  <si>
    <t>27 10 449 6045</t>
  </si>
  <si>
    <t>Koa</t>
  </si>
  <si>
    <t>https://www.crunchbase.com/organization/koa-b5a5</t>
  </si>
  <si>
    <t>Developer APIs, Financial Services, FinTech</t>
  </si>
  <si>
    <t>https://web.archive.org/web/20240527163015/https://www.withkoa.com/</t>
  </si>
  <si>
    <t>info@withkoa.com</t>
  </si>
  <si>
    <t>Bora Finance</t>
  </si>
  <si>
    <t>https://www.crunchbase.com/organization/bora-finance</t>
  </si>
  <si>
    <t>https://borafinance.io/</t>
  </si>
  <si>
    <t>https://twitter.com/BoraFinance</t>
  </si>
  <si>
    <t>info@borafinance.io</t>
  </si>
  <si>
    <t>Capital Plus</t>
  </si>
  <si>
    <t>https://www.crunchbase.com/organization/capital-plus-22f6</t>
  </si>
  <si>
    <t>Financial Services, Information Technology, Privacy and Security</t>
  </si>
  <si>
    <t>Cyber Security, Financial Services, FinTech</t>
  </si>
  <si>
    <t>https://ecapitalplus.com/</t>
  </si>
  <si>
    <t>Raqamyat</t>
  </si>
  <si>
    <t>https://www.crunchbase.com/organization/raqamyat</t>
  </si>
  <si>
    <t>https://raqamyat.com</t>
  </si>
  <si>
    <t>https://twitter.com/raqamyat</t>
  </si>
  <si>
    <t>info@raqamyat.com</t>
  </si>
  <si>
    <t>MicroFinance Pro</t>
  </si>
  <si>
    <t>https://www.crunchbase.com/organization/microfinance-pro</t>
  </si>
  <si>
    <t>Lionel Aluka</t>
  </si>
  <si>
    <t>MicroFinance Pro offers a software-as-a-service (SaaS) platform designed to enhance financial inclusion in West Africa by digitizing financial transactions. This platform addresses the challenges of cash reliance and limited technological access in the region, providing a mobile application for collection agents. This solution facilitates interactive and convenient contact, streamlining the process of money collection for Microfinance Institutions (MFIs). By offering a digital avenue for financial exchanges, MicroFinance Pro aims to empower MFIs with efficient tools to manage their operations, contributing to the broader goal of financial inclusion.</t>
  </si>
  <si>
    <t>https://microfinancepro.com</t>
  </si>
  <si>
    <t>info@aluksons.com</t>
  </si>
  <si>
    <t>+228 302 636 5401</t>
  </si>
  <si>
    <t>Thrivepay</t>
  </si>
  <si>
    <t>https://www.crunchbase.com/organization/thrivepay</t>
  </si>
  <si>
    <t>Financial Services, Mobile Payments, Web Apps</t>
  </si>
  <si>
    <t>Thrivepay is a financial services company that specializes in online payment solutions. The company is known for its focus on donor-centric functionality, which is designed to benefit non-profit organizations across South Africa. Thrivepay offers a range of services including support for transactions, account management, and customer service. The company's offerings are designed to be easy to understand and simple to consume, making it a go-to solution for small and mid-market size businesses looking for efficient and effective payment solutions.</t>
  </si>
  <si>
    <t>https://thrivepay.co.za</t>
  </si>
  <si>
    <t>info@thrivepay.co.za</t>
  </si>
  <si>
    <t>+27 010 110 9208</t>
  </si>
  <si>
    <t>FT9ja</t>
  </si>
  <si>
    <t>https://www.crunchbase.com/organization/ft9ja</t>
  </si>
  <si>
    <t>Asokoro, Federal Capital Territory, Nigeria</t>
  </si>
  <si>
    <t>https://ft9ja.com</t>
  </si>
  <si>
    <t>https://x.com/ft9ja_official</t>
  </si>
  <si>
    <t>info@ft9ja.com</t>
  </si>
  <si>
    <t>+234 8138462394</t>
  </si>
  <si>
    <t>KudiBooks</t>
  </si>
  <si>
    <t>https://www.crunchbase.com/organization/kudibooks</t>
  </si>
  <si>
    <t>Mariam Muganga</t>
  </si>
  <si>
    <t>Financial Services, Information Technology, Internet Services, Payments, Professional Services</t>
  </si>
  <si>
    <t>Accounting, Cloud Data Services, FinTech, Payments</t>
  </si>
  <si>
    <t>KudiBooks is a cloud-based accounting platform and payment solution. This platform allows users to create financial plans to track and monitor their progress. It also stores data safely on cloud for users to retrieve at any given time. KudiBooks was founded in 2021.</t>
  </si>
  <si>
    <t>https://www.kudibooks.com/</t>
  </si>
  <si>
    <t>https://twitter.com/kudibookshq</t>
  </si>
  <si>
    <t>info@kudibooks.com</t>
  </si>
  <si>
    <t>+250 788318557</t>
  </si>
  <si>
    <t>Paybeta</t>
  </si>
  <si>
    <t>https://www.crunchbase.com/organization/paybeta</t>
  </si>
  <si>
    <t>Paybeta provides an online platform for convenient and secure payments for everyday services such as phone airtime, data subscriptions, and electricity bills. The platform allows users to make swift and safe transactions at any time of the day. Paybeta e-BillsPay facilitates the collection of payments for goods and services, ensuring a seamless payment experience for customers in Nigeria.</t>
  </si>
  <si>
    <t>https://paybeta.com.ng</t>
  </si>
  <si>
    <t>https://x.com/paybetang</t>
  </si>
  <si>
    <t>support@paybeta.com.ng</t>
  </si>
  <si>
    <t>Nairacontract</t>
  </si>
  <si>
    <t>https://www.crunchbase.com/organization/nairacontract</t>
  </si>
  <si>
    <t>Cryptocurrency, Financial Services, Online Portals</t>
  </si>
  <si>
    <t>https://nairacontract.com/</t>
  </si>
  <si>
    <t>https://www.twitter.com/nairacontract</t>
  </si>
  <si>
    <t>support@nairacontract.com</t>
  </si>
  <si>
    <t>234 817 906 5138</t>
  </si>
  <si>
    <t>Bushra Business Bank</t>
  </si>
  <si>
    <t>https://www.crunchbase.com/organization/bushra-business-bank</t>
  </si>
  <si>
    <t>https://bbbank.so</t>
  </si>
  <si>
    <t>https://x.com/BBbankso</t>
  </si>
  <si>
    <t>info@bbbank.so</t>
  </si>
  <si>
    <t>+252 611 38 5050</t>
  </si>
  <si>
    <t>LUXY</t>
  </si>
  <si>
    <t>https://www.crunchbase.com/organization/luxy-a9f4</t>
  </si>
  <si>
    <t>LUXY is a crypto platform that aims to make NFT available to everyone. Its platform offers investment in green blockchains where they can enjoy and support each other's creativity and helps artists, collectors, galleries, and NFT enthusiasts to get ease of use with low fees.</t>
  </si>
  <si>
    <t>https://luxy.io/</t>
  </si>
  <si>
    <t>https://twitter.com/Luxy_io</t>
  </si>
  <si>
    <t>GoDo</t>
  </si>
  <si>
    <t>https://www.crunchbase.com/organization/godo-37c5</t>
  </si>
  <si>
    <t>Financial Exchanges, Financial Services, Foreign Exchange Trading</t>
  </si>
  <si>
    <t>GoDo operates as a next-generation broker, focusing on transparency, honesty, and trust. The company offers online trading services, including forex broker, CFD broker, and online crypto trading. GoDo also provides educational resources, such as explainer videos on the GoDoFX platform, to help users understand trading concepts. The company is regulated by the Financial Service Commission (FSC) in Mauritius and GODO CAPITAL LIMITED in Saint Vincent and The Grenadines.</t>
  </si>
  <si>
    <t>https://www.godofx.com</t>
  </si>
  <si>
    <t>https://twitter.com/GoDo_Fx</t>
  </si>
  <si>
    <t>cs@godofx.com</t>
  </si>
  <si>
    <t>+230 5869 0095</t>
  </si>
  <si>
    <t>Sanaam</t>
  </si>
  <si>
    <t>https://www.crunchbase.com/organization/yawmi-8236</t>
  </si>
  <si>
    <t>Ali Farouki, Ali Zuaiter</t>
  </si>
  <si>
    <t xml:space="preserve">https://www.sanaam.tech </t>
  </si>
  <si>
    <t>support@sanaam.tech</t>
  </si>
  <si>
    <t>H2O Securities</t>
  </si>
  <si>
    <t>https://www.crunchbase.com/organization/h2o-securities</t>
  </si>
  <si>
    <t>H2O Securities is a progressive company that uses blockchain finance technology and smart contracts to fast track the delivery of water production plants and water treatment solutions. They also provide a global water finance defi initiative where true fintech meets eSG and climate change to address water scarcity.</t>
  </si>
  <si>
    <t>https://h2o-securities.com</t>
  </si>
  <si>
    <t>https://twitter.com/H2O_Coin</t>
  </si>
  <si>
    <t>invest@h2o-securities.com</t>
  </si>
  <si>
    <t>+27 87 703 0422</t>
  </si>
  <si>
    <t>Yana</t>
  </si>
  <si>
    <t>https://www.crunchbase.com/organization/yana-a08a</t>
  </si>
  <si>
    <t>https://yana.finance/</t>
  </si>
  <si>
    <t>https://x.com/yanafinance</t>
  </si>
  <si>
    <t>Phuket Holiday Coin</t>
  </si>
  <si>
    <t>https://www.crunchbase.com/organization/phuket-holiday-coin</t>
  </si>
  <si>
    <t>Apps, Cryptocurrency, Finance, Financial Services, FinTech, Mobile Apps, Mobile Payments, Payments, Software, Virtual Currency</t>
  </si>
  <si>
    <t>Phuket Holiday Coin (PHC) is a tourist investment cryptocurrency coin that helps to Invest in PHC with returns on Defi. It provides a wallet service called PHCPay Wallet allowing customers to spend crypto at Phuket commerce stores.</t>
  </si>
  <si>
    <t>https://phuketholidaycoin.me</t>
  </si>
  <si>
    <t>https://twitter.com/CoinPhc</t>
  </si>
  <si>
    <t>social@phuketholidaycoin.me</t>
  </si>
  <si>
    <t>Scaripay</t>
  </si>
  <si>
    <t>https://www.crunchbase.com/organization/scaripay</t>
  </si>
  <si>
    <t>https://www.scaripay.com/</t>
  </si>
  <si>
    <t>https://twitter.com/scaripay</t>
  </si>
  <si>
    <t>hello@scaripay.com</t>
  </si>
  <si>
    <t>+261 325247514</t>
  </si>
  <si>
    <t>globalpay</t>
  </si>
  <si>
    <t>https://www.crunchbase.com/organization/globalpay-4afa</t>
  </si>
  <si>
    <t>globalpay is more than a payment company. We believe everyone should be able to enjoy financial and social inclusion, without regard for physical borders, boundaries, or even social status</t>
  </si>
  <si>
    <t>https://www.globalpayng.com</t>
  </si>
  <si>
    <t>https://twitter.com/globalpayng</t>
  </si>
  <si>
    <t>globalpayng@gmail.com</t>
  </si>
  <si>
    <t>Cliqbox</t>
  </si>
  <si>
    <t>https://www.crunchbase.com/organization/cliqbox</t>
  </si>
  <si>
    <t>https://cliqbox.co</t>
  </si>
  <si>
    <t>https://twitter.com/cliqboxhq</t>
  </si>
  <si>
    <t>2347 048 57 7876</t>
  </si>
  <si>
    <t>Lotus Network</t>
  </si>
  <si>
    <t>https://www.crunchbase.com/organization/lotus-network</t>
  </si>
  <si>
    <t>https://lotusnetwork.net</t>
  </si>
  <si>
    <t>https://x.com/ltsnet</t>
  </si>
  <si>
    <t>support@lotusnetwork.net</t>
  </si>
  <si>
    <t>+20 10 68790593</t>
  </si>
  <si>
    <t>Transfapay</t>
  </si>
  <si>
    <t>https://www.crunchbase.com/organization/transfapay</t>
  </si>
  <si>
    <t>TransfaPay provides money transfer services for sending funds. The company supports transfers using debit cards or bank accounts. Recipients can receive money through bank deposits, mobile money accounts, or cash pickup locations. Customers can check exchange rates, calculate fees, and review transfer details before sending money.</t>
  </si>
  <si>
    <t>https://transfapay.com</t>
  </si>
  <si>
    <t>hello@transfapay.com</t>
  </si>
  <si>
    <t>+1 240 647 9428</t>
  </si>
  <si>
    <t>Underlie</t>
  </si>
  <si>
    <t>https://www.crunchbase.com/organization/underlie</t>
  </si>
  <si>
    <t>Akram Abdou</t>
  </si>
  <si>
    <t>Banking, Developer APIs, FinTech</t>
  </si>
  <si>
    <t>Underlie is an IT company that offers API-based solutions to improve the integration of online apps from banks and fintech companies.</t>
  </si>
  <si>
    <t>https://underlie.tech/</t>
  </si>
  <si>
    <t>ESG Lead</t>
  </si>
  <si>
    <t>https://www.crunchbase.com/organization/esg-lead</t>
  </si>
  <si>
    <t>Advice, Financial Services, Impact Investing, Management Consulting</t>
  </si>
  <si>
    <t>ESG Lead delivers strategic advisory services, policy development, implementation assistance, and educational programs focused on ESG and sustainable investment practices. Services target retirement funds and associated service providers, emphasizing the integration of environmental, social, and governance criteria into investment frameworks.</t>
  </si>
  <si>
    <t>https://www.esg-lead.com</t>
  </si>
  <si>
    <t>info@esg-lead.com</t>
  </si>
  <si>
    <t>+27 66 2684844</t>
  </si>
  <si>
    <t>MyMastery</t>
  </si>
  <si>
    <t>https://www.crunchbase.com/organization/mymastery</t>
  </si>
  <si>
    <t>E-Learning, Impact Investing, Training</t>
  </si>
  <si>
    <t>https://mymastery.tv</t>
  </si>
  <si>
    <t>https://x.com/MyMasteryTV</t>
  </si>
  <si>
    <t>hello@mymastery.tv</t>
  </si>
  <si>
    <t>+27 021 201 1201</t>
  </si>
  <si>
    <t>Zambesi Gold</t>
  </si>
  <si>
    <t>https://www.crunchbase.com/organization/zambesi-gold</t>
  </si>
  <si>
    <t>Bitcoin, Cryptocurrency, Mining</t>
  </si>
  <si>
    <t>Zambesi Gold acquisition and development of selected mining assets is backed by real gold, real people, and real mining operations, producing real value. They offer blockchain, utilising smart contracts, crypto currency and gold mining. They provide an exchange mechanism that will allow a token.</t>
  </si>
  <si>
    <t>https://zambesigold.co.za</t>
  </si>
  <si>
    <t>https://twitter.com/ZGDToken?t=lEjEwjXYyFWK79atzv_z5g</t>
  </si>
  <si>
    <t>tanya@zambesigold.co.za</t>
  </si>
  <si>
    <t>+27 72 108 3360</t>
  </si>
  <si>
    <t>Bloo Money</t>
  </si>
  <si>
    <t>https://www.crunchbase.com/organization/bloo-money</t>
  </si>
  <si>
    <t>Bloo Money is a platform that specializes in managing freelancer-related tasks for businesses. It provides tools to oversee freelancers, automate payments, and gain financial insights. For freelancers, the platform allows for invoice management, early payment requests, and revenue tracking, facilitating smoother financial interactions between freelancers and businesses.</t>
  </si>
  <si>
    <t>https://www.bloo.money</t>
  </si>
  <si>
    <t>https://x.com/BlooMoneyApp</t>
  </si>
  <si>
    <t>app@bloo.money</t>
  </si>
  <si>
    <t>Global DeFi</t>
  </si>
  <si>
    <t>https://www.crunchbase.com/organization/global-defi</t>
  </si>
  <si>
    <t>Asset Management, Cryptocurrency, Financial Services, Lending</t>
  </si>
  <si>
    <t>https://gdefi.finance/</t>
  </si>
  <si>
    <t>https://twitter.com/GdefiFinance</t>
  </si>
  <si>
    <t>EgolePay</t>
  </si>
  <si>
    <t>https://www.crunchbase.com/organization/egolepay</t>
  </si>
  <si>
    <t>http://www.egolepay.com</t>
  </si>
  <si>
    <t>https://x.com/Egolepaylimited</t>
  </si>
  <si>
    <t>info@egolepay.com</t>
  </si>
  <si>
    <t>+234 818 565 1652</t>
  </si>
  <si>
    <t>Obour Electronic Payment Solutions</t>
  </si>
  <si>
    <t>https://www.crunchbase.com/organization/obour-electronic-payment-solutions</t>
  </si>
  <si>
    <t>https://obour.ly</t>
  </si>
  <si>
    <t>info@obour.ly</t>
  </si>
  <si>
    <t>+218 21 334 4130</t>
  </si>
  <si>
    <t>TinkaSave</t>
  </si>
  <si>
    <t>https://www.crunchbase.com/organization/tinkasave</t>
  </si>
  <si>
    <t>Ayodeji Ilesanmi, Lucky Aiguokun</t>
  </si>
  <si>
    <t>https://tinkasave.com</t>
  </si>
  <si>
    <t>https://x.com/TinkaSave_HQ</t>
  </si>
  <si>
    <t>hello@tinkasave.com</t>
  </si>
  <si>
    <t>+234 14 545 817</t>
  </si>
  <si>
    <t>Noqood Holding</t>
  </si>
  <si>
    <t>https://www.crunchbase.com/organization/noqood-holding</t>
  </si>
  <si>
    <t>https://noqoodholding.com</t>
  </si>
  <si>
    <t>info@noqoodholding.com</t>
  </si>
  <si>
    <t>20 15 85 4</t>
  </si>
  <si>
    <t>SmileFin Technologies</t>
  </si>
  <si>
    <t>https://www.crunchbase.com/organization/smilefin-technologies</t>
  </si>
  <si>
    <t>Derek Thomas</t>
  </si>
  <si>
    <t>SmileFin Technologies specializes in solving payment challenges through mobile solutions. The company operates as a fintech entity, providing services such as mobile money issuance and mobile payments. SmileFin Technologies aims to enhance financial accessibility and convenience for users by leveraging technology to streamline payment processes. The company is committed to ensuring its services are accessible to users with disabilities, regularly testing its website with assistive technologies like screen readers and magnifiers.</t>
  </si>
  <si>
    <t>https://smilefin.com</t>
  </si>
  <si>
    <t>info@smilefin.com</t>
  </si>
  <si>
    <t>Trademarkets</t>
  </si>
  <si>
    <t>https://www.crunchbase.com/organization/trademarkets</t>
  </si>
  <si>
    <t>As a regulated broker, TradeMarkets provides retail traders and investors with a diverse market portfolio, including CFDs on Forex, leading cryptocurrencies, indices, metals, stocks, and energies.   The company offers high-performance technology in combination with low commission rates, competitive spreads, as well as 24/5 market liquidity. We provide access to CFDs on various financial assets, multiple account types, and lightning-fast execution â€“ establishing the platform as a leading broker within the trading community.  The investment network puts into action robust policies and procedures, strictly complying with EU regulations. We are regulated by the Cyprus Securities and Exchange Commission (CySEC) under license number 208/13 and registered with various Regulators across the whole European Economic Area and abroad.   CFDs are complex instruments and come with a high risk of losing money rapidly due to leverage. [85.19]% of retail investor accounts lose money when trading CFDs with this provider. You should consider whether you understand how CFDs work and whether you can afford to take the high risk of losing your money.</t>
  </si>
  <si>
    <t>https://trademarkets.com/</t>
  </si>
  <si>
    <t>https://twitter.com/insideforex</t>
  </si>
  <si>
    <t>support@trademarkets.com</t>
  </si>
  <si>
    <t>Ellamediate</t>
  </si>
  <si>
    <t>https://www.crunchbase.com/organization/ellamediate</t>
  </si>
  <si>
    <t>Blockchain and Cryptocurrency, Other, Real Estate</t>
  </si>
  <si>
    <t>Blockchain, Property Management, Real Estate</t>
  </si>
  <si>
    <t>Ellamediate is a proptech company that leverages blockchain technology to tokenize real estate assets. It provides a platform for fractional ownership of off-plan properties, allowing users to convert income properties into digital assets represented by blockchain-based tokens. This approach facilitates easier access to real estate opportunities for a broader audience.</t>
  </si>
  <si>
    <t>https://ellamediate.com</t>
  </si>
  <si>
    <t>https://x.com/ellamediatehq</t>
  </si>
  <si>
    <t>hi@ellamediate.com</t>
  </si>
  <si>
    <t>+234 802 322 4208</t>
  </si>
  <si>
    <t>Rimoswap</t>
  </si>
  <si>
    <t>https://www.crunchbase.com/organization/rimoswap-df58</t>
  </si>
  <si>
    <t>Rhema Imoloame</t>
  </si>
  <si>
    <t>Blockchain, Decentralized Finance (DeFi), Web3</t>
  </si>
  <si>
    <t>https://rimoswap.com</t>
  </si>
  <si>
    <t>https://x.com/rimoswap</t>
  </si>
  <si>
    <t>hello@rimoswap.com</t>
  </si>
  <si>
    <t>IBS Global Markets</t>
  </si>
  <si>
    <t>https://www.crunchbase.com/organization/ibs-global-markets</t>
  </si>
  <si>
    <t>Data and Analytics, Design, Financial Services</t>
  </si>
  <si>
    <t>Financial Services, FinTech, Market Research</t>
  </si>
  <si>
    <t>https://ibsglobalmarkets.com</t>
  </si>
  <si>
    <t>https://x.com/ibs_globalmkts</t>
  </si>
  <si>
    <t>info@ibsglobalmarkets.com</t>
  </si>
  <si>
    <t>233 20 908 8156</t>
  </si>
  <si>
    <t>Kollet</t>
  </si>
  <si>
    <t>https://www.crunchbase.com/organization/kollet</t>
  </si>
  <si>
    <t>https://www.kollet.io</t>
  </si>
  <si>
    <t>support@kollet.io</t>
  </si>
  <si>
    <t>Witti Finances</t>
  </si>
  <si>
    <t>https://www.crunchbase.com/organization/witti-finances</t>
  </si>
  <si>
    <t>Didier Logon</t>
  </si>
  <si>
    <t>https://wittifinances.com/</t>
  </si>
  <si>
    <t>https://twitter.com/wittifinancesci</t>
  </si>
  <si>
    <t>info@wittifinances.com</t>
  </si>
  <si>
    <t>Wolf Financials</t>
  </si>
  <si>
    <t>https://www.crunchbase.com/organization/wolf-financials</t>
  </si>
  <si>
    <t>Lourens Marthinus Luyt</t>
  </si>
  <si>
    <t>Cryptocurrency, Finance, Financial Services, FinTech</t>
  </si>
  <si>
    <t>https://wolffinancials.com</t>
  </si>
  <si>
    <t>https://twitter.com/WolfFinancials</t>
  </si>
  <si>
    <t>social@wolffinancials.com</t>
  </si>
  <si>
    <t>browCredit</t>
  </si>
  <si>
    <t>https://www.crunchbase.com/organization/browcredit</t>
  </si>
  <si>
    <t>Credit, Financial Services, Software</t>
  </si>
  <si>
    <t>https://browcredit.com</t>
  </si>
  <si>
    <t>CKK Capital</t>
  </si>
  <si>
    <t>https://www.crunchbase.com/organization/ckk-capital</t>
  </si>
  <si>
    <t>https://www.ckkcapital.com.ng</t>
  </si>
  <si>
    <t>https://x.com/ckkcapital</t>
  </si>
  <si>
    <t>info@ckkcapital.com.ng</t>
  </si>
  <si>
    <t>+234 802 441 8789</t>
  </si>
  <si>
    <t>DNBC Global Markets</t>
  </si>
  <si>
    <t>https://www.crunchbase.com/organization/dnbc-global-markets</t>
  </si>
  <si>
    <t>https://www.dnbcmarkets.com</t>
  </si>
  <si>
    <t>support@dnbcmarkets.com</t>
  </si>
  <si>
    <t>Mcmudia Group</t>
  </si>
  <si>
    <t>https://www.crunchbase.com/organization/mcmudia-group</t>
  </si>
  <si>
    <t>https://www.mcmudia.com</t>
  </si>
  <si>
    <t>https://x.com/mcmudia</t>
  </si>
  <si>
    <t>enquiries@mcmudia.com</t>
  </si>
  <si>
    <t>+234 704 573 8928</t>
  </si>
  <si>
    <t>With Halal</t>
  </si>
  <si>
    <t>https://www.crunchbase.com/organization/with-halal</t>
  </si>
  <si>
    <t>https://www.withhalal.com</t>
  </si>
  <si>
    <t>https://x.com/WithHalal</t>
  </si>
  <si>
    <t>support@withhalal.com</t>
  </si>
  <si>
    <t>234 810 283 7968</t>
  </si>
  <si>
    <t>Cash Mehan</t>
  </si>
  <si>
    <t>https://www.crunchbase.com/organization/cash-mehan</t>
  </si>
  <si>
    <t>http://cashmehan.com</t>
  </si>
  <si>
    <t>Riverbank Partners</t>
  </si>
  <si>
    <t>https://www.crunchbase.com/organization/riverbank-partners</t>
  </si>
  <si>
    <t>Asset Management, Consumer Lending, Finance, Financial Services, Lending</t>
  </si>
  <si>
    <t>https://riverbank-partners.com</t>
  </si>
  <si>
    <t>https://x.com/Riverbank_P</t>
  </si>
  <si>
    <t>234 702 500 7881</t>
  </si>
  <si>
    <t>Paycode Ghana</t>
  </si>
  <si>
    <t>https://www.crunchbase.com/organization/paycode-ghana</t>
  </si>
  <si>
    <t>FinTech, Information Technology, Payments</t>
  </si>
  <si>
    <t>https://paycodeghana.com</t>
  </si>
  <si>
    <t>info@paycodeghana.com</t>
  </si>
  <si>
    <t>+233 50 263 4693</t>
  </si>
  <si>
    <t>Deftify</t>
  </si>
  <si>
    <t>https://www.crunchbase.com/organization/deftify</t>
  </si>
  <si>
    <t>Analytics, Cryptocurrency, Information Services</t>
  </si>
  <si>
    <t>https://www.deftify.io</t>
  </si>
  <si>
    <t>https://twitter.com/deftify_</t>
  </si>
  <si>
    <t>Startbench</t>
  </si>
  <si>
    <t>https://www.crunchbase.com/organization/startbench</t>
  </si>
  <si>
    <t>Artificial Intelligence (AI), Blockchain and Cryptocurrency, Data and Analytics, Information Technology, Other, Professional Services, Science and Engineering, Software</t>
  </si>
  <si>
    <t>Artificial Intelligence (AI), Blockchain, Business Development, Information Technology, Software</t>
  </si>
  <si>
    <t>Kano, Kano, Nigeria</t>
  </si>
  <si>
    <t>https://startbench.com.ng</t>
  </si>
  <si>
    <t>https://x.com/startbenchltd</t>
  </si>
  <si>
    <t>hello@Startbench.com.ng</t>
  </si>
  <si>
    <t>+234 8051388692</t>
  </si>
  <si>
    <t>PrimeX Capital</t>
  </si>
  <si>
    <t>https://www.crunchbase.com/organization/primex-capital-b2c9</t>
  </si>
  <si>
    <t>https://primexcapital.com</t>
  </si>
  <si>
    <t>support@primexcapital.com</t>
  </si>
  <si>
    <t>Orchestrate</t>
  </si>
  <si>
    <t>https://www.crunchbase.com/organization/orchestrate-7dc4</t>
  </si>
  <si>
    <t>Jerry Enebeli, Yewande Odumosu</t>
  </si>
  <si>
    <t>Orchestrate Payment and wallet framework integration provides payment providers with a more unified structure for their customers.</t>
  </si>
  <si>
    <t>https://orchestrate.finance</t>
  </si>
  <si>
    <t>https://twitter.com/Orchestrate</t>
  </si>
  <si>
    <t>Sapano</t>
  </si>
  <si>
    <t>https://www.crunchbase.com/organization/sapano</t>
  </si>
  <si>
    <t>Mfrekemfon Daniel</t>
  </si>
  <si>
    <t>Blockchain and Cryptocurrency, Commerce and Shopping, Financial Services, Other</t>
  </si>
  <si>
    <t>Blockchain, FinTech, Point of Sale</t>
  </si>
  <si>
    <t>https://sapa-no.com/</t>
  </si>
  <si>
    <t>https://twitter.com/SapaNOFinance</t>
  </si>
  <si>
    <t>contact@sapa-no.com</t>
  </si>
  <si>
    <t>+234 816 176 9663</t>
  </si>
  <si>
    <t>TechBross</t>
  </si>
  <si>
    <t>https://www.crunchbase.com/organization/techbross</t>
  </si>
  <si>
    <t>Aryan Rathore</t>
  </si>
  <si>
    <t>Blockchain, Gaming, Metaverse, PC Games</t>
  </si>
  <si>
    <t>TechBross is a socializing and gaming Metaverse on the Ethereum Blockchain. So people can socialize, trade NFTs, and buy virtual land and play to earn.</t>
  </si>
  <si>
    <t>https://www.techbross.com</t>
  </si>
  <si>
    <t>aryan@techbross.com</t>
  </si>
  <si>
    <t>Float</t>
  </si>
  <si>
    <t>https://www.crunchbase.com/organization/float-df0d</t>
  </si>
  <si>
    <t>Commerce and Shopping, Financial Services, Lending and Investments, Payments, Software</t>
  </si>
  <si>
    <t>Credit Cards, E-Commerce, Embedded Software, FinTech, Payments</t>
  </si>
  <si>
    <t>At Float, we believe in a world where credit works for shoppers and not against them. Float offers shoppers a smarter way to pay with their credit card â€“ by splitting big purchases in up to 24 bite-size, interest-free monthly payments. Itâ€™s all the perks of credit cards, but none of the cons. No extra debt, no applications, no credit checks â€“ and no catch. Just shopping joy on their terms. At the same time, Float merchants enjoy more than 80% bigger orders and radically improved conversions. They also get direct access to 5 million pre-approved shoppers. Floatâ€™s instalment offering is fully customisable, giving merchants more control and flexibility than ever before. Itâ€™s all made possible by Floatâ€™s innovative technology, built on what we call â€˜head-in-the-sky, feet-on-the-groundâ€™ thinking. By giving their shoppers the most flexible, frictionless and financially responsible way to shop, merchants are partnering with us to build a new economy - where buying BIG, means paying small. Welcome to Float.</t>
  </si>
  <si>
    <t>https://www.float.co.za/</t>
  </si>
  <si>
    <t>https://x.com/Floatcoza</t>
  </si>
  <si>
    <t>alex@float.co.za</t>
  </si>
  <si>
    <t>Chapa</t>
  </si>
  <si>
    <t>https://www.crunchbase.com/organization/chapa</t>
  </si>
  <si>
    <t>Israel Goytom Birhane, Nael Hailemariam</t>
  </si>
  <si>
    <t>Chapa is an Ethiopian financial service and a global data engineering technology-based service provider headquartered in Addis Ababa, Ethiopia. It is registered globally in the USA, China, and Italy. The company primarily focuses on solving payments problems securely for ambitious businesses and governmental organizations in developing countries mainly in East Africa. We have adopted state-of-the-art tools, technologies, and methodologies to provide hi-tech and high-quality solutions for our users. We can advise and explore new and exciting possibilities for our customers to optimize their investments and relationships. Chapa offers services in the following areas: Payment Gateway, Payment Instrument, and Bill Aggregator Solutions.</t>
  </si>
  <si>
    <t>https://chapa.co/</t>
  </si>
  <si>
    <t>info@chapa.co</t>
  </si>
  <si>
    <t>960-724-272</t>
  </si>
  <si>
    <t>Fixa</t>
  </si>
  <si>
    <t>https://www.crunchbase.com/organization/fixa-6952</t>
  </si>
  <si>
    <t>Jansen Durham, Tafara Makaza</t>
  </si>
  <si>
    <t>Administrative Services, Financial Services, Other, Social Impact</t>
  </si>
  <si>
    <t>FinTech, Human Resources, Social Impact</t>
  </si>
  <si>
    <t>Fixa is an HR-enabled fintech targeting African businesses that manage temporary workers at scale.</t>
  </si>
  <si>
    <t>https://www.fixahr.com</t>
  </si>
  <si>
    <t>https://twitter.com/fixarwanda</t>
  </si>
  <si>
    <t>info@fixarwanda.com</t>
  </si>
  <si>
    <t>Leaflette</t>
  </si>
  <si>
    <t>https://www.crunchbase.com/organization/leaflette</t>
  </si>
  <si>
    <t>FinTech, SaaS, Software Engineering</t>
  </si>
  <si>
    <t>Leaflette is a software company that focuses on small/mid-sized business software development and automation</t>
  </si>
  <si>
    <t>https://leaflette.co</t>
  </si>
  <si>
    <t>info@leaflette.co</t>
  </si>
  <si>
    <t>Bethniel Financial Technology</t>
  </si>
  <si>
    <t>https://www.crunchbase.com/organization/bethniel-financial-technology</t>
  </si>
  <si>
    <t>Bethniel Financial Technology currently offer the Bethniel Finance App which helps Africans manage personal finances and make better financial decisions.</t>
  </si>
  <si>
    <t>https://bethnielfintech.com</t>
  </si>
  <si>
    <t>e.akani@bethnielfintech.com</t>
  </si>
  <si>
    <t>Adumo Online</t>
  </si>
  <si>
    <t>https://www.crunchbase.com/organization/adumo-online</t>
  </si>
  <si>
    <t>Glen Ross</t>
  </si>
  <si>
    <t>We are more than just an e-commerce payment provider, we are enablers of digital growth. As one of Africa's largest growing online payment providers, our success lies in our commitment to listen, to understand, and to adapt to the ever-changing needs of those we serve. With over 16 years experience, we have earned our merchants trust by ensuring they can focus on their core business while entrusting us to take care of their payment needs.</t>
  </si>
  <si>
    <t>http://www.adumoonline.com</t>
  </si>
  <si>
    <t>sales@adumoonline.com</t>
  </si>
  <si>
    <t>27 21 555 3260</t>
  </si>
  <si>
    <t>Beepae</t>
  </si>
  <si>
    <t>https://www.crunchbase.com/organization/beepae</t>
  </si>
  <si>
    <t>Chidinma Chimbiko</t>
  </si>
  <si>
    <t>Beepae is an online escrow digital payment company that facilitates the exchange of money held in escrow as well as the exchange of value between individuals and organizations on a timely and consisitent manner.</t>
  </si>
  <si>
    <t>https://beepae.com</t>
  </si>
  <si>
    <t>Akowe</t>
  </si>
  <si>
    <t>https://www.crunchbase.com/organization/akowe</t>
  </si>
  <si>
    <t>Ayodeji Agboola</t>
  </si>
  <si>
    <t>Blockchain and Cryptocurrency, Education, Other, Software</t>
  </si>
  <si>
    <t>Blockchain, EdTech, Enterprise Software, SaaS</t>
  </si>
  <si>
    <t>Akowe is a Digital wallet for verified and verifiable academic records using blockchain technology. It also features a digital issuance engine where educators can create and issue credentials to their students digitally.  Akowe is creating the one true platform for verified and verifiable academic records across sub saharan Africa.</t>
  </si>
  <si>
    <t>https://akowe.app</t>
  </si>
  <si>
    <t>https://twitter.com/AkoweApp</t>
  </si>
  <si>
    <t>biro@akowe.app</t>
  </si>
  <si>
    <t>Kiasi</t>
  </si>
  <si>
    <t>https://www.crunchbase.com/organization/kiasi-tv</t>
  </si>
  <si>
    <t>Babalwa Baartman, Samuel Tebandeke</t>
  </si>
  <si>
    <t>Digital Entertainment, FinTech, Media and Entertainment</t>
  </si>
  <si>
    <t>Kiasi is a fintech platform designed for Africaâ€™s creative economy, combining content distribution with embedded financial tools. The platform allows creators to raise capital, monetize directly, and manage creative income within one system. Unlike conventional streaming or crowdfunding models, Kiasi integrates equity crowdfunding for film, audio, and other creative projects, giving fans and investors the ability to co-own content. Features such as tipping, royalty tracking, and transparent revenue sharing convert audience engagement into financial participation. As a vertically integrated fintech company, Kiasi targets structural gaps in creator financing by embedding monetization tools and facilitating investment access for both creators and retail investors. It offers streaming services alongside funding mechanisms, linking content creation, financing, and distribution within a single ecosystem. This structure positions Kiasi as both a content platform and a financial infrastructure built to support sustainable creative production in Africa.</t>
  </si>
  <si>
    <t>https://kiasitv.com</t>
  </si>
  <si>
    <t>https://www.twitter.com/KiasiTv</t>
  </si>
  <si>
    <t>sam@kiasitv.com</t>
  </si>
  <si>
    <t>SuitablePay</t>
  </si>
  <si>
    <t>https://www.crunchbase.com/organization/suitable-payments-limited</t>
  </si>
  <si>
    <t>Cryptocurrency, Finance, Financial Exchanges, Financial Services, FinTech</t>
  </si>
  <si>
    <t>Suitablepay - Is a technology company, that allows users to buy/sale of Crypto-currency and make payments for Bill's, refilling Airtime, &amp; data, exchanging of currencies to Naira, Virtual Card, and more features. We also, offer amazing discount to aspiring re-sellers and cool prices to end users.  Suitablepay for business - Users/customers can accept payments worldwide for their business, for more info, visit business.suitablepay.com</t>
  </si>
  <si>
    <t>https://suitablepay.com</t>
  </si>
  <si>
    <t>https://twitter.com/suitablepay</t>
  </si>
  <si>
    <t>suitablepay@gmail.com</t>
  </si>
  <si>
    <t>Just2Pay</t>
  </si>
  <si>
    <t>https://www.crunchbase.com/organization/just2pay</t>
  </si>
  <si>
    <t>E-Commerce Platforms, Enterprise Resource Planning (ERP), FinTech, Mobile Payments, Payments, SaaS</t>
  </si>
  <si>
    <t>Just2Pay disrupts the game by seamlessly integrating full Payment Services into existing SaaS platforms across diverse industries, empowering merchants to deliver frictionless payment experiences and skyrocket customer engagement. Built on a modern API-first infrastructure, Just2Pay boasts unmatched agility and flexibility, enabling merchants to adapt to market changes in minutes, not months, with unrivaled cost efficiency.  This translates to happy customers, stronger brand loyalty, and sustainable growth for your business. We don't just process payments; we orchestrate customer journeys. Our cutting-edge Payment ECO-System fosters deeper connections between merchants and their customers, unlocking powerful new possibilities for engagement and long-term value.</t>
  </si>
  <si>
    <t>https://www.just2pay.net/</t>
  </si>
  <si>
    <t>info@just2pay.net</t>
  </si>
  <si>
    <t>Bitnob</t>
  </si>
  <si>
    <t>https://www.crunchbase.com/organization/bitnob</t>
  </si>
  <si>
    <t>Bernard Parah, Edward Amewu, Edward Amewu</t>
  </si>
  <si>
    <t>Africa's Largest Bitcoin, Lightning Network Infrastructure Provider.</t>
  </si>
  <si>
    <t>https://bitnob.com</t>
  </si>
  <si>
    <t>https://twitter.com/bitnob_official</t>
  </si>
  <si>
    <t>Mywagepay</t>
  </si>
  <si>
    <t>https://www.crunchbase.com/organization/mywagepay</t>
  </si>
  <si>
    <t>Beth Wambui, Johnson Mwangi, Moses Gathecha</t>
  </si>
  <si>
    <t>Administrative Services, Financial Services, Health Care, Lending and Investments</t>
  </si>
  <si>
    <t>Banking, Employee Benefits, Finance, Financial Services, FinTech, Lending</t>
  </si>
  <si>
    <t>MyWagePay  provide  employees with financial wellbeing tools, including budgeting, savings and investment to help them make smarter and healthier finance decisions that put them on a path to financial freedom. On average, employees withdraw 11% of their net salary in a given month</t>
  </si>
  <si>
    <t>https://mywagepay.com</t>
  </si>
  <si>
    <t>beth@mywagepay.com</t>
  </si>
  <si>
    <t>101 financial.app</t>
  </si>
  <si>
    <t>https://www.crunchbase.com/organization/101-financial-app</t>
  </si>
  <si>
    <t>Chi-Hung Chuang, Pen-Li Huang</t>
  </si>
  <si>
    <t>Financial Services, Internet Services, Lending and Investments, Media and Entertainment</t>
  </si>
  <si>
    <t>Finance, FinTech, Internet, Social Media, Trading Platform</t>
  </si>
  <si>
    <t>Our mission is to provide millions of users from Indonesia and other Southeast Asian countries a one-stop-shop solution for their trading and investing needs. We create a global community where anyone can exchange investment strategies, connect, and share thoughts about the market, across our social feed.</t>
  </si>
  <si>
    <t>https://id.101financial.app/</t>
  </si>
  <si>
    <t>Ceepass Digital Bank</t>
  </si>
  <si>
    <t>https://www.crunchbase.com/organization/ceepass-digital-bank</t>
  </si>
  <si>
    <t>Adama Joseph Adama</t>
  </si>
  <si>
    <t>Ceepass is one of the fastest growing neobanks in Nigeria.</t>
  </si>
  <si>
    <t>https://ceepass.com</t>
  </si>
  <si>
    <t>https://twitter.com</t>
  </si>
  <si>
    <t>info@ceepass.com</t>
  </si>
  <si>
    <t>PayPaddi</t>
  </si>
  <si>
    <t>https://www.crunchbase.com/organization/pay-paddi</t>
  </si>
  <si>
    <t>PayPaddi helps you pay for Electricity &amp; Cable Bills on any device, anytime, anywhere.</t>
  </si>
  <si>
    <t>https://paypaddi.com/</t>
  </si>
  <si>
    <t>https://twitter.com/paypaddi</t>
  </si>
  <si>
    <t>Support@paypaddi.com</t>
  </si>
  <si>
    <t>dfin Holding</t>
  </si>
  <si>
    <t>https://www.crunchbase.com/organization/dfin-holding</t>
  </si>
  <si>
    <t>Abdel Hamid Abdella, Adel Boseli, Ali Shaaban, Doaa Zaki, Mahmoud Sameer Hassan, Mohammed El-Beltagy, Shehab Marzban</t>
  </si>
  <si>
    <t>Digital Finance Holding (dfin) is a tech-based financial services platform regulated by the Egyptian Financial Regulatory Authority, and focusing on supporting and promoting FinTech in the non-banking financial services industry. dfin Holding is built on rethinking the venture-based model by adopting a collaborative venture building approach with entrepreneurs and investors; catalyzing their access to market and growth through creating synergies across the dfin platform and its network.</t>
  </si>
  <si>
    <t>https://www.dfinholding.com/</t>
  </si>
  <si>
    <t>info@dfinholding.com</t>
  </si>
  <si>
    <t>Flippay</t>
  </si>
  <si>
    <t>https://www.crunchbase.com/organization/flippay</t>
  </si>
  <si>
    <t>Stephen Dada</t>
  </si>
  <si>
    <t>Financial Services, FinTech, Gift Card, Payments, Software</t>
  </si>
  <si>
    <t>Flippay is a fin-tech platform that buys gift cards from users and top-up users' in-app wallet balance for payment of the gift card sold. Flippay also offers bill payment services and free money withdrawal/ internal transfers.</t>
  </si>
  <si>
    <t>https://flippay.co</t>
  </si>
  <si>
    <t>https://twitter.com/flippayconnect</t>
  </si>
  <si>
    <t>hey@flippay.co</t>
  </si>
  <si>
    <t>Fyatu</t>
  </si>
  <si>
    <t>https://www.crunchbase.com/organization/fyatu</t>
  </si>
  <si>
    <t>Felix Maroy</t>
  </si>
  <si>
    <t>Credit Cards, Debit Cards, Developer APIs, Financial Services, FinTech, Gift Card, Payments</t>
  </si>
  <si>
    <t>Fyatu offers a new type of virtual payment card. Designed for innovators and forward thinking companies who need a faster, easier and more reliable way to pay online or issue cards to their customers without the need for a bank account. Fyatu virtual cards replace physical bank cards for online payments. They come with 3D Secure to fight card fraud, advanced and simplified card management and compatibility with over 6 million websites. Instantly create as many virtual cards as you need. Energize the way you manage your expenses and make payments. All in real time, 24/7 via your own systems. Our API integrates card management into any platform. So you can easily manage existing maps and create new ones from your own app. Fyatu's mission is to modernize the way people pay online and drive productivity for businesses and innovators. The current bureaucracy to become an issuer of bank cards hinders businesses. Fyatu is building the new card issuance service that is simple, fast and without contractual commitment to make money flow more efficiently in businesses and the economy. Fyatu is the ideal alternative for FinTech companies, travel agencies, marketing agencies and payment services. We are growing rapidly and thus serving new sectors. Contact us to discuss how we can work together.</t>
  </si>
  <si>
    <t>https://fyatu.com</t>
  </si>
  <si>
    <t>support@fyatu.com</t>
  </si>
  <si>
    <t>Pertence</t>
  </si>
  <si>
    <t>https://www.crunchbase.com/organization/pertence</t>
  </si>
  <si>
    <t>Ian Zaqueu</t>
  </si>
  <si>
    <t>Pertence is a Mozambican FinTech, incubated by the Central Bank, operating the countryâ€™s first crowdfunding platform. The platform seeks to connect Mozambican SMEs and entrepreneurs to willing and able national and international investors. Pertence is a fully digital company which operates via a web page and a mobile application. The platform operates as a marketplace where individuals can list their projects which require financing, and other willing and able individuals can proceed to invest in these projects. Pertence's participation in the SandBox aims to demonstrate the viability of this financing model, and if it proves to be operational the Central Bank proposes to provide the license so that platform can operate independently in the national market and, to regulate this operation which is new in the country. Pertence is seeking to position itself as the most modern and innovation-driven company in Mozambique, which primarily serves young people.</t>
  </si>
  <si>
    <t>https://pertencemz.com</t>
  </si>
  <si>
    <t>https://twitter.com/pertencemz?lang=en</t>
  </si>
  <si>
    <t>admin@pertencemz.com</t>
  </si>
  <si>
    <t>Sekoir</t>
  </si>
  <si>
    <t>https://www.crunchbase.com/organization/sekoir</t>
  </si>
  <si>
    <t>Aimed Khalfellah</t>
  </si>
  <si>
    <t>Financial Services, Internet Services, Payments, Software</t>
  </si>
  <si>
    <t>Finance, Online Portals, Virtual Currency</t>
  </si>
  <si>
    <t>Sekoir is a platform that provides the safest and fastest way to exchange electronic currencies while facilitating the buying and selling of banknotes. Our mission is to empower people to trade freely by offering secure, efficient, and direct solutions.</t>
  </si>
  <si>
    <t>Jijel, Jijel, Algeria</t>
  </si>
  <si>
    <t>https://www.sekoir.com</t>
  </si>
  <si>
    <t>https://x.com/sekoir_</t>
  </si>
  <si>
    <t>contact@sekoir.com</t>
  </si>
  <si>
    <t>UbexPay Limited</t>
  </si>
  <si>
    <t>https://www.crunchbase.com/organization/ubexpay</t>
  </si>
  <si>
    <t>Adel Benlakhdar</t>
  </si>
  <si>
    <t>E-Commerce, Finance, Financial Services, FinTech, Software</t>
  </si>
  <si>
    <t>A startup specializing in fintech solutions e-payments and e-commerce. Global payments modern system focused on individuals &amp; businesses. It allows users to send, receive, and transfer funds across borders through e-payment cards, bank transfers, and more. Features tools for acceptance of payments, reimbursements, and frauds. The application can be accessed on Web, iOS and Android devices.  UbexPay  eBanking and eWallet is our Pricipal product in the Market which connects several banks and payment methods in a single web app and mobile platform with API access which is a 1st in Algeria and the North African region for simple users, freelancers, e-commerce, and web merchants. Our startup is labeled by the Ministry as an innovative project and startup label with tax-free benefits for 4 renewable years and market priority and facility for international investment and has many secondary activities such as the development of solutions for banks or even the private sector. SARL Startup ubexPay have many other solutions and projects in markets ; Ubex CAB - Taxi &amp; Transport Services. Ubex Eats - Food Delivery. Ubex ONE - Freelancers and Home Services. O2 Avenue - Cloud Hosting Provider with Domaines, VPS etc. AWENNI - Crowdfunding &amp; Startups Invest. Boost'in Mosta inc -  Incubator and Startups Booster. Our Products are WINNER AWARD's in; Algeria Official FinTech event ORAN DISRUPT 2021 by the ministry.  Algeria Startup Challenge ASC2021. Entrepreneurship World Cup by KSA EWC2021. Top 100 in China University Startups World Cup USWC2021. Top 10 WeFundSSR Algeria by the USA for 2022.</t>
  </si>
  <si>
    <t>Mostaganem, Mostaganem, Algeria</t>
  </si>
  <si>
    <t>http://ubexpay.com</t>
  </si>
  <si>
    <t>https://twitter.com/ubexpay</t>
  </si>
  <si>
    <t>hello@ubexpay.com</t>
  </si>
  <si>
    <t>ThirdWay Capital</t>
  </si>
  <si>
    <t>https://www.crunchbase.com/organization/thirdway-capital</t>
  </si>
  <si>
    <t>David Harlley, Jonathan Wilson, Kwabena Owusu-Adjei</t>
  </si>
  <si>
    <t>https://thirdwaycapital.co</t>
  </si>
  <si>
    <t>https://x.com/ThirdWayCapital</t>
  </si>
  <si>
    <t>hello@thirdwaycapital.co</t>
  </si>
  <si>
    <t>+233 024 255 4054</t>
  </si>
  <si>
    <t>LendingScape Limited</t>
  </si>
  <si>
    <t>https://www.crunchbase.com/organization/lendingscape</t>
  </si>
  <si>
    <t>Lendingscape is an impact financing company that offers digital financing solutions for MSMEs with a focus on community lending for social impact. Our innovative approach has already made a positive impact in the lives of many, and we are dedicated to achieving market leadership in online and digital impact-based financing by 2025. With a profitable business model and a solid foundation for growth, we aim to expand our operations, invest in technology, and launch new projects to maximize our impact and create a more equitable and sustainable future.</t>
  </si>
  <si>
    <t>http://www.lendingscape.co.zm/</t>
  </si>
  <si>
    <t>https://twitter.com/lendingscape</t>
  </si>
  <si>
    <t>info@lendingscape.co.zm</t>
  </si>
  <si>
    <t>eAjor ltd</t>
  </si>
  <si>
    <t>https://www.crunchbase.com/organization/eajor-ltd</t>
  </si>
  <si>
    <t>A Nigeria based credit union digitally enabling periodic rotational contributions amongst its members. existing as a mobile application that manages the collection and disbursements of funds within it's private and public cells.</t>
  </si>
  <si>
    <t>http://eajor.com</t>
  </si>
  <si>
    <t>https://www.twitter.com/eajorng</t>
  </si>
  <si>
    <t>support@eajor.com</t>
  </si>
  <si>
    <t>Surge Technology LT</t>
  </si>
  <si>
    <t>https://www.crunchbase.com/organization/surge-technology-lt</t>
  </si>
  <si>
    <t>Mark Daniel Hiwa, Wakisa Matthew Silindu</t>
  </si>
  <si>
    <t>Administrative Services, Commerce and Shopping, Financial Services, Software</t>
  </si>
  <si>
    <t>E-Commerce, FinTech, Human Resources, Software</t>
  </si>
  <si>
    <t>Surge Technology is one of Malawi's Most Innovative Startups. Surge is the company behind revolutionary applications, Letts Commerce, LinQ Finance &amp; Clercky. Surge began with the mission of using technology to solve African problems and approach these problems with unique perspective and understanding.</t>
  </si>
  <si>
    <t>http://www.surgeltd.com</t>
  </si>
  <si>
    <t>info@surgeltd.com</t>
  </si>
  <si>
    <t>My Ecurrency Nigeria</t>
  </si>
  <si>
    <t>https://www.crunchbase.com/organization/my-ecurrency-nigeria</t>
  </si>
  <si>
    <t>Oluwadamilola Akinremi</t>
  </si>
  <si>
    <t>Blockchain and Cryptocurrency, Commerce and Shopping, Financial Services, Payments, Software</t>
  </si>
  <si>
    <t>Cryptocurrency, FinTech, Gift Card</t>
  </si>
  <si>
    <t>https://myecurrencyng.com/</t>
  </si>
  <si>
    <t>info@myecurrencyng.com</t>
  </si>
  <si>
    <t>903-969-0135</t>
  </si>
  <si>
    <t>Fruittex</t>
  </si>
  <si>
    <t>https://www.crunchbase.com/organization/fruittex</t>
  </si>
  <si>
    <t>Johan Immelman</t>
  </si>
  <si>
    <t>Agriculture and Farming, Financial Services, Food and Beverage, Information Technology</t>
  </si>
  <si>
    <t>AgTech, Financial Services, FinTech, Food and Beverage, Information Technology</t>
  </si>
  <si>
    <t>Fruittex is an innovative platform operating at the nexus of agricultural technology (AgTech), financial technology (Fintech), and climate technology (Climate Tech). The company is dedicated to revolutionizing the agricultural sector by integrating the power of blockchain technology, thus paving the way for a more sustainable and financially inclusive future. At its core, Fruittex offers a unique agricultural tokenization platform that enables farmers to tokenize their orchards and trees, creating Fruittex Trees Tokens (FTTs). These tokens represent fractional ownership of the fruit trees and are tradeable assets in the digital marketplace. This system provides farmers with a novel way to monetize their assets and gain liquidity, bypassing traditional financial barriers. Fruittex's marketplace is not just a trading platform; it's a comprehensive ecosystem that supports sustainable agriculture, promotes transparency, and ensures security through blockchain technology. The platform empowers investors to diversify their portfolios by investing in tangible agricultural assets, fostering a symbiotic relationship between investors and farmers. A significant aspect of Fruittex's operations revolves around its carbon credit trading system. The platform incentivizes sustainable farming practices by enabling the creation, trading, and retirement of carbon credits, contributing to global efforts in mitigating climate change. By tokenizing carbon credits, Fruittex ensures that environmental sustainability is at the forefront of its business model. Key Features: Tokenization of Agricultural Assets:  Farmers can tokenize their orchards and trees, transforming them into FTTs, which represent real-world agricultural assets in the digital marketplace. Trading Platform:  Fruittex provides a versatile trading platform where investors can buy, sell, or trade FTTs, offering a seamless trading experience and enhancing liquidity in the agricultural sector. Carbon Credit Trading:  The platform supports the creation, trading, and retirement of carbon credits, promoting environmental sustainability and offering a new avenue for green investments. Blockchain Integration:  Leveraging blockchain technology, Fruittex ensures the security, transparency, and immutability of transactions, enhancing trust and reliability in the agricultural investment space. Fruittex is more than just a company; it's a movement towards a more sustainable, financially inclusive, and environmentally conscious future. The platform bridges the gap between traditional farming and digital finance, creating a world where agriculture thrives through innovation and technology.</t>
  </si>
  <si>
    <t>Louis Trichardt, NA - South Africa, South Africa</t>
  </si>
  <si>
    <t>https://fruittex.co.za/</t>
  </si>
  <si>
    <t>https://twitter.com/fruittex_trees</t>
  </si>
  <si>
    <t>support@fruittex.com</t>
  </si>
  <si>
    <t>Afroteller</t>
  </si>
  <si>
    <t>https://www.crunchbase.com/organization/afroteller</t>
  </si>
  <si>
    <t>Financial Services, FinTech, Peer to Peer</t>
  </si>
  <si>
    <t>We are a Peer to Peer lending platform providing loans and investment benefits to Ugandan individuals and Institutions</t>
  </si>
  <si>
    <t>https://afroteller.com</t>
  </si>
  <si>
    <t>hi@afroteller.com</t>
  </si>
  <si>
    <t>c-Exchange</t>
  </si>
  <si>
    <t>https://www.crunchbase.com/organization/c-exchange-39b1</t>
  </si>
  <si>
    <t>Prince k. Bonney</t>
  </si>
  <si>
    <t>Virtual Currency</t>
  </si>
  <si>
    <t>Are you looking to buy and sell Bitcoin, USDT, PayPal, or Perfect Money? Look no further! We offer the best rates and an easy exchange process.</t>
  </si>
  <si>
    <t>https://c-exchange.com</t>
  </si>
  <si>
    <t>support@c-exchange.com</t>
  </si>
  <si>
    <t>+233 0558776576</t>
  </si>
  <si>
    <t>Syarpa</t>
  </si>
  <si>
    <t>https://www.crunchbase.com/organization/syarpa</t>
  </si>
  <si>
    <t>Adedapo Sodipo</t>
  </si>
  <si>
    <t>Blockchain, Cryptocurrency, Financial Services, FinTech, Mobile Payments, Payments, Virtual Currency</t>
  </si>
  <si>
    <t>Syarpa is a Fintech company building the future of payments by leveraging digital assets solutions in Africa and around the world. It provides world-class and customer-centric products such as international remittance, crypto exchange, and crypto payment solutions to its diverse customer base.</t>
  </si>
  <si>
    <t>http://www.syarpa.com</t>
  </si>
  <si>
    <t>https://twitter.com/GetSyarpa</t>
  </si>
  <si>
    <t>invest@syarpa.com</t>
  </si>
  <si>
    <t>Hisa Inc</t>
  </si>
  <si>
    <t>https://www.crunchbase.com/organization/kenyan-wall-street</t>
  </si>
  <si>
    <t>Eric Jackson, Erick Asuma, Eunice Thairu</t>
  </si>
  <si>
    <t>At Hisa, we are building the infrastructure for borderless investments for Africa to allow everyday Africans to easily invest in both local and global assets including stocks, ETFs, bonds and alternative investments. Less than 1% of the adult population in Sub-Saharan Africa invests in the capital markets; our mission at Hisa is to fix that through simplified investment products and educational content.</t>
  </si>
  <si>
    <t>https://www.hisa.co/</t>
  </si>
  <si>
    <t>https://twitter.com/hisaapp</t>
  </si>
  <si>
    <t>info@hisa.co</t>
  </si>
  <si>
    <t>MyFy</t>
  </si>
  <si>
    <t>https://www.crunchbase.com/organization/myfy</t>
  </si>
  <si>
    <t>Michael Tendo, Pius Ruhunda</t>
  </si>
  <si>
    <t>Commerce and Shopping, Financial Services, Hardware, Internet Services, Other, Software</t>
  </si>
  <si>
    <t>E-Commerce Platforms, Financial Services, FinTech, Retail Technology, Small and Medium Businesses, Social Shopping</t>
  </si>
  <si>
    <t>Run your business from your phone, Save with your group and borrow, and Qualify for unsecured loans with a formal credit score.</t>
  </si>
  <si>
    <t>https://myfy.app/</t>
  </si>
  <si>
    <t>https://twitter.com/MyFy_app</t>
  </si>
  <si>
    <t>info@myfy.me</t>
  </si>
  <si>
    <t>Nsisong Enterprises LTD</t>
  </si>
  <si>
    <t>https://www.crunchbase.com/organization/nsisong-enterprises-ltd</t>
  </si>
  <si>
    <t>Financial Services, Information Technology, Internet Services, Lending and Investments, Real Estate</t>
  </si>
  <si>
    <t>Financial Services, Hedge Funds, Information Technology, Internet, Real Estate Investment, Venture Capital</t>
  </si>
  <si>
    <t>Nsisong Enterprises LTD is the Parent company of Nsisong Labs, Nsisong Homes, Nsisong Capital, XACharity, UnoHacks and eight others.</t>
  </si>
  <si>
    <t>https://nsisong.com</t>
  </si>
  <si>
    <t>hello@nsisong.com</t>
  </si>
  <si>
    <t>OVest</t>
  </si>
  <si>
    <t>https://www.crunchbase.com/organization/ovest</t>
  </si>
  <si>
    <t>Finance, Financial Services, Personal Finance, Real Estate Investment, Wealth Management</t>
  </si>
  <si>
    <t>We are an Investment/Fund Management Company managed by a team of experienced and competent professionals in the finance and investment industry within and outside the country to ensure optimum return.</t>
  </si>
  <si>
    <t>https://www.myovest.com</t>
  </si>
  <si>
    <t>https://www.twitter.com/OVestOfficial</t>
  </si>
  <si>
    <t>hello@myovest.com</t>
  </si>
  <si>
    <t>Muna</t>
  </si>
  <si>
    <t>https://www.crunchbase.com/organization/muna-747c</t>
  </si>
  <si>
    <t>Apps, Bitcoin, Blockchain, Cryptocurrency, FinTech, Mobile Apps, Payments</t>
  </si>
  <si>
    <t>Simple mobile app to access DeFi and crypto in Africa. Muna offers crypto savings, instant coins swap, payments and crypto lend plus borrow.</t>
  </si>
  <si>
    <t>Agbor, Delta, Nigeria</t>
  </si>
  <si>
    <t>https://muna.app</t>
  </si>
  <si>
    <t>https://twitter.com/munawallet</t>
  </si>
  <si>
    <t>support@muna.app</t>
  </si>
  <si>
    <t>Chitambira Corp</t>
  </si>
  <si>
    <t>https://www.crunchbase.com/organization/chitambira-corp</t>
  </si>
  <si>
    <t>Blockchain-based systems in the financial sector, trade, education, and property sectors, as well as government operations/structures, the economy, agritech and currencies. Applications include creating Ethereum-based systems in sectors like education, blockchain-based systems for bookkeeping in banking/finance, blockchain-based systems in property, smart contracting, smart grids for energy distribution, identity management, supply chain and international trade.</t>
  </si>
  <si>
    <t>Kwekwe, NA - Zimbabwe, Zimbabwe</t>
  </si>
  <si>
    <t>chitambirar@icloud.com</t>
  </si>
  <si>
    <t>Chikwama Pay</t>
  </si>
  <si>
    <t>https://www.crunchbase.com/organization/chikwama-pay</t>
  </si>
  <si>
    <t>A T Mawoneke</t>
  </si>
  <si>
    <t>Chikwama Pay is a fintech company that aims to provide financial services to the unbanked through a mobile wallet. The mobile wallet comes with a debit card for online shopping, ATM withdrawals, and swiping at merchants. Chikwama Pay also offers access to insurance and investment products.</t>
  </si>
  <si>
    <t>https://www.chikwamapay.com</t>
  </si>
  <si>
    <t>hi@chikwamapay.com</t>
  </si>
  <si>
    <t>Credit Locus</t>
  </si>
  <si>
    <t>https://www.crunchbase.com/organization/credit-locus</t>
  </si>
  <si>
    <t>Isaac Quainoo, Richard Mensah-Baah</t>
  </si>
  <si>
    <t>Credit Locus allows small business owners in Africa to borrow money online instead of going to banks.</t>
  </si>
  <si>
    <t>https://creditlocus.com</t>
  </si>
  <si>
    <t>https://twitter.com/creditlocus</t>
  </si>
  <si>
    <t>admin@creditlocus.com</t>
  </si>
  <si>
    <t>Paysequr</t>
  </si>
  <si>
    <t>https://www.crunchbase.com/organization/paysequr</t>
  </si>
  <si>
    <t>Miracle Akpetimeh John</t>
  </si>
  <si>
    <t>Commerce and Shopping, Financial Services, Information Technology, Internet Services</t>
  </si>
  <si>
    <t>E-Commerce Platforms, FinTech, Information Technology</t>
  </si>
  <si>
    <t>Paysequr is a fintech and ecommerce platform that allows shoppers to pay for items upon receiving and confirming it's value. An escrow and shopping platform aid at providing a secure platform for shoppers and merchant to transact safely with confidence.</t>
  </si>
  <si>
    <t>https://paysequr.com</t>
  </si>
  <si>
    <t>https://www.twitter.com/paysequr</t>
  </si>
  <si>
    <t>hello@payseur.com</t>
  </si>
  <si>
    <t>CallPesa</t>
  </si>
  <si>
    <t>https://www.crunchbase.com/organization/callpesa</t>
  </si>
  <si>
    <t>Victor Mwago</t>
  </si>
  <si>
    <t>Administrative Services, Apps, Financial Services, Hardware, Mobile, Payments, Platforms, Professional Services, Software</t>
  </si>
  <si>
    <t>Android, Billing, Call Center, FinTech, Legal Tech, Mobile Apps, Software, Telecommunications</t>
  </si>
  <si>
    <t>CallPesa develops real-time mobile call billing solutions for professional service firms. It offers an android application that allows professional services firms to instantly deploy and connect to existing back-office services. CallPesa also provides time tracking, billing and invoicing, pre-call payments, analytics and more. It currently serves a growing number of legal, accounting, architecture and engineering, consulting, creative, IT services, and healthcare all over the world. Victor Mwago, a lawyer and legal technologist founded CallPesa in August 2020 and formally launched in November 2020. It has its headquarters in Nairobi, Kenya.</t>
  </si>
  <si>
    <t>https://callpesa.com</t>
  </si>
  <si>
    <t>https://twitter.com/callpesa</t>
  </si>
  <si>
    <t>hi@callpesa.com</t>
  </si>
  <si>
    <t>+254 723 961 272</t>
  </si>
  <si>
    <t>Kachi Plug</t>
  </si>
  <si>
    <t>https://www.crunchbase.com/organization/kachi-plug</t>
  </si>
  <si>
    <t>Godswill onyedikachi Nlemchukwu</t>
  </si>
  <si>
    <t>The smartest way to collect, convert and transfer money globally At KachiPlug Exchange, our mission is to create the worldâ€™s best exchange platform for individuals and international businesses. This digital currency service portal is owned by Nlemchukwu Godswill O (CEO KACHIPLUG).  We buy, sell, and exchange PayPal, Skrill, Neteller, Bitcoin, Payoneer, Zelle, Google Pay, PerfectMoney, GreenDot, Walmart Money Card, Payeer and other E-currencies.</t>
  </si>
  <si>
    <t>https://kachiplug.com</t>
  </si>
  <si>
    <t>https://twitter.com/kachiplug</t>
  </si>
  <si>
    <t>Info@kachiplug.com</t>
  </si>
  <si>
    <t>Shopalz</t>
  </si>
  <si>
    <t>https://www.crunchbase.com/organization/shopalznet</t>
  </si>
  <si>
    <t>Gift Akobundu</t>
  </si>
  <si>
    <t>E-Commerce, FinTech, Internet, Marketplace, Shopping</t>
  </si>
  <si>
    <t>Shopalz is a technology service centered in the development of solutions to aid small and medium businesses in Africa. With an ecosystem of e-commerce to Fintech, Shopalz is dedicated to ensuring businesses can access the right tools to help them grow. Currently, Shopalz runs the Shopalz Marketplace as well as the Shopalz Pay system in Nigeria.</t>
  </si>
  <si>
    <t>https://www.shopalz.net/</t>
  </si>
  <si>
    <t>https://www.twitter.com/shopalz/</t>
  </si>
  <si>
    <t>hello@shopalz.net</t>
  </si>
  <si>
    <t>+234 9130 3876 30</t>
  </si>
  <si>
    <t>HerVest</t>
  </si>
  <si>
    <t>https://www.crunchbase.com/organization/hervest</t>
  </si>
  <si>
    <t>Solape Akinpelu, Yomi Ogunleye</t>
  </si>
  <si>
    <t>Credit, Financial Services, FinTech, Peer to Peer</t>
  </si>
  <si>
    <t>HerVest is an Inclusive Fintech that provides access to savings, Impact Investing and credit for smallholder women farmers and women-owned/led businesses in Nigeria. We are committed to improving womenâ€™s lives through greater access to and use of financial services.  From the boardroom to the farmland, we are leaving no woman behind in our mission to close the $42bn African gender finance gap by democratising access to loans for underserved and excluded African women.  At HerVest, we are driven by the vision that everyone irrespective of gender, race, religion or socioeconomic status deserves equal and easy access to wealth-building opportunities.</t>
  </si>
  <si>
    <t>https://hervest.ng</t>
  </si>
  <si>
    <t>https://twitter.com/hervestng</t>
  </si>
  <si>
    <t>hello@hervest.ng</t>
  </si>
  <si>
    <t>BIT</t>
  </si>
  <si>
    <t>https://www.crunchbase.com/organization/bit-com</t>
  </si>
  <si>
    <t>BIT is a full-featured cryptocurrency exchange that is designed for use by professionals, with advanced risk management and fund efficiency supported by Portfolio Margin and Unified Margin.  BIT was launched in August 2020 as an affiliate of Matrixport, a prominent crypto financial service company. BIT is one of the top crypto options trading platforms which offer innovative USD-margined trading pairs.  BIT is always striving to enhance its trading tools, inspire the creation of innovative financial products, and widen its selection of tokens.</t>
  </si>
  <si>
    <t>https://www.bit.com</t>
  </si>
  <si>
    <t>https://twitter.com/BITCryptoXchg</t>
  </si>
  <si>
    <t>marketing@bit.com</t>
  </si>
  <si>
    <t>Switch</t>
  </si>
  <si>
    <t>https://www.crunchbase.com/organization/whynotswitch</t>
  </si>
  <si>
    <t>Ifeanyi Christwin</t>
  </si>
  <si>
    <t>Blockchain and Cryptocurrency, Energy, Internet Services, Natural Resources, Other, Real Estate, Sustainability</t>
  </si>
  <si>
    <t>Blockchain, Clean Energy, CleanTech, Decentralized Finance (DeFi), Smart Building, Smart Contracts, Solar, Web3</t>
  </si>
  <si>
    <t>Switch has introduced a smart meter designed specifically to bridge the gap between distributed energy resources (such as rooftop solar assets) and the web3.0 economy. Our deceives enable RWA tokenization, transforming physical DERs into digital assets.</t>
  </si>
  <si>
    <t>Nsukka, Enugu, Nigeria</t>
  </si>
  <si>
    <t>https://www.whynotswitch.com/</t>
  </si>
  <si>
    <t>https://twitter.com/WhyNotSwitch</t>
  </si>
  <si>
    <t>info@whynotswitch.com</t>
  </si>
  <si>
    <t>Tomxcredit</t>
  </si>
  <si>
    <t>https://www.crunchbase.com/organization/tomxcredit</t>
  </si>
  <si>
    <t>Tomilayo Akano</t>
  </si>
  <si>
    <t>tomX credit is a financial service firm that empowers business owners and give customers a positive, seamless and safe borrowing and savings experience, helping them to realize their dreams in a financially secure way.</t>
  </si>
  <si>
    <t>https://www.tomxcredit.com</t>
  </si>
  <si>
    <t>https://twitter.com/tomxcredit?lang=en</t>
  </si>
  <si>
    <t>info@tomxcredit.com</t>
  </si>
  <si>
    <t>InflowBit</t>
  </si>
  <si>
    <t>https://www.crunchbase.com/organization/inflowchange</t>
  </si>
  <si>
    <t>Theoder Innocent Okechukwu</t>
  </si>
  <si>
    <t>Apps, Blockchain and Cryptocurrency, Financial Services, Payments, Software</t>
  </si>
  <si>
    <t>Apps, Cryptocurrency, Finance</t>
  </si>
  <si>
    <t>Number one largest crypto exchange in Nigeria, Buy and Sell Crypto (USDT, Bitcoin and 100+ cryptocurrencies).</t>
  </si>
  <si>
    <t>https://Inflowchange.com</t>
  </si>
  <si>
    <t>https://twitter.com/Inflowbit</t>
  </si>
  <si>
    <t>support@inflowbit.com</t>
  </si>
  <si>
    <t>Payfric</t>
  </si>
  <si>
    <t>https://www.crunchbase.com/organization/payfric</t>
  </si>
  <si>
    <t>Dayo Kodson</t>
  </si>
  <si>
    <t>Blockchain and Cryptocurrency, Commerce and Shopping, Financial Services, Internet Services, Sales and Marketing</t>
  </si>
  <si>
    <t>E-Commerce, FinTech, Marketing, Web3</t>
  </si>
  <si>
    <t>Payfric let you pay locally and spend globally for anything digital. Buy or sell digital assets with ease! A digital person to person money exchange platform with web3 payment solution that help you to pay locally and spend globally.  Create a simple yet secure payment signature to pay for goods / services on merchant platform without leaving merchant website. Payfric let you fund your domiciliary account or convert your dollar currency to your local currency.  With payfric you can lock your crypto tokens when the price is down and unlock it when the price is high.  100% fully backed with Tether (USDT)!</t>
  </si>
  <si>
    <t>https://payfric.com</t>
  </si>
  <si>
    <t>https://twitter.com/payfric</t>
  </si>
  <si>
    <t>hello@payfric.com</t>
  </si>
  <si>
    <t>Glee Group</t>
  </si>
  <si>
    <t>https://www.crunchbase.com/organization/glee-group-nig-ltd</t>
  </si>
  <si>
    <t>Apps, Financial Services, Mobile, Software, Transportation</t>
  </si>
  <si>
    <t>FinTech, Logistics, Mobile Apps, Taxi Service, Transportation</t>
  </si>
  <si>
    <t>Glee Group is a fintech company that deals on transportation platform providing e-ridehailing, micromobility, and delivery services.</t>
  </si>
  <si>
    <t>Gleegroupng@gmail.com</t>
  </si>
  <si>
    <t>OnePay</t>
  </si>
  <si>
    <t>https://www.crunchbase.com/organization/onepay-2751</t>
  </si>
  <si>
    <t>Karim Zaitouni</t>
  </si>
  <si>
    <t>FinTech, Payments</t>
  </si>
  <si>
    <t>OnePay is a fintech startup that operates as a distributor of means of payment and aggregator of payment and value-added services in electronic transactions.</t>
  </si>
  <si>
    <t>Sidi Maarouf, Grand Casablanca, Morocco</t>
  </si>
  <si>
    <t>https://www.one1pay.net/</t>
  </si>
  <si>
    <t>contact@one1pay.ma</t>
  </si>
  <si>
    <t>Ekamou</t>
  </si>
  <si>
    <t>https://www.crunchbase.com/organization/iwÃ©-mobile</t>
  </si>
  <si>
    <t>Consumer Goods, Financial Services, Software</t>
  </si>
  <si>
    <t>Beauty, FinTech, SaaS</t>
  </si>
  <si>
    <t>There are more than 1 billion young skilled workers, mostly females, aged between 22 to 37 years old, unemployed or earning a very low income, due to poor facilities, low business literacy, and unacceptable sanitary conditions, these factors are influencing consumerâ€™s service time, location, comfort and safety. Our solution to this is IWE, a social/beauty mobile app. that will allow millions of small and medium beauty businesses to go digital, service a larger market, and increase their capital income.</t>
  </si>
  <si>
    <t>https://www.beyou.co.za/</t>
  </si>
  <si>
    <t>freddy@beyou.co.za</t>
  </si>
  <si>
    <t>Cape Crypto</t>
  </si>
  <si>
    <t>https://www.crunchbase.com/organization/cape-crypto</t>
  </si>
  <si>
    <t>https://capecrypto.com/</t>
  </si>
  <si>
    <t>https://twitter.com/capecryptoSA</t>
  </si>
  <si>
    <t>support@capecrypto.com</t>
  </si>
  <si>
    <t>AIB-AXYS Africa</t>
  </si>
  <si>
    <t>https://www.crunchbase.com/organization/aib-axys-africa</t>
  </si>
  <si>
    <t>Financial Services, Software, Trading Platform</t>
  </si>
  <si>
    <t>https://www.aib-axysafrica.com</t>
  </si>
  <si>
    <t>https://x.com/aib_axysafrica</t>
  </si>
  <si>
    <t>info@aib-axysafrica.com</t>
  </si>
  <si>
    <t>+254 711047000/112</t>
  </si>
  <si>
    <t>Yamilowo</t>
  </si>
  <si>
    <t>https://www.crunchbase.com/organization/yamilowo</t>
  </si>
  <si>
    <t>Financial Services, Internet Services, Lending and Investments, Media and Entertainment, Mobile, Software</t>
  </si>
  <si>
    <t>Financial Services, Lending, Micro Lending, Mobile, Social Media, Software</t>
  </si>
  <si>
    <t>Yamilowo is providing a financial solution to financially excluded individuals using Social recognition. We achieved 99% repayment and have grown revenue over 100% MoM</t>
  </si>
  <si>
    <t>https://yamilowo.com</t>
  </si>
  <si>
    <t>https://twitter.com/yamilowong</t>
  </si>
  <si>
    <t>hello@yamilowo.com</t>
  </si>
  <si>
    <t>gazaataDotCom</t>
  </si>
  <si>
    <t>https://www.crunchbase.com/organization/gazaatadotcom</t>
  </si>
  <si>
    <t>Itumeleng Mpatlanyana</t>
  </si>
  <si>
    <t>gazaataDotCom is a peer-to-peer (alternatively known as person-to-person) online lending platform that connects qualified Borrowers to individuals looking to lend out their capital in return for interest income.  Our platform incorporates traditional and alternative credit scoring decision metrics to create a more holistic report for qualifying Borrowers and giving a better representation of â€œcreditworthinessâ€. We enable qualified Borrowers to access a lower cost of capital, based on their score, as well as creating a more efficient, personalized, and friendly approach â€“ all from their mobile device.   We also provide individuals (Lenders) with an alternative investment opportunity by excluding banks and traditional credit institutions. Lenders can lend directly to these qualified Borrowers thereby earning higher returns as opposed to having their capital sit in a bank savings account. Traditionally, the middle-class has had two options to grow their capital; one being a bank savings or investment account (risk-free, low reward), or (more risk, not always more return) like stock markets and cryptocurrencies.  We provide a third option that enables individuals to grow their capital by investing in personal loans. Lenders can choose their risk tolerance based on data we provide them about the Borrower.   We democratize the lending process by getting rid of banks as the middleman. gazaataDotCom, â€˜the smartest way to Lend and Borrow. Making the credit lending process more social.â€™</t>
  </si>
  <si>
    <t>https://gazaata.com/en/</t>
  </si>
  <si>
    <t>https://twitter.com/gazaatadotcom</t>
  </si>
  <si>
    <t>itu@gazaata.com</t>
  </si>
  <si>
    <t>+27 73 444 9517</t>
  </si>
  <si>
    <t>RePay Africa</t>
  </si>
  <si>
    <t>https://www.crunchbase.com/organization/repay-africa</t>
  </si>
  <si>
    <t>Yurie Walter</t>
  </si>
  <si>
    <t>Our Core Mission is Financial Inclusion in Africa.  African wide Payment &amp; Remittance API platform. We enable money transfer and bills payments to individuals &amp; merchants across the continent. RePay API's driven platform serves as electronic alternative to Cash, Cheques &amp; Banks. We're delivering our services through our API's, RePay Wallet USSD &amp; app for phones. RePay Merchant Dashboard for Merchants across Africa &amp; RePay Agent, Africa wide agents network for withdrawal &amp; deposit of cash across Africa.</t>
  </si>
  <si>
    <t>https://www.repay.africa/</t>
  </si>
  <si>
    <t>https://twitter.com/RepayAfrica</t>
  </si>
  <si>
    <t>jambo@repay.africa</t>
  </si>
  <si>
    <t>Ndovu</t>
  </si>
  <si>
    <t>https://www.crunchbase.com/organization/ndovu</t>
  </si>
  <si>
    <t>Gianpaolo De Biase, Radhika Bhachu, Rogito Nyangeri</t>
  </si>
  <si>
    <t>Apps, Financial Services, FinTech, Impact Investing</t>
  </si>
  <si>
    <t>Ndovu offers a personalized and cost-efficient investment solution. It is an online platform that allows users to invest in both local and global financial markets. Ndovu helps customers generate wealth by demystifying financial jargon and giving them the appropriate tools through the use of cutting-edge technology and knowledgeable financial advisors.</t>
  </si>
  <si>
    <t>https://www.ndovu.co/</t>
  </si>
  <si>
    <t>https://twitter.com/ndovuinvest</t>
  </si>
  <si>
    <t>Motito</t>
  </si>
  <si>
    <t>https://www.crunchbase.com/organization/motito</t>
  </si>
  <si>
    <t>Betty Enyonam Blavo, Joseph Kiipo, Tobi Martins</t>
  </si>
  <si>
    <t>Motito promotes financial inclusion and increased access to credit across Africa. Their mobile shopping app provides convenience and a tailored-to-you payment plan.</t>
  </si>
  <si>
    <t>https://motito.co</t>
  </si>
  <si>
    <t>https://twitter.com/motitohq</t>
  </si>
  <si>
    <t>hello@motito.co</t>
  </si>
  <si>
    <t>Kingzprime</t>
  </si>
  <si>
    <t>https://www.crunchbase.com/organization/kingzprime</t>
  </si>
  <si>
    <t>Kingsley Ossai</t>
  </si>
  <si>
    <t>KingzPrime is a next-generation crypto exchange and payment platform designed to make digital transactions effortless, secure, and accessible. Our platform bridges the gap between crypto and traditional finance, empowering users with innovative financial solutions.</t>
  </si>
  <si>
    <t>https://www.kingzprime.com</t>
  </si>
  <si>
    <t>info@kingzprime.com</t>
  </si>
  <si>
    <t>Zitopay Africa</t>
  </si>
  <si>
    <t>https://www.crunchbase.com/organization/zitopay-africa</t>
  </si>
  <si>
    <t>Zitopay is a flexible, safer way to send money, make an online payment, receive money, pay bills or set up a merchant account. Simplify your shopping experience with our unique online payment interface, bringing together mobile money, credit card and more. Powering the growth of amazing businesses, zitopay provides:- A seamless payment experience all the while providing support to small and/or medium-sized businesses. Zitopay also provides a wide range of plugins modules &amp; other resources alongside a payment gateway that is easy and flexible. As a result, zitopay is an efficient system for managing payment flow as per your business use case and can automate the payment life cycle. With Zitopay, you can accept online payments from across all channels and devices, through a single processing platform. You can collect payments on any website, mobile app, tablet or using social app. While there are many channels of payment acceptance, all your transactions reconcile in one easy-to-use location â€” the Zitopay payment gateway. Also, you can share Zitopay payment link with your customers and collect payments via WhatsApp, Facebook, Email or SMS.</t>
  </si>
  <si>
    <t>https://zitopay.africa/</t>
  </si>
  <si>
    <t>support@zitopay.africa</t>
  </si>
  <si>
    <t>(+237) 242 015 137</t>
  </si>
  <si>
    <t>Prosper</t>
  </si>
  <si>
    <t>https://www.crunchbase.com/organization/prosper-9913</t>
  </si>
  <si>
    <t>Digital Financial wellness platform in stealth  mode</t>
  </si>
  <si>
    <t>https://www.prosperng.com/</t>
  </si>
  <si>
    <t>ife.oshoba@prosperng.com</t>
  </si>
  <si>
    <t>Bydotpy</t>
  </si>
  <si>
    <t>https://www.crunchbase.com/organization/bydotpy</t>
  </si>
  <si>
    <t>Mohammed Darwish</t>
  </si>
  <si>
    <t>Apps, Blockchain and Cryptocurrency, Design, Financial Services, Information Technology, Mobile, Other, Science and Engineering, Software</t>
  </si>
  <si>
    <t>Blockchain, FinTech, Information Technology, Mobile Apps, Software, Software Engineering, Web Design, Web Development</t>
  </si>
  <si>
    <t>Bydotpy is a fintech-focused software company with a worldwide product offering. The company vision now is following a dedicated developed plan for implementing Fintech products for the company's own interests.</t>
  </si>
  <si>
    <t>https://www.bydotpy.com/</t>
  </si>
  <si>
    <t>mohammed@bydotpy.com</t>
  </si>
  <si>
    <t>DafriBank Digital LTD</t>
  </si>
  <si>
    <t>https://www.crunchbase.com/organization/dafribank-digital</t>
  </si>
  <si>
    <t>Xolane Ndhlovu</t>
  </si>
  <si>
    <t>DafriBank Digital is a branchless financial technology company providing customized financial services to clients in 180+ countries. DafriBank is part of DafriGroup PLC family, a public company duly registered in South Africa, Nigeria and Botswana.</t>
  </si>
  <si>
    <t>https://dafribank.com</t>
  </si>
  <si>
    <t>https://twitter.com/DafriBank?s=09</t>
  </si>
  <si>
    <t>hello@dafribank.com</t>
  </si>
  <si>
    <t>Edanra</t>
  </si>
  <si>
    <t>https://www.crunchbase.com/organization/edanra</t>
  </si>
  <si>
    <t>Alfred Amoah, Bill Cobbinah, Isaac Sarfo</t>
  </si>
  <si>
    <t>FinTech, Property Management, Real Estate, Real Estate Investment, Rental Property</t>
  </si>
  <si>
    <t>Edanra is a financial technology that helps tenants find homes, pay rent monthly and build credit ratings.</t>
  </si>
  <si>
    <t>https://edanra.com/</t>
  </si>
  <si>
    <t>https://twitter.com/lifeatedanra</t>
  </si>
  <si>
    <t>yourfriends@edanra.com</t>
  </si>
  <si>
    <t>Kotani Pay</t>
  </si>
  <si>
    <t>https://www.crunchbase.com/organization/kotani-pay</t>
  </si>
  <si>
    <t>Brian Kimotho, Daniel Kimotho, Felix Macharia, Lemuel Okoli, Samuel Kariuki, Stephen Kiarie</t>
  </si>
  <si>
    <t>Kotani Pay is a technology stack that enables blockchain protocols, dapps, and blockchain fintech companies to integrate seamlessly to local payment channels providing them with a reliable on ramp and off ramp service to reach a wider customer base in Africa.</t>
  </si>
  <si>
    <t>https://kotanipay.com/</t>
  </si>
  <si>
    <t>https://x.com/kotanipay</t>
  </si>
  <si>
    <t>hello@kotanipay.com</t>
  </si>
  <si>
    <t>SahelBooks</t>
  </si>
  <si>
    <t>https://www.crunchbase.com/organization/sahelbooks</t>
  </si>
  <si>
    <t>Zoheir Mazloum</t>
  </si>
  <si>
    <t>Accounting, Enterprise Software, FinTech, Software</t>
  </si>
  <si>
    <t>SahelBooks is an accounting and business software that is simplified for freelancers and CEOs of small and rising businesses. SahelBooks customers are small and micro businesses and offer cloud-based accounting solutions that automate money workflow, accept business payments, manage and pay bills, payroll, and vendors.</t>
  </si>
  <si>
    <t>https://www.sahelbooks.com/</t>
  </si>
  <si>
    <t>https://x.com/SahelBooks/</t>
  </si>
  <si>
    <t>info@sahelbooks.com</t>
  </si>
  <si>
    <t>+20 112-8468612</t>
  </si>
  <si>
    <t>Nkwa</t>
  </si>
  <si>
    <t>https://www.crunchbase.com/organization/nkwa</t>
  </si>
  <si>
    <t>Assist individuals plan and save money (via mobile) towards set goals</t>
  </si>
  <si>
    <t>https://mynkwa.com/</t>
  </si>
  <si>
    <t>https://twitter.com/mynkwa</t>
  </si>
  <si>
    <t>info@mynkwa.com</t>
  </si>
  <si>
    <t>Alaajo</t>
  </si>
  <si>
    <t>https://www.crunchbase.com/organization/alaajo</t>
  </si>
  <si>
    <t>Udim Akpan</t>
  </si>
  <si>
    <t>Banking, Credit Cards, Financial Services, FinTech</t>
  </si>
  <si>
    <t>Alaajo simplifies savings, access to credit, payments, and enables users to buy properties through a flexible finance model.</t>
  </si>
  <si>
    <t>https://alaajo.com</t>
  </si>
  <si>
    <t>https://www.twitter.com/alaajoafrica</t>
  </si>
  <si>
    <t>hello@alaajo.com</t>
  </si>
  <si>
    <t>234 (0)7038048565</t>
  </si>
  <si>
    <t>Setana Capital</t>
  </si>
  <si>
    <t>https://www.crunchbase.com/organization/setana-capital</t>
  </si>
  <si>
    <t>Finance, Financial Services, Impact Investing, Venture Capital</t>
  </si>
  <si>
    <t>Setana Capital is a financial services company that provides stock credit financing and other financial products to small to medium-sized enterprises (SMMEs). The company offers working capital finance, bridging finance, and asset finance to help businesses manage their financial needs. Setana Capital purchases stock and inventory on behalf of clients, who then repay on agreed timelines. The company is a registered credit provider under Hlomile Capital (Pty) Ltd with NCR License: NCRCP13583.</t>
  </si>
  <si>
    <t>https://www.setanacapital.com</t>
  </si>
  <si>
    <t>https://twitter.com/setanacapital</t>
  </si>
  <si>
    <t>info@setanacapital.com</t>
  </si>
  <si>
    <t>WinsusuPay Inc.</t>
  </si>
  <si>
    <t>https://www.crunchbase.com/organization/winsusupay-inc</t>
  </si>
  <si>
    <t>Akin Jeje</t>
  </si>
  <si>
    <t>Financial Services, Hardware, Lending and Investments, Software</t>
  </si>
  <si>
    <t>Credit, Financial Services, Network Hardware, Software</t>
  </si>
  <si>
    <t>WinsusuPay is a financial services company offering Open Banking APIs, powering fintech and digital finance products for fast growth businesses through an agent retail network. WinsusuPay Inc is registered as a U.S. corporation and also as a Nigerian private limited liability company.</t>
  </si>
  <si>
    <t>https://www.winsusu.chat/auth/</t>
  </si>
  <si>
    <t>https://twitter.com/winsusuafrica/</t>
  </si>
  <si>
    <t>support@winsusuafrica.com</t>
  </si>
  <si>
    <t>+234 07065927205</t>
  </si>
  <si>
    <t>Techspace Africa</t>
  </si>
  <si>
    <t>https://www.crunchbase.com/organization/techspace-africa</t>
  </si>
  <si>
    <t>Apps, Content and Publishing, Financial Services, Information Technology, Media and Entertainment, Mobile, Software</t>
  </si>
  <si>
    <t>Digital Media, FinTech, Information Technology, Media and Entertainment, Mobile Apps, News</t>
  </si>
  <si>
    <t>Techspace Africa is a dynamic online technology magazine dedicated to bringing the latest news, insights, and trends from the world of tech to the African continent and beyond. Founded with a mission to bridge the information gap in Africaâ€™s technology landscape, Techspace Africa has rapidly grown into a trusted source for tech enthusiasts, professionals, and consumers across the continent.</t>
  </si>
  <si>
    <t>https://techspace.africa</t>
  </si>
  <si>
    <t>https://x.com/techsafrica</t>
  </si>
  <si>
    <t>contact@techspace.africa</t>
  </si>
  <si>
    <t>Moneta Technologies</t>
  </si>
  <si>
    <t>https://www.crunchbase.com/organization/moneta-technologies</t>
  </si>
  <si>
    <t>Ibrahim Shaaba</t>
  </si>
  <si>
    <t>At Moneta Technologies, we are building Nigeriaâ€™s foremost payment aggregator, a series of solutions that helps Nigerian businesses, enterprises and government agencies take payment and scale. With the deployment of end-to-end payment, we are empowering businesses and governments to make and process their payment.   Moneta provides a single Omni-channel payment processing, encompassing multiple gateways and devices. Our customers easily and conveniently receive payments without the need for the often time-consuming and annoying multiple integrations. This end-to end platform facilitates payments via convenient payment channels, and leverages on existing innovative technologies to seamlessly integrate billing, collection, analysis and reconciliation. We have the right team building the tools to help you sort out your business payment and revenue. Moneta remains Nigeriaâ€™s foremost one-stop shop for payment and revenue collections for government and businesses today. Our platform is proven to block your revenue leakages, boost internally generated revenue, capture more sales opportunities, and give our customers more insight into their revenue streams.</t>
  </si>
  <si>
    <t>https://www.moneta.ng</t>
  </si>
  <si>
    <t>info@moneta.ng</t>
  </si>
  <si>
    <t>+234 913 902 0448</t>
  </si>
  <si>
    <t>Fingo Africa</t>
  </si>
  <si>
    <t>https://www.crunchbase.com/organization/fingo-africa</t>
  </si>
  <si>
    <t>Gitari Tirima, Ian Waiguru, James da Costa, Kiiru Muhoya</t>
  </si>
  <si>
    <t>Fingo is a fintech startup that provides digital banking services for youth. Fingo's services include current accounts, money transfers, bill payments, and more. It also features link-based payments, saving goals, and real-time transactions.</t>
  </si>
  <si>
    <t>https://fingo.africa</t>
  </si>
  <si>
    <t>Capital Quant Agency</t>
  </si>
  <si>
    <t>https://www.crunchbase.com/organization/capital-quant-agency-e399</t>
  </si>
  <si>
    <t>Reda HACHIMY</t>
  </si>
  <si>
    <t>Asset Management, Financial Services, FinTech, Prediction Markets, Wealth Management</t>
  </si>
  <si>
    <t>Capital Quant Agency's platform driven by Artificial Intelligence (AI) and Advanced Analytics, is designed to navigate the complexities of data. Empowering your institution to facilitate decision-making, enhance performance and ensure regulatory compliance with confidence. Backed by a track record of success and commitment to continuous innovation, we invite you to discover more about our decision-making software solution that goes beyond expectations. Join us for a transformative journey towards efficiency, performance and profitability, staying steps ahead in the ever-evolving financial landscape. -- Contact Us (Casablanca, Morocco) Email: contact@capitalqagency.com Website: www.capitalqagency.com Schedule a Meeting: https://lnkd.in/ewiZxqZV</t>
  </si>
  <si>
    <t>https://www.capitalqagency.com</t>
  </si>
  <si>
    <t>https://twitter.com/AgencyQuant</t>
  </si>
  <si>
    <t>contact@capitalqagency.com</t>
  </si>
  <si>
    <t>Unilag Microfinance Bank</t>
  </si>
  <si>
    <t>https://www.crunchbase.com/organization/unilag-microfinance-bank</t>
  </si>
  <si>
    <t>https://unilagmfbank.com</t>
  </si>
  <si>
    <t>info@unilagmfbank.com</t>
  </si>
  <si>
    <t>+234 8116647823</t>
  </si>
  <si>
    <t>wotee</t>
  </si>
  <si>
    <t>https://www.crunchbase.com/organization/lakki</t>
  </si>
  <si>
    <t>Consumer Lending, FinTech, Machine Learning</t>
  </si>
  <si>
    <t>Arusha, Arusha, Tanzania</t>
  </si>
  <si>
    <t>http://oyee.co</t>
  </si>
  <si>
    <t>karibu@oyee.co</t>
  </si>
  <si>
    <t>FirstFounders Inc</t>
  </si>
  <si>
    <t>https://www.crunchbase.com/organization/firstfounders</t>
  </si>
  <si>
    <t>David-Lanre Messan, Samuel Kemeshi</t>
  </si>
  <si>
    <t>Community and Lifestyle, Financial Services, Internet Services, Lending and Investments, Social Impact</t>
  </si>
  <si>
    <t>Angel Investment, Financial Services, Funding Platform, Internet, Social Entrepreneurship</t>
  </si>
  <si>
    <t>FirstFounders Inc. is a venture studio with two operational studios in Lagos and New York committed to building, scaling and funding early-stage startups focused on the African market. Through partnership with founders from anywhere in the world, syndicate investors and a dedicated faculty of startup advisors, we are accelerating Minimum Viable Products into profitable growth startups while supporting the early-stage founders that lead these startups with a community of resources and ecosystem benefits. Since 2020, we have worked with over 65 founders and managing over 15 portfolio startups with over $2million pre-seed rounds raised and leading an active community of over 500 founders spread across Africa.</t>
  </si>
  <si>
    <t>https://www.firstfounders.cc/</t>
  </si>
  <si>
    <t>https://twitter.com/firstfounderscc</t>
  </si>
  <si>
    <t>hello@firstfounders.cc</t>
  </si>
  <si>
    <t>+234 8035776246</t>
  </si>
  <si>
    <t>Dayra</t>
  </si>
  <si>
    <t>https://www.crunchbase.com/organization/dayra-f710</t>
  </si>
  <si>
    <t>Omar Ekram</t>
  </si>
  <si>
    <t>Dayra empowers companies to provide financial services to unbanked gig-workers and micro-businesses they deal with, via API integration. We provide services such as virtual bank accounts and access to credit to unbanked individuals, starting with Egypt. Dayraâ€™s financial services are instant, hassle-free, and at a lower costs than traditional lenders.</t>
  </si>
  <si>
    <t>https://www.dayra.co/</t>
  </si>
  <si>
    <t>https://twitter.com/go_dayra</t>
  </si>
  <si>
    <t>info@dayra.co</t>
  </si>
  <si>
    <t>MenaCred</t>
  </si>
  <si>
    <t>https://www.crunchbase.com/organization/menacred</t>
  </si>
  <si>
    <t>Financial service, Digital Lending, Fintech, Mobile, Internet</t>
  </si>
  <si>
    <t>New Lagos, Lagos, Nigeria</t>
  </si>
  <si>
    <t>https://menacompany.ng/</t>
  </si>
  <si>
    <t>ayodeji@menacompany.ng</t>
  </si>
  <si>
    <t>0902 586 3244</t>
  </si>
  <si>
    <t>Rateweb</t>
  </si>
  <si>
    <t>https://www.crunchbase.com/organization/rateweb</t>
  </si>
  <si>
    <t>Shephard Dube</t>
  </si>
  <si>
    <t>Rateweb is a finance web platform allowing users to compare financial products like bank accounts, insurance, brokers, loans and credit card. Rateweb publishes financial product reviews, financial tools and self-help finance articles.</t>
  </si>
  <si>
    <t>https://www.rateweb.co.za</t>
  </si>
  <si>
    <t>admin@rateweb.co.za</t>
  </si>
  <si>
    <t>Sevisure Africa</t>
  </si>
  <si>
    <t>https://www.crunchbase.com/organization/sevisure</t>
  </si>
  <si>
    <t>Vincent Onyango</t>
  </si>
  <si>
    <t>Financial Services, FinTech, Insurance, InsurTech</t>
  </si>
  <si>
    <t>Sevisure Africa is a registered trademark InsurTech company offering the first of its kind virtual insurance solutions in Africa.  Our Mission: To become Africaâ€™s best virtual insurance technology (Insurtech) company providing affordable, on-demand digital &amp; mobile-based health insurance in a seamless, simple, efficient, and cost-effective way leveraging on the smartphones and blockchain technologies.</t>
  </si>
  <si>
    <t>https://www.sevisure.com</t>
  </si>
  <si>
    <t>support@sevisure.com</t>
  </si>
  <si>
    <t>Level Finance</t>
  </si>
  <si>
    <t>https://www.crunchbase.com/organization/getvanced</t>
  </si>
  <si>
    <t>Brendon Harris, Raeesa Gabriels</t>
  </si>
  <si>
    <t>Administrative Services, Financial Services, Health Care</t>
  </si>
  <si>
    <t>Employee Benefits, Financial Services, FinTech</t>
  </si>
  <si>
    <t>Level Finance helps businesses achieve their HR objectives while empowering employees to select benefits. In addition to this, the platform has embedded financing tools that enhances the financial wellness of employees.</t>
  </si>
  <si>
    <t>https://levelfinance.co.za/</t>
  </si>
  <si>
    <t>https://www.twitter.com/levelfinancesa</t>
  </si>
  <si>
    <t>info@levelfinance.co.za</t>
  </si>
  <si>
    <t>LetsExchange</t>
  </si>
  <si>
    <t>https://www.crunchbase.com/organization/letsexchange</t>
  </si>
  <si>
    <t>Cryptocurrency, Financial Exchanges, Financial Services</t>
  </si>
  <si>
    <t>LetsExchange is a go-to crypto exchange hub supporting over 5,000 cryptocurrencies â€” the largest number of assets available on the market. With deep liquidity, cross-chain swaps, bridge, and a comprehensive suite of features including on- &amp; off-ramp, DEX, and swift and secure transactions, LetsExchange offers a powerful and user-friendly platform for both novice and experienced traders.</t>
  </si>
  <si>
    <t>https://letsexchange.io/</t>
  </si>
  <si>
    <t>https://twitter.com/letsexchange_io</t>
  </si>
  <si>
    <t>hello@letsexchange.io</t>
  </si>
  <si>
    <t>Cayesh</t>
  </si>
  <si>
    <t>https://www.crunchbase.com/organization/cayesh</t>
  </si>
  <si>
    <t>Adel Boseli, Mahmoud Sameer Hassan</t>
  </si>
  <si>
    <t>Cayesh is a Fintech Company offering digital supply chain finance solutions</t>
  </si>
  <si>
    <t>http://www.cayesh.me/</t>
  </si>
  <si>
    <t>contactus@cayesh.me</t>
  </si>
  <si>
    <t>Quicksalary</t>
  </si>
  <si>
    <t>https://www.crunchbase.com/organization/quicksalary</t>
  </si>
  <si>
    <t>Essien Ekanem</t>
  </si>
  <si>
    <t>Quicksalary is a cloud-based technology solution that improves employee productivity, retention rates and sales for businesses by removing financial stress from employees and giving them instant access to earned salaries and commissions.</t>
  </si>
  <si>
    <t>https://quicksalary.co</t>
  </si>
  <si>
    <t>https://twitter.com/quicksalary</t>
  </si>
  <si>
    <t>hello@quicksalary.co</t>
  </si>
  <si>
    <t>Kola</t>
  </si>
  <si>
    <t>https://www.crunchbase.com/organization/kola</t>
  </si>
  <si>
    <t>Kola enables Nigerians to access their credit scores &amp; monitor their financial health for free. We create digital credit experiences that enable lenders serve banked &amp; unbanked Nigerians.</t>
  </si>
  <si>
    <t>https://www.kolacredit.com</t>
  </si>
  <si>
    <t>https://twitter.com/kolacredit</t>
  </si>
  <si>
    <t>hello@kolacredit.com</t>
  </si>
  <si>
    <t>Convexity Technologies</t>
  </si>
  <si>
    <t>https://www.crunchbase.com/organization/the-hub-6ea1</t>
  </si>
  <si>
    <t>Blockchain, Information Technology, Professional Services, Software</t>
  </si>
  <si>
    <t>Convexity is a technology company that builds blockchain-focused solutions for enterprise, private and government institutions.  We have grown to have three(3) arms:  1. Convexity Hub:  The first blockchain-focused hub in Sub-saharan Africa that aims at the growth of a community of passionate innovators and builders about the role of blockchain technology in Nigeria's digital transformation via pre-incubation, incubation and acceleration of viable start-ups. We also aim to grow ideas and share on-demand office and meeting space for remote workers and business creators. 2. Convexity Lab:  We develop our in-house solutions here, some of the solutions we have developed are CHATS(https://chats.cash), an aid distribution platform for cash voucher campaign with end to end visibility and increased donor confidence 3. Convexity Consultancy: We offer technical and non-technical consultancy services such as Asset tokenization, Real World Asset, and Enterprise Blockchain infrastructure for private, enterprise and government institutions. Additionally, we offer advisory on how to leverage blockchain technology in existing technology for foreign and African-based entities.</t>
  </si>
  <si>
    <t>https://withconvexity.com</t>
  </si>
  <si>
    <t>https://twitter.com/withconvexity_</t>
  </si>
  <si>
    <t>info@withconvexity.com</t>
  </si>
  <si>
    <t>(+234) 09095502070</t>
  </si>
  <si>
    <t>Kyanda Africa</t>
  </si>
  <si>
    <t>https://www.crunchbase.com/organization/kyanda</t>
  </si>
  <si>
    <t>Collins Kathuli, Emmanuel Manani</t>
  </si>
  <si>
    <t>Developer APIs, Financial Services, FinTech, Mobile Payments, Transaction Processing</t>
  </si>
  <si>
    <t>Kyanda Africa is a fintech startup that offers affordable and accessible financial services, primarily in Kenya and South Africa. It provides a digital payment platform designed to reduce transaction costs and promote financial inclusion, especially for the unbanked and underbanked populations. Kyanda's services include mobile-based transactions, remittances, and interoperable solutions with existing payment systems. The company aims to empower individuals and small businesses by making financial services more affordable and user-friendly.</t>
  </si>
  <si>
    <t>https://kyanda.africa</t>
  </si>
  <si>
    <t>https://twitter.com/KyandaApp</t>
  </si>
  <si>
    <t>hello@kyanda.africa</t>
  </si>
  <si>
    <t>+254 715 330 000</t>
  </si>
  <si>
    <t>Amaries Investments</t>
  </si>
  <si>
    <t>https://www.crunchbase.com/organization/amaries-investments-limited</t>
  </si>
  <si>
    <t>Innocent chukwubuikem ama</t>
  </si>
  <si>
    <t>Financial Services, Information Technology, Internet Services, Lending and Investments</t>
  </si>
  <si>
    <t>Financial Services, FinTech, Hedge Funds, ISP, IT Infrastructure, IT Management</t>
  </si>
  <si>
    <t>Amaries Investments Limited is a Nigerian-owned technology company headquartered in Kaduna. Founded in 2020 as a quantitative research hedge-fund startup, we spent our early years perfecting proprietary trading models instead of deploying client capital. The same data-science DNA now powers our new venture as a licensed Wireless Internet Service Provider (WISP) focused on affordable, high-performance broadband for Northern Nigeria. 2. Vision &amp; Mission Vision: To unlock equal access to information, connectivity, and capital for every African household and business. Mission: Combine advanced analytics with resilient wireless networks to deliver reliable internet and data-driven solutions that accelerate economic growth in underserved communities.</t>
  </si>
  <si>
    <t>Kaduna South, Kaduna, Nigeria</t>
  </si>
  <si>
    <t>https://www.amaries.ng</t>
  </si>
  <si>
    <t>Amariesreach@amaries.ng</t>
  </si>
  <si>
    <t>FXkudi</t>
  </si>
  <si>
    <t>https://www.crunchbase.com/organization/fxkudi</t>
  </si>
  <si>
    <t>Abioye Oyetunji, Afeez Adetunji</t>
  </si>
  <si>
    <t>Apps, Financial Services, FinTech, Mobile Apps, Payments</t>
  </si>
  <si>
    <t>FXKudi is solving the problem of offline cross-border money transfers in Africa by offering instant, reliable no-fee money transfers between African countries via a mobile app and distributed agent network using USSD.</t>
  </si>
  <si>
    <t>https://www.fxkudi.com/</t>
  </si>
  <si>
    <t>https://twitter.com/fxkudi</t>
  </si>
  <si>
    <t>FinCorp Credit</t>
  </si>
  <si>
    <t>https://www.crunchbase.com/organization/fincorp-credit</t>
  </si>
  <si>
    <t>FinCorp Credit operates as a credit-only financial institution with a focus on trade finance. The company provides financial services aimed at supporting small and medium-sized enterprises (SMEs). Its core values include integrity and compassion, and it offers consultations with its team.</t>
  </si>
  <si>
    <t>https://fincorpcredit.co.ke</t>
  </si>
  <si>
    <t>https://twitter.com/FinCorpCredit</t>
  </si>
  <si>
    <t>info@fincorpcredit.co.ke</t>
  </si>
  <si>
    <t>254 706 355 355</t>
  </si>
  <si>
    <t>Instantcoins.ng</t>
  </si>
  <si>
    <t>https://www.crunchbase.com/organization/instantcoins-ng</t>
  </si>
  <si>
    <t>jude mokey</t>
  </si>
  <si>
    <t>Bitcoin, Blockchain, Cryptocurrency, FinTech</t>
  </si>
  <si>
    <t>Instantcoins.ng is a fully automated cryptocurrencies trading platform in Nigeria, where you can buy and sell cryptocurrencies like bitcoin, ethereum and also perfect money automatically without any wait time.</t>
  </si>
  <si>
    <t>https://www.instantcoins.ng</t>
  </si>
  <si>
    <t>support@instantcoins.ng</t>
  </si>
  <si>
    <t>+234 903 413 7821</t>
  </si>
  <si>
    <t>Ecoplastile</t>
  </si>
  <si>
    <t>https://www.crunchbase.com/organization/ecoplastile</t>
  </si>
  <si>
    <t>Franc Kamugyisha</t>
  </si>
  <si>
    <t>FinTech, InsurTech, Recycling, Sustainability</t>
  </si>
  <si>
    <t>Ecoplastile is both a hardware and software company redefining access to affordable housing, insurance and financial inclusion using plastic waste as a resource. Ecoplastile's Wasteinsure is a micro mobile insurance , financial inclusion product using an innovative approach to provide health insurance, payments, and access to credit to small scale businesses and  low income populations by providing an option for them to pay for health insurance, pay for bills, aitime, and access credit using recyclable waste as premium. The plastic collected is recycled into highly demanded roofing tiles that redces the cost of building close to 35%, and excess plastic is sold to other recycling companies. Proceeds are used to provide health insurance premiums as payment to the households who opt into the scheme. Users can also opt for cash payments.â€¯ This is facilitaed by digital and mobile applications.</t>
  </si>
  <si>
    <t>https://www.ecoplastile.com</t>
  </si>
  <si>
    <t>https://www.twitter.com/ecoplastile</t>
  </si>
  <si>
    <t>info@ecoplastile.com</t>
  </si>
  <si>
    <t>ASM EQUITY</t>
  </si>
  <si>
    <t>https://www.crunchbase.com/organization/asm-equity</t>
  </si>
  <si>
    <t>Marcus-Johannes Vermin</t>
  </si>
  <si>
    <t>Education, Financial Services, Information Technology, Software</t>
  </si>
  <si>
    <t>Education, Finance, Financial Services, FinTech, Information Technology, Software</t>
  </si>
  <si>
    <t>A decentralized blockchain ecosystem built for the (ASM)Artisanal Small scale Miner. Platform delivers a Market place for trade &amp; contract execution - Miner profile due diligence - Algorithm based Miner Compliance &amp; Performance Rating. ASM Equity incentivizes ledger trade through profit equity &amp; Company share-ownership &amp; aims to directly CONNECT ASM's access to Markets and financial products tailored to ASM like micro finance loans, remittance and other private loan funding facilities.</t>
  </si>
  <si>
    <t>https://www.openminex.com</t>
  </si>
  <si>
    <t>marcus@openminex.com</t>
  </si>
  <si>
    <t>+27 76 469 1595</t>
  </si>
  <si>
    <t>Capital Flow</t>
  </si>
  <si>
    <t>https://www.crunchbase.com/organization/capital-flow</t>
  </si>
  <si>
    <t>Banking, Stock Exchanges, Trading Platform, Venture Capital</t>
  </si>
  <si>
    <t>Capital Flow is an investment firm. We invest in forex, small and large scale enterprises and we also manage our clients' funds.</t>
  </si>
  <si>
    <t>https://capitalflow.com.ng</t>
  </si>
  <si>
    <t>hello@capitalflow.com.ng</t>
  </si>
  <si>
    <t>234-913-536-2880</t>
  </si>
  <si>
    <t>BetaStore</t>
  </si>
  <si>
    <t>https://www.crunchbase.com/organization/betastore</t>
  </si>
  <si>
    <t>Leo-Armel Tchoudjang, Steve Dakayi-Kamga</t>
  </si>
  <si>
    <t>Commerce and Shopping, Financial Services, Lending and Investments, Other, Transportation</t>
  </si>
  <si>
    <t>B2B, E-Commerce, Logistics, Micro Lending, Supply Chain Management</t>
  </si>
  <si>
    <t>BetaStore helps informal retailers get better access to goods at a wholesale price and delivers to their stores and can provide working capital support. The wholesale and retail market represents $270bn in Africa and more than 90% of the sales are made through informal channels. With BetaStore the retailers don't need to close their shops to go to the open markets and visit tens of suppliers to source for basic goods. Secondly, they don't have to buy more inventory than they need to get good prices. Finally  by doing business with them, we can evaluate more accurately their risk profile and provide tailored payment facility and make them accessible for commercial lenders. Launched at the Founder Institute (www.fi.co)</t>
  </si>
  <si>
    <t>https://www.betastore.co</t>
  </si>
  <si>
    <t>https://twitter.com/BetaStoreHQ</t>
  </si>
  <si>
    <t>info@betastore.co</t>
  </si>
  <si>
    <t>DigiTeams</t>
  </si>
  <si>
    <t>https://www.crunchbase.com/organization/digiteams</t>
  </si>
  <si>
    <t>Isak Marais</t>
  </si>
  <si>
    <t>Artificial Intelligence (AI), Blockchain and Cryptocurrency, Data and Analytics, Information Technology, Other, Science and Engineering, Software</t>
  </si>
  <si>
    <t>Artificial Intelligence (AI), Blockchain, Information Technology, Machine Learning</t>
  </si>
  <si>
    <t>DigiTeams is a technology company that specialises in machine learning, artificial intelligence and enterprise architecture. Among our team members are product strategists, business executives, financial engineers and software developers.</t>
  </si>
  <si>
    <t>https://digiteams-sa.com</t>
  </si>
  <si>
    <t>isak@digiteams-sa.com</t>
  </si>
  <si>
    <t>Mozacoin</t>
  </si>
  <si>
    <t>https://www.crunchbase.com/organization/mozacoin</t>
  </si>
  <si>
    <t>Jonathan Nenba</t>
  </si>
  <si>
    <t>Mozacoin is an online and offline platform that allows consumers, and traders to access easily to payments services with cryptocurrency. It allows its users to create their own bitcoin wallets and start buying, selling or swap a bitcoins by connecting with their local payment account(mobile money, bank accounts, credit card). In addition, it provides a series of merchant payment processing systems and tools for grow their business on the internet. Mozacoin was launched in 2020 with a mission to create a global electronic payment system based on cryptocurrency.</t>
  </si>
  <si>
    <t>NgaoundÃ©rÃ©, Adamaoua, Cameroon</t>
  </si>
  <si>
    <t>https://mozacoin.com</t>
  </si>
  <si>
    <t>https://twitter.com/MozacoinHQ</t>
  </si>
  <si>
    <t>contact@mozacoin.com</t>
  </si>
  <si>
    <t>(+237) 690-270-720</t>
  </si>
  <si>
    <t>Pearl Gray Equity and Research</t>
  </si>
  <si>
    <t>https://www.crunchbase.com/organization/pearl-gray-equity-partners</t>
  </si>
  <si>
    <t>Pearl Gray Equity and Research, Steve Gray Booyens</t>
  </si>
  <si>
    <t>Data and Analytics, Design, Financial Services, Lending and Investments</t>
  </si>
  <si>
    <t>Angel Investment, Financial Services, Impact Investing, Market Research</t>
  </si>
  <si>
    <t>Proprietary investment fund and investment research firm.</t>
  </si>
  <si>
    <t>https://www.pearlgrayequityandresearch.com/</t>
  </si>
  <si>
    <t>https://twitter.com/research_gray</t>
  </si>
  <si>
    <t>steve@pgequityandresearch.com</t>
  </si>
  <si>
    <t>Payclide</t>
  </si>
  <si>
    <t>https://www.crunchbase.com/organization/payclide</t>
  </si>
  <si>
    <t>Payclide is a financial technology company that offers mobile banking, remittances, in-app and card payments. Our mission is to better people's lifestyles by enabling financial inclusion. Users through the payclide app have access to mobile banking, automated saving, bill payments, cash management and over drafts.  We also offer financial freedom to teenagers through teen banking as a product. With teen banking we offer the First online and offline prepaid card for Africa's teenagers.  The card makes online and offline shopping easy and convenient for teens while allowing them to make smart financial decisions through the mobile app.  Our mission is to accelerate the migration of the unbanked young Africans from cash to digital through our easy-to-use mobile app and prepaid debit card.</t>
  </si>
  <si>
    <t>https://www.payclide.com</t>
  </si>
  <si>
    <t>https://twitter.com/PayClide</t>
  </si>
  <si>
    <t>SAIDE VTC</t>
  </si>
  <si>
    <t>https://www.crunchbase.com/organization/saide-vtc</t>
  </si>
  <si>
    <t>MOHAMED AMINE ELMEFTAHY</t>
  </si>
  <si>
    <t>Financial Services, Information Technology, Transportation</t>
  </si>
  <si>
    <t>FinTech, Information Technology, Ride Sharing, Taxi Service</t>
  </si>
  <si>
    <t>https://saidevtc.com/</t>
  </si>
  <si>
    <t>elmeftahy.mohamedamine@gmail.com</t>
  </si>
  <si>
    <t>Lendha</t>
  </si>
  <si>
    <t>https://www.crunchbase.com/organization/lendha</t>
  </si>
  <si>
    <t>Peter Okafor, Tunji OLALEKAN</t>
  </si>
  <si>
    <t>Artificial Intelligence (AI), Credit, Finance, Financial Services, FinTech, Lending, Small and Medium Businesses</t>
  </si>
  <si>
    <t>At Lendha, we are providing seamless access to working capital loans for small businesses to grow by leveraging AI to assess and identify key growth areas within 3 hours. A cost-effective business management tool where they can also Open a Business Account in 5 minutes, Manage, Monitor, &amp; Report Business Expenses, and payments.</t>
  </si>
  <si>
    <t>https://lendha.com</t>
  </si>
  <si>
    <t>https://twitter.com/lendhaloan</t>
  </si>
  <si>
    <t>founders@lendha.com</t>
  </si>
  <si>
    <t>Okra</t>
  </si>
  <si>
    <t>https://www.crunchbase.com/organization/okra-inc</t>
  </si>
  <si>
    <t>David Peterside, Fara Ashiru</t>
  </si>
  <si>
    <t>Digitizing financial services for Africa.</t>
  </si>
  <si>
    <t>https://www.okra.ng</t>
  </si>
  <si>
    <t>https://twitter.com/okra_HQ</t>
  </si>
  <si>
    <t>hello@okra.ng</t>
  </si>
  <si>
    <t>SeerBit</t>
  </si>
  <si>
    <t>https://www.crunchbase.com/organization/seerbit</t>
  </si>
  <si>
    <t>Omoniyi Kolade</t>
  </si>
  <si>
    <t>SeerBit is a Pan-African paytech company fueled by the vision to make payments on the continent borderless, seamless and inclusive for online and offline merchants to enable ease of scale and provide a world-class transaction experience. SeerBit is a platform that enables all types of businesses to process payments from their customers with the digital tools they need. In Africa, customers are often limited by circumstances or location, such as the unavailability of the internet or lack of access to financial services - SeerBitâ€™s mission is to help businesses circumvent these barriers that prevent them from optimally serving their customers. At SeerBit, we have a range of payment methods to cater to every business. We don't just throw you a bouquet of solutions you don't need. We walk with you to tailor your payment options and give you exactly what you and your shoppers need.</t>
  </si>
  <si>
    <t>https://seerbit.com/</t>
  </si>
  <si>
    <t>https://twitter.com/getseerbit</t>
  </si>
  <si>
    <t>hello@seerbit.com</t>
  </si>
  <si>
    <t>+234-906 200 9331</t>
  </si>
  <si>
    <t>https://www.crunchbase.com/organization/grow-for-me</t>
  </si>
  <si>
    <t>Kwame Bekoe, Nana Prempeh</t>
  </si>
  <si>
    <t>Agriculture, AgTech, Farming, Trading Platform</t>
  </si>
  <si>
    <t>Grow For Me, is an Agricultural technology financing, aggregation, and trading platform. That enables anyone to participate in farming and commodities trading without getting their hands dirty. We also provide input financing and ready markets to farmers to increase their income.</t>
  </si>
  <si>
    <t>nana@growforme.com</t>
  </si>
  <si>
    <t>Vikali</t>
  </si>
  <si>
    <t>https://www.crunchbase.com/organization/vikali</t>
  </si>
  <si>
    <t>Yonis Hassan</t>
  </si>
  <si>
    <t>Vikali digital ledger app focuses on simplicity, safety and personalised narrative to assist the majority small shop owners of Africa (TAM over 300m and growing exponentially) with their daily reconciliations, saving them time and business insight. Ours is a highly valued customer engagement tool to accelerate true inclusive, local growth, partnership narrated by them and for them.</t>
  </si>
  <si>
    <t>http://vikali.io</t>
  </si>
  <si>
    <t>https://twitter.com/Vikali_Inc</t>
  </si>
  <si>
    <t>hello@vikali.io</t>
  </si>
  <si>
    <t>a3Pay</t>
  </si>
  <si>
    <t>https://www.crunchbase.com/organization/a3pay</t>
  </si>
  <si>
    <t>Choice Esiokugbe</t>
  </si>
  <si>
    <t>Cryptocurrency, Financial Services, Payments, Transaction Processing</t>
  </si>
  <si>
    <t>a3Pay is a modern cryptocurrency payment collection system used by businesses and individuals to collect payments in bitcoin, ethereum and other cryptocurrency coins and tokens. a3Pay also provides free wallets with industry leading security.</t>
  </si>
  <si>
    <t>https://a3pay.co</t>
  </si>
  <si>
    <t>https://twitter.com/a3pay</t>
  </si>
  <si>
    <t>dev@a3pay.co</t>
  </si>
  <si>
    <t>Niteon Capital</t>
  </si>
  <si>
    <t>https://www.crunchbase.com/organization/niteon-capital</t>
  </si>
  <si>
    <t>Tony Ifeanyi Nwose</t>
  </si>
  <si>
    <t>Artificial Intelligence (AI), Business Development, FinTech, Software</t>
  </si>
  <si>
    <t>Niteon Capital is currently pivoting.</t>
  </si>
  <si>
    <t>http://www.niteoncapital.co/</t>
  </si>
  <si>
    <t>https://twitter.com/niteoncapital?s=09</t>
  </si>
  <si>
    <t>admin@niteoncapital.com</t>
  </si>
  <si>
    <t>Zuberi Technologies Limited</t>
  </si>
  <si>
    <t>https://www.crunchbase.com/organization/zuberi-technologies-limited</t>
  </si>
  <si>
    <t>Julian Owusu, Nana Adomako</t>
  </si>
  <si>
    <t>Administrative Services, Financial Services, Information Technology</t>
  </si>
  <si>
    <t>FinTech, Human Resources, Information Technology</t>
  </si>
  <si>
    <t>Zuberi Pay is an on-demand mobile employee benefits app in Africa. As an interest free mobile alternative to digital loans for employees, salaried workers have the opportunity to access their salary on a daily basis rather than wait for the month end. The platform is available to African companies via partnerships who value their employees and want to increase financial wellbeing within the workplace.</t>
  </si>
  <si>
    <t>https://www.zuberipay.com/</t>
  </si>
  <si>
    <t>https://www.twitter.com/tryzuberi</t>
  </si>
  <si>
    <t>Hello@zuberipay.com</t>
  </si>
  <si>
    <t>MOLO MOLO PAY</t>
  </si>
  <si>
    <t>https://www.crunchbase.com/organization/instant-services-3166</t>
  </si>
  <si>
    <t>MOLO MOLO PAY est la premiÃ¨re expÃ©rience d'achat basÃ©e sur l'Ã©pargne intÃ©grÃ©e aux commerÃ§ants en Afrique francophone. Ã‰conomisez maintenant, achetez plus tard.</t>
  </si>
  <si>
    <t>https://molomolopay.com</t>
  </si>
  <si>
    <t>ceo@molomolo.app</t>
  </si>
  <si>
    <t>Moove</t>
  </si>
  <si>
    <t>https://www.crunchbase.com/organization/moove-io</t>
  </si>
  <si>
    <t>Iyinoluwa Aboyeji, Jide Odunsi, Ladi Delano</t>
  </si>
  <si>
    <t>Automotive, Financial Services, FinTech</t>
  </si>
  <si>
    <t>Moove is a mobility fintech that provides revenue-based vehicle financing to mobility entrepreneurs, democratizing vehicle ownership across Africa. The company embeds its alternative credit-scoring technology onto ride-hailing, logistics, and last-mile/instant delivery platforms, which allows access to proprietary performance and revenue analytics of mobility entrepreneurs to underwrite loans.</t>
  </si>
  <si>
    <t>https://moove.io</t>
  </si>
  <si>
    <t>https://www.twitter.com/moove_io</t>
  </si>
  <si>
    <t>cs@moove.io</t>
  </si>
  <si>
    <t>Chari</t>
  </si>
  <si>
    <t>https://www.crunchbase.com/organization/chari-ma</t>
  </si>
  <si>
    <t>Ismael Belkhayat, Sophia Alj</t>
  </si>
  <si>
    <t>Commerce and Shopping, Financial Services, Other</t>
  </si>
  <si>
    <t>B2B, E-Commerce, FinTech, Retail</t>
  </si>
  <si>
    <t>Chari is an e-commerce and fintech app for traditional retailers in French-Speaking Africa allowing them to order any consumer goods they sell and get delivered for free in less than 24 hours. Chari is also a financial services provider for these retailers, offering them microloans. Chari's mission is to meet the needs of entrepreneurs by supplying them with consumer goods on a regular basis and providing them with financial services.</t>
  </si>
  <si>
    <t>Bouskoura, Grand Casablanca, Morocco</t>
  </si>
  <si>
    <t>https://chari.co</t>
  </si>
  <si>
    <t>https://twitter.com/charimaroc</t>
  </si>
  <si>
    <t>ismael@chari.co</t>
  </si>
  <si>
    <t>212-663646464</t>
  </si>
  <si>
    <t>Mono</t>
  </si>
  <si>
    <t>https://www.crunchbase.com/organization/mono</t>
  </si>
  <si>
    <t>Abdulhamid Hassan, Prakhar Singh</t>
  </si>
  <si>
    <t>Big Data, Finance, Financial Services, FinTech, Payments</t>
  </si>
  <si>
    <t>Our mission is to unlock the potential of Africa's financial system by providing businesses with access to the tools and data they need to succeed. From startups to enterprises, our platforms and APIs enable businesses to quickly and securely access financial data, initiate direct bank payments, and verify identity. By opening up access to these crucial resources, we empower companies to thrive and drive economic growth in Africa.</t>
  </si>
  <si>
    <t>https://mono.co</t>
  </si>
  <si>
    <t>https://twitter.com/mono_hq</t>
  </si>
  <si>
    <t>hi@mono.co</t>
  </si>
  <si>
    <t>Union54</t>
  </si>
  <si>
    <t>https://www.crunchbase.com/organization/union54</t>
  </si>
  <si>
    <t>Alessandra Martini, Jon Wade, Perseus Mlambo</t>
  </si>
  <si>
    <t>Debit Cards, Financial Services, FinTech, Payments</t>
  </si>
  <si>
    <t>Union54 is a debit card issuing API for fintech and corporates. Union54 allows any software company to issue debit cards to their customers without needing any bank or credit card processor. It provides BIN sponsorship., transaction processing, and settlement. Founded in 2020, Union54 is based in Lusaka, Zambia.</t>
  </si>
  <si>
    <t>https://union54.com</t>
  </si>
  <si>
    <t>https://twitter.com/weareunion54</t>
  </si>
  <si>
    <t>perseus@union54.com</t>
  </si>
  <si>
    <t>+260 96 868 3988</t>
  </si>
  <si>
    <t>Tookeez</t>
  </si>
  <si>
    <t>https://www.crunchbase.com/organization/tookeez</t>
  </si>
  <si>
    <t>Siham Elmejjad</t>
  </si>
  <si>
    <t>Tookeez is a system that consolidates points from various brands into a single wallet, enabling seamless transactions across various networks and generating revenue.</t>
  </si>
  <si>
    <t>https://www.tookeez.com</t>
  </si>
  <si>
    <t>contact@tookeez.org</t>
  </si>
  <si>
    <t>+212 5228-79696</t>
  </si>
  <si>
    <t>Sudo</t>
  </si>
  <si>
    <t>https://www.crunchbase.com/organization/sudo-baee</t>
  </si>
  <si>
    <t>Aminu Ibrahim Bakori</t>
  </si>
  <si>
    <t>Financial Services, FinTech, Payments, Real Time</t>
  </si>
  <si>
    <t>Sudo is an API platform that allows developers to issue physical and virtual cards at scale with greater control and flexibility. The company was founded in 2020 and is based in Barnawa, Kaduna.</t>
  </si>
  <si>
    <t>https://www.sudo.africa</t>
  </si>
  <si>
    <t>https://twitter.com/SudoAfrica</t>
  </si>
  <si>
    <t>Credrails</t>
  </si>
  <si>
    <t>https://www.crunchbase.com/organization/credrails</t>
  </si>
  <si>
    <t>Clara Odero</t>
  </si>
  <si>
    <t>Credrails delivers the infrastructure that connects bank, mobile money, and offline data into a single API, ensuring our customers have the foundation they need to power their own next-gen fintech solutions.</t>
  </si>
  <si>
    <t>https://www.credrails.com/</t>
  </si>
  <si>
    <t>https://twitter.com/CredrailsHQ</t>
  </si>
  <si>
    <t>info@credrails.com</t>
  </si>
  <si>
    <t>Brass</t>
  </si>
  <si>
    <t>https://www.crunchbase.com/organization/brass-452b</t>
  </si>
  <si>
    <t>Emmanuel Okeke, Sola Akindolu</t>
  </si>
  <si>
    <t>Brass is a digital bank that provides small and medium businesses with a suite of products and tools designed to help them grow.</t>
  </si>
  <si>
    <t>https://www.trybrass.com</t>
  </si>
  <si>
    <t>https://twitter.com/brassbanking</t>
  </si>
  <si>
    <t>Maplerad</t>
  </si>
  <si>
    <t>https://www.crunchbase.com/organization/travelbuddie</t>
  </si>
  <si>
    <t>Miracle Anyanwu, Obinna Chukwujioke</t>
  </si>
  <si>
    <t>Blockchain and Cryptocurrency, Consumer Electronics, Financial Services, Hardware, Information Technology, Mobile, Payments, Software</t>
  </si>
  <si>
    <t>Computer, Cryptocurrency, Financial Services, FinTech, Information Technology, Mobile Payments, Payments</t>
  </si>
  <si>
    <t>Maplerad is a fast, safe and easy way to send and receive money with friends, family or others you trust. You can receive and send money directly into any Nigerian bank account in minutes using Bitcoin, US Dollars, and Naira.</t>
  </si>
  <si>
    <t>Isolo, Lagos, Nigeria</t>
  </si>
  <si>
    <t>https://maplerad.com</t>
  </si>
  <si>
    <t>https://www.twitter.com/withmaplerad</t>
  </si>
  <si>
    <t>support@sendwirepay.com</t>
  </si>
  <si>
    <t>Thalex</t>
  </si>
  <si>
    <t>https://www.crunchbase.com/organization/thalex</t>
  </si>
  <si>
    <t>Bitcoin, Cryptocurrency, FinTech</t>
  </si>
  <si>
    <t>Thalex is a cryptocurrency-native derivatives trading platform that specializes in options and futures. It combines unrivaled platform stability with a collaborative and innovative approach to enable traders to capitalize on the enormous opportunities presented by digital assets. Thalex was established in 2020 and is headquartered in MahÃ©, Seychelles.</t>
  </si>
  <si>
    <t>https://www.thalex.com/</t>
  </si>
  <si>
    <t>https://twitter.com/ThalexGlobal</t>
  </si>
  <si>
    <t>Xend Finance</t>
  </si>
  <si>
    <t>https://www.crunchbase.com/organization/xend-finance</t>
  </si>
  <si>
    <t>Ugochukwu Aronu</t>
  </si>
  <si>
    <t>Blockchain, Cryptocurrency, FinTech, Web3</t>
  </si>
  <si>
    <t>Xend Finance is a global crypto bank offering up to 15% interest, with an open Web3 infrastructure for developers. Members can earn multiple levels of interest on their savings by seamlessly exchanging their crypto or fiat currency to stable cryptocurrencies and staking on the Xend Finance platform. The companyâ€™s Cross-Chain High Yield Aggregator is the first product in the industry that automatically scans and ensures the highest yields across multiple chains.</t>
  </si>
  <si>
    <t>https://xend.finance/</t>
  </si>
  <si>
    <t>https://twitter.com/xendfinance</t>
  </si>
  <si>
    <t>hello@xend.finance</t>
  </si>
  <si>
    <t>Revio</t>
  </si>
  <si>
    <t>https://www.crunchbase.com/organization/revio-1ada</t>
  </si>
  <si>
    <t>Ruaan Botha</t>
  </si>
  <si>
    <t>Billing, FinTech, Software</t>
  </si>
  <si>
    <t>Revio was founded in 2020 to help businesses collect more revenue, through reducing payment failures and recovering lost revenue. Through a single API, we optimise merchantsâ€™ payment stacks with locally-optimised payment methods and smart payment routing, failover, and retries. We understand that there is more to getting paid than accepting payments, and believe that how you engage customers when trying to collect a failed payment is as important as when you are trying to acquire them. Our Recovery solution builds on this insight, empowering businesses with data-driven omnichannel interaction workflows to recover at-risk revenue from their customers.  Today, weâ€™re helping some of Africa's largest brands and fastest-growing startups increase their revenue through increased payment success rates, customer retention, and lifetime value. Locally grounded but globally relevant, we aim to be the go-to revenue recovery and growth partner for businesses across emerging markets.</t>
  </si>
  <si>
    <t>https://www.reviopay.com</t>
  </si>
  <si>
    <t>https://twitter.com/reviopay?lang=en</t>
  </si>
  <si>
    <t>info@reviopay.com</t>
  </si>
  <si>
    <t>PaySika</t>
  </si>
  <si>
    <t>https://www.crunchbase.com/organization/paysika</t>
  </si>
  <si>
    <t>Roger Nengwe Ntafam, Stezen Bisselou</t>
  </si>
  <si>
    <t>Banking, Financial Services, FinTech, Payments, Software</t>
  </si>
  <si>
    <t>PaySika is a financial technology startup developing mobile and web-based banking solutions for French-speaking African countries.</t>
  </si>
  <si>
    <t>https://paysika.co/</t>
  </si>
  <si>
    <t>+33 7 53 11 05 88</t>
  </si>
  <si>
    <t>Sourcefin</t>
  </si>
  <si>
    <t>https://www.crunchbase.com/organization/sourcefin</t>
  </si>
  <si>
    <t>Credit, Financial Services, Funding Platform, Lending</t>
  </si>
  <si>
    <t>Sourcefin is a financial service company that specializes in providing purchase order funding, invoice discounting, loan, and credit services. Their primary focus is on supporting small and medium-sized enterprises (SMEs) to deliver on their promises by improving service delivery. They offer specialized services in purchase order funding, tender funding, and inventory financing. Once an invoice is paid, the remaining amount can be used by the business for growth and expansion. They also have a focus on providing entrepreneurs with a full service suite.</t>
  </si>
  <si>
    <t>https://www.sourcefin.co.za/</t>
  </si>
  <si>
    <t>https://twitter.com/sourcefin_</t>
  </si>
  <si>
    <t>hello@sourcefin.co.za</t>
  </si>
  <si>
    <t>ImaliPay</t>
  </si>
  <si>
    <t>https://www.crunchbase.com/organization/imalipay</t>
  </si>
  <si>
    <t>Oluwasanmi Akinmusire, Tatenda Furusa</t>
  </si>
  <si>
    <t>ImaliPay is a financial health platform offering financial products to freelancers and blue collar gig workers in partnership with gig platforms.</t>
  </si>
  <si>
    <t>https://imalipay.com/</t>
  </si>
  <si>
    <t>Pinnacle Crypto Labs</t>
  </si>
  <si>
    <t>https://www.crunchbase.com/organization/pinnacle-crypto-labs</t>
  </si>
  <si>
    <t>Owen Simonin, Shahram Mossayebi</t>
  </si>
  <si>
    <t>Pinnacle Crypto Labs is a Seychelles-headquartered blockchain start-up investment firm and incubator.  It has over two-dozen active crypto and blockchain investments, across DeFi, GameFi, and other blockchain fields.</t>
  </si>
  <si>
    <t>ventures@pinnaclecryptolabs.com</t>
  </si>
  <si>
    <t>https://www.crunchbase.com/organization/koa-60bd</t>
  </si>
  <si>
    <t>Alexis Roman, Delila Kidanu</t>
  </si>
  <si>
    <t>Koa is a savings and financial services platform that provides tech solutions and financial services apps via its API. The company was co-founded by Alexis Roman and Delila Kidanu.</t>
  </si>
  <si>
    <t>https://www.withkoa.com/</t>
  </si>
  <si>
    <t>https://twitter.com/withkoa</t>
  </si>
  <si>
    <t>Weego</t>
  </si>
  <si>
    <t>https://www.crunchbase.com/organization/weego-2d3c</t>
  </si>
  <si>
    <t>Saad Jittou</t>
  </si>
  <si>
    <t>FinTech, Public Transportation, Transportation</t>
  </si>
  <si>
    <t>Weego is the one-stop shop of all mobility needs across Africa. We are the aggregator for all transportation options in one app, our users can plan their multimodal trips and have real-time arrivals of urban buses, trains, metros, taxis and ride hailing. Using our Virtual Card, users can pay all their tickets and book their ride hailing services directly from our app.</t>
  </si>
  <si>
    <t>https://www.weegolife.com</t>
  </si>
  <si>
    <t>https://twitter.com/app_weego</t>
  </si>
  <si>
    <t>saad@weegolife.com</t>
  </si>
  <si>
    <t>Churpy</t>
  </si>
  <si>
    <t>https://www.crunchbase.com/organization/churpy</t>
  </si>
  <si>
    <t>John Juma, Kennedy Mukuna</t>
  </si>
  <si>
    <t>Churpy is a fintech company that provides an integrated receivables management product. It supports account reconciliation (for multiple ERPs), connectivity with multiple Bank APIs, and an invoice payment marketplace (Direct debits, Card, MoMo, and Bank rails).</t>
  </si>
  <si>
    <t>https://www.churpy.co</t>
  </si>
  <si>
    <t>https://twitter.com/ChurpyInc</t>
  </si>
  <si>
    <t>info@churpy.co</t>
  </si>
  <si>
    <t>Ladda</t>
  </si>
  <si>
    <t>https://www.crunchbase.com/organization/ladda-99b1</t>
  </si>
  <si>
    <t>Oluwatosin Olaseinde</t>
  </si>
  <si>
    <t>Financial Services, Payments, Trading Platform</t>
  </si>
  <si>
    <t>Ladda is an application-based investment platform for mutual funds and stocks. They are fintech platforms designed to help with saving and investing toward achieving financial goals. The investment technology platform aims to provide personalized investing services through designed portfolios and automated advisory. They provide investors with easy access to savings, mutual funds, and a myriad of investment options.</t>
  </si>
  <si>
    <t>https://getladda.com/</t>
  </si>
  <si>
    <t>https://twitter.com/getladda</t>
  </si>
  <si>
    <t>hello@getladda.com</t>
  </si>
  <si>
    <t>HoneyCoin</t>
  </si>
  <si>
    <t>https://www.crunchbase.com/organization/honeycoin</t>
  </si>
  <si>
    <t>David Nandwa</t>
  </si>
  <si>
    <t>HoneyCoin is a cryptographic payment and monetization platform. They make peer-to-peer transactions and connect with users' friends and family from anywhere at anytime. They send and receive payments instantly.</t>
  </si>
  <si>
    <t>https://honeycoin.app/</t>
  </si>
  <si>
    <t>Melanin Kapital</t>
  </si>
  <si>
    <t>https://www.crunchbase.com/organization/melanin-capital</t>
  </si>
  <si>
    <t>Ian Minjire Kibira, MÃ©lanie KeÃ¯ta</t>
  </si>
  <si>
    <t>FinTech, GreenTech</t>
  </si>
  <si>
    <t>Melanin Kapital is a last-mile carbon financing platform for African SMEs that helps SMEs access green equipment faster and cheaper by using carbon credits &amp; climate financing.  We finance 3 main types of assets:  - "Kijani Move" -&gt; financing e-mobility, including e-bikes, e-motocylcles and electric buses - "Kijani Power" -&gt; financing solar-powered equipment, including solar-powered fridges/cooling systems  - "Kijani Farm" -&gt; financing solar irrigation and greenhouses</t>
  </si>
  <si>
    <t>https://melaninkapital.com</t>
  </si>
  <si>
    <t>https://twitter.com/MelaninKapital</t>
  </si>
  <si>
    <t>melanie.keita@melaninkapital.com</t>
  </si>
  <si>
    <t>Opareta</t>
  </si>
  <si>
    <t>https://www.crunchbase.com/organization/opareta</t>
  </si>
  <si>
    <t>Michael Schwartz</t>
  </si>
  <si>
    <t>Apps, Data and Analytics, Financial Services, Information Technology, Internet Services, Lending and Investments, Mobile, Navigation and Mapping, Payments, Privacy and Security, Professional Services, Software</t>
  </si>
  <si>
    <t>Credit, Data Management, Field Support, Fraud Detection, Identity Management, Information Technology, Location Based Services, Mobile Apps, Software</t>
  </si>
  <si>
    <t>Opareta builds digital infrastructure for analog agent networks to enhance business growth for agents, network managers, and agent partners. Offerings include performance management for agents and field teams, float (e-value) and cash reconciliation, KYA (know-your-agent) and KYC (know-your-customer), fraud detection, credit decisioning, digitization and tracking of field team operations, and in-app agent products powered by partners.</t>
  </si>
  <si>
    <t>https://opareta.com/</t>
  </si>
  <si>
    <t>info@opareta.com</t>
  </si>
  <si>
    <t>https://www.crunchbase.com/organization/flick-6eed</t>
  </si>
  <si>
    <t>Ahmad Zalat</t>
  </si>
  <si>
    <t>Financial Services, Mobile Apps, Mobile Payments, Payments, Transaction Processing</t>
  </si>
  <si>
    <t>Flick is a mobile app that digitizes the cross-border end-to-end transfer of money. They solve the common problems associated with international money transfers.</t>
  </si>
  <si>
    <t>https://www.viaflick.com/</t>
  </si>
  <si>
    <t>az@viaflick.com</t>
  </si>
  <si>
    <t>+20 111 242 0333</t>
  </si>
  <si>
    <t>CreditFins</t>
  </si>
  <si>
    <t>https://www.crunchbase.com/organization/creditfins</t>
  </si>
  <si>
    <t>Gamal Sadek, Norhan El Sakkout, Sherif Radi</t>
  </si>
  <si>
    <t>CreditFins is Egyptâ€™s and the regionâ€™s first FinTech platform focusing on alleviating financial stress through an innovative debt management solution that enables clients to pay-off their credit card debt faster &amp; cheaper via a streamlined subscription-based model. With its proprietary scoring system and plans for machine learning, CreditFins will be able to offer its clients tailored, more inclusive financial services that focus on helping them improve their financial wellbeing while making them better informed, empowered, and connected.</t>
  </si>
  <si>
    <t>https://creditfins.com/</t>
  </si>
  <si>
    <t>hello@creditfins.com</t>
  </si>
  <si>
    <t>Premium Technology &amp; Services</t>
  </si>
  <si>
    <t>https://www.crunchbase.com/organization/premium-technology-services</t>
  </si>
  <si>
    <t>Samir Younes</t>
  </si>
  <si>
    <t>IT Management, Mobile Payments</t>
  </si>
  <si>
    <t>Premium Technology &amp; Services offers cutting-edge solutions that make it easier to connect with service providers and integrate banking systems. and improves communication with players in the financial sector, reduces operating costs, and simplifies banking processes.</t>
  </si>
  <si>
    <t>Pravica</t>
  </si>
  <si>
    <t>https://www.crunchbase.com/organization/pravica</t>
  </si>
  <si>
    <t>Mohamed Abdou</t>
  </si>
  <si>
    <t>Blockchain and Cryptocurrency, Information Technology, Internet Services, Other</t>
  </si>
  <si>
    <t>Blockchain, Information Services, Web3</t>
  </si>
  <si>
    <t>Pravica is a blockchain infrastructure company focused on revolutionizing financial technology by bridging traditional finance with decentralized systems. Its vision is to drive global adoption of tokenized money through secure, scalable, and compliant platforms. Pravicaâ€™s flagship products, S3.Money and Walletify, enable seamless stablecoin issuance, management, and real-world transactions, empowering issuers, distributors, and end-users to thrive in the digital economy.</t>
  </si>
  <si>
    <t>https://pravica.io</t>
  </si>
  <si>
    <t>https://twitter.com/pravicasuite</t>
  </si>
  <si>
    <t>info@pravica.io</t>
  </si>
  <si>
    <t>SecondSTAX</t>
  </si>
  <si>
    <t>https://www.crunchbase.com/organization/secondstax</t>
  </si>
  <si>
    <t>Duke Lartey, Eugene Tawiah</t>
  </si>
  <si>
    <t>SecondSTAX is a tech-driven platform built to facilitate intra-continental equity trading.</t>
  </si>
  <si>
    <t>https://secondstax.com</t>
  </si>
  <si>
    <t>+233 (0) 59 824 1131</t>
  </si>
  <si>
    <t>Hollydesk</t>
  </si>
  <si>
    <t>https://www.crunchbase.com/organization/hollydesk</t>
  </si>
  <si>
    <t>Mahmoud Moussa</t>
  </si>
  <si>
    <t>Holydesk help employees in submitting work-related invoiced and getting paid in no time, while keeping organization financial records clean.</t>
  </si>
  <si>
    <t>http://www.hollydesk.com</t>
  </si>
  <si>
    <t>https://www.crunchbase.com/organization/swipe-7241</t>
  </si>
  <si>
    <t>Ayodeji Audu, Temidayo Dauda</t>
  </si>
  <si>
    <t>Credit, Financial Services, FinTech, Payments</t>
  </si>
  <si>
    <t>Swipe is a credit-focused tech company powering businesses in Africa by providing credit solutions to enable business growth and expansion through credit purchases.</t>
  </si>
  <si>
    <t>https://swipe.ng/</t>
  </si>
  <si>
    <t>https://twitter.com/get_swipeNG</t>
  </si>
  <si>
    <t>0700 794 7364</t>
  </si>
  <si>
    <t>PaySupp</t>
  </si>
  <si>
    <t>https://www.crunchbase.com/organization/paysupp</t>
  </si>
  <si>
    <t>Ahmed Moussa, Karim Alaa</t>
  </si>
  <si>
    <t>Financial Services, FinTech, Marketplace, SaaS</t>
  </si>
  <si>
    <t>Our SaaS platform offers non-bank financial services, banks and businesses a unique opportunity to trade among each other via our specialized financial services that NBFIs can sign up for free to our platform and start financing businesses via the platform and through banks that are connected to the platform (fintold)</t>
  </si>
  <si>
    <t>https://www.fintold.com</t>
  </si>
  <si>
    <t>karim@fintold.com</t>
  </si>
  <si>
    <t>Kalicomfort S.A.S</t>
  </si>
  <si>
    <t>https://www.crunchbase.com/organization/kalicomfort-s-a-s</t>
  </si>
  <si>
    <t>Loic Mbougeko T.</t>
  </si>
  <si>
    <t>Blockchain, Financial Services, FinTech, Information Technology</t>
  </si>
  <si>
    <t>Kalicomfort corporation is the 1st hybrid hedge fund of sub-sahara Africa. As Financial service provider, they are among the piooner of DeFi-mass adoption on Africa continent through synthetic fiat like jXAF and $KFT Token, a reference channel for cross-border payment on blockchain for the AfCFTA. The aim is to bring a revolutionize way of managing asset and investing in Africa. Here For investment in Bitcoin: 1MqDN4eRPEqirJhjhMZgTcVWAu6RK2JbnQ</t>
  </si>
  <si>
    <t>http://www.kalicomfort.com</t>
  </si>
  <si>
    <t>loicmbougeko@yahoo.fr</t>
  </si>
  <si>
    <t>237 698 26 98 64</t>
  </si>
  <si>
    <t>Joovlin</t>
  </si>
  <si>
    <t>https://www.crunchbase.com/organization/joovlin</t>
  </si>
  <si>
    <t>Kingsley Nwose</t>
  </si>
  <si>
    <t>https://www.joovlin.com</t>
  </si>
  <si>
    <t>https://twitter.com/joovlinapp</t>
  </si>
  <si>
    <t>kingsley.nwose@gmail.com</t>
  </si>
  <si>
    <t>EQUB</t>
  </si>
  <si>
    <t>https://www.crunchbase.com/organization/equb</t>
  </si>
  <si>
    <t>Alexander Hizikias</t>
  </si>
  <si>
    <t>https://www.equb.app/</t>
  </si>
  <si>
    <t>https://twitter.com/equbapp</t>
  </si>
  <si>
    <t>info@equb.app</t>
  </si>
  <si>
    <t>Swahilies</t>
  </si>
  <si>
    <t>https://www.crunchbase.com/organization/swahilies</t>
  </si>
  <si>
    <t>Apps, Financial Services, Other, Payments, Software</t>
  </si>
  <si>
    <t>Apps, B2B, FinTech, Payments</t>
  </si>
  <si>
    <t>Swahilies provides payment processing systems for businesses to accept digital payments from anyone, anywhere. They offer tools to help SMEs track, assess, and manage the growth of their businesses. They provide mobile apps, websites, and APIs to accept and integrate digital payments, which include mobile money, card payments, and more.</t>
  </si>
  <si>
    <t>https://swahilies.com</t>
  </si>
  <si>
    <t>jhaulay@gmail.com</t>
  </si>
  <si>
    <t>Flux</t>
  </si>
  <si>
    <t>https://www.crunchbase.com/organization/flux-6522</t>
  </si>
  <si>
    <t>Ben Eluan, Israel Akintunde, Osezele Orukpe</t>
  </si>
  <si>
    <t>Flux is a mobile app that lets you send money, receive money, make and accept payments across Africa.</t>
  </si>
  <si>
    <t>https://iflux.app/</t>
  </si>
  <si>
    <t>Abela</t>
  </si>
  <si>
    <t>https://www.crunchbase.com/organization/abela</t>
  </si>
  <si>
    <t>Apps, Financial Services, Mobile, Payments, Professional Services, Software</t>
  </si>
  <si>
    <t>Apps, Consulting, Finance, Financial Services, Mobile Payments, Payments</t>
  </si>
  <si>
    <t>Abela is a mobile payments platform that allows the underserved to make and receive payments.</t>
  </si>
  <si>
    <t>https://abela.app</t>
  </si>
  <si>
    <t>https://twitter.com/abela_app</t>
  </si>
  <si>
    <t>hello@abela.app</t>
  </si>
  <si>
    <t>+27 64 547 6258</t>
  </si>
  <si>
    <t>MANTRA DAO</t>
  </si>
  <si>
    <t>https://www.crunchbase.com/organization/mantra-dao</t>
  </si>
  <si>
    <t>Rodrigo Quan Miranda, Will Corkin</t>
  </si>
  <si>
    <t>Blockchain and Cryptocurrency, Community and Lifestyle, Financial Services, Government and Military, Lending and Investments, Other, Payments, Software</t>
  </si>
  <si>
    <t>Blockchain, Communities, Cryptocurrency, Financial Services, Government, Lending, Trading Platform</t>
  </si>
  <si>
    <t>MANTRA develops a vertically-integrated and regulatory-compliant blockchain ecosystem. It allows users around the world to trade, issue, and earn from both digital assets and tokenized securities alike.</t>
  </si>
  <si>
    <t>https://www.mantradao.com/</t>
  </si>
  <si>
    <t>https://twitter.com/MANTRADAO</t>
  </si>
  <si>
    <t>contact@mantradao.com</t>
  </si>
  <si>
    <t>CTSX</t>
  </si>
  <si>
    <t>https://www.crunchbase.com/organization/cape-town-stock-exchange</t>
  </si>
  <si>
    <t>Ruan Van Wyk</t>
  </si>
  <si>
    <t>Finance, Financial Exchanges, Financial Services, FinTech, Information Technology</t>
  </si>
  <si>
    <t>info@ctsx.co.za</t>
  </si>
  <si>
    <t>FLITBASE</t>
  </si>
  <si>
    <t>https://www.crunchbase.com/organization/flitbase</t>
  </si>
  <si>
    <t>FLITBASE creates solutions that leverage cryptocurrencies and blockchain technologies to reimagine truly borderless financial experiences for the advancement of African businesses. FLITBASE Platform Accept payments in multiple cryptocurrencies, and get settled in your local bank account â€” crypto, cash or both. Create payment pages, invoices, and much more. For businesses of all sizes. FLITBASE Hub Launch your secure, multi-currency crypto wallet and exchange platform in DAYS with FLITBASE Hub â€” Suitable for crypto merchants, OTC, and peer-to-peer businesses. Become a cryptocurrency company with FLITBASE API Build financial experiences around cryptocurrency with FLITBASE â€” Easily integrate a secure crypto wallet to your applications, manage multiple cryptocurrencies from one interface, accept payments and moreâ€¦ We are excited to see what you build.</t>
  </si>
  <si>
    <t>https://flitbase.com</t>
  </si>
  <si>
    <t>https://twitter.com/flitbase</t>
  </si>
  <si>
    <t>hello@flitbase.com</t>
  </si>
  <si>
    <t>We-Settle</t>
  </si>
  <si>
    <t>https://www.crunchbase.com/organization/we-settle</t>
  </si>
  <si>
    <t>Wael Moula</t>
  </si>
  <si>
    <t>FinTech, Mobile Apps, Mobile Payments</t>
  </si>
  <si>
    <t>WeSettle is a Fintech platform that helps small and medium enterprises better manage their invoices digitally and allows them to quickly get paid electronically.</t>
  </si>
  <si>
    <t>Ben Arous, Tunis, Tunisia</t>
  </si>
  <si>
    <t>https://www.we-settle.com/</t>
  </si>
  <si>
    <t>contact@We-Settle.com</t>
  </si>
  <si>
    <t>QpesaPay</t>
  </si>
  <si>
    <t>https://www.crunchbase.com/organization/q-pesa-pay</t>
  </si>
  <si>
    <t>https://qpesapay.com</t>
  </si>
  <si>
    <t>UCard</t>
  </si>
  <si>
    <t>https://www.crunchbase.com/organization/ucard</t>
  </si>
  <si>
    <t>Billing, Financial Services, Mobile Payments, Payments</t>
  </si>
  <si>
    <t>UCard enablesÂ usersÂ to buy and receive airtime from all service providers as well as pay utility bills from the comfort of their home. Their APIs allow billers' accounts to be verified before submission. UCARD also works with 9 power distribution companies in Nigeria, including Abuja, Eko, Ikeja, Ibadan, Kaduna, Kano, Port Harcourt, and Enugu. UCard is headquartered in Lekki, Lagos.</t>
  </si>
  <si>
    <t>https://ucard.com.ng</t>
  </si>
  <si>
    <t>info@ucard.com</t>
  </si>
  <si>
    <t>Moya</t>
  </si>
  <si>
    <t>https://www.crunchbase.com/organization/moya-45d8</t>
  </si>
  <si>
    <t>Finance, Financial Services, FinTech, Personal Finance</t>
  </si>
  <si>
    <t>Moya is a money management platform for freelancers, solopreneurs, sole traders, and gig workers. The company was founded in 2020 and is headquartered in Johannesburg, South Africa.</t>
  </si>
  <si>
    <t>https://www.moya.africa/</t>
  </si>
  <si>
    <t>hello@moya.africa</t>
  </si>
  <si>
    <t>ElGameya</t>
  </si>
  <si>
    <t>https://www.crunchbase.com/organization/elgameya</t>
  </si>
  <si>
    <t>Ahmed Fadl, Ahmed Mahmoud Abdeen, Ibrahiem Mohamed, Nermine Ellithy</t>
  </si>
  <si>
    <t>Finance, Financial Services, FinTech, Mobile Apps</t>
  </si>
  <si>
    <t>ElGameyaâ€™s app facilitates the management of the ROSCA cycle, Users can either use it as a platform to digitize their private money cycles, or get matched to users with similar saving/lending capabilities in a public circle. ElGameyaâ€™s app also features a built-in marketplace enabling users to access exclusive discounted products as a cash-out option.</t>
  </si>
  <si>
    <t>https://elgameya.net</t>
  </si>
  <si>
    <t>Obiex</t>
  </si>
  <si>
    <t>https://www.crunchbase.com/organization/obiex</t>
  </si>
  <si>
    <t>Bitcoin, Blockchain, Cryptocurrency, Debit Cards, Ethereum, Finance, Financial Services, FinTech, Peer to Peer</t>
  </si>
  <si>
    <t>Obiex is a cutting-edge cryptocurrency exchange platform that empowers users to seamlessly navigate the dynamic world of digital assets.</t>
  </si>
  <si>
    <t>http://www.obiex.com</t>
  </si>
  <si>
    <t>https://twitter.com/obiexhq</t>
  </si>
  <si>
    <t>hello@obiex.finance</t>
  </si>
  <si>
    <t>+234 913 532 7671</t>
  </si>
  <si>
    <t>Cashia</t>
  </si>
  <si>
    <t>https://www.crunchbase.com/organization/cashia</t>
  </si>
  <si>
    <t>https://www.cashia.com</t>
  </si>
  <si>
    <t>support@cashia.com</t>
  </si>
  <si>
    <t>PayPay Africa</t>
  </si>
  <si>
    <t>https://www.crunchbase.com/organization/paypay-africa</t>
  </si>
  <si>
    <t>Finance, FinTech, Internet, Mobile Payments</t>
  </si>
  <si>
    <t>PayPay Africa is a resource-optimized digital payment platform that is compatible with smartphones. PayPay Africa offers a new-age QRcode and an integrated e-wallet to authenticate an individual's bank account for a more secure and seamless money transfer and cash receipt process.</t>
  </si>
  <si>
    <t>https://paypayafrica.com/</t>
  </si>
  <si>
    <t>https://twitter.com/wearepaypay</t>
  </si>
  <si>
    <t>support@paypayafrica.com</t>
  </si>
  <si>
    <t>+244 943630735</t>
  </si>
  <si>
    <t>Tembo</t>
  </si>
  <si>
    <t>https://www.crunchbase.com/organization/tembo-b6c3</t>
  </si>
  <si>
    <t>https://www.temboplus.com/</t>
  </si>
  <si>
    <t>https://twitter.com/TemboPlus</t>
  </si>
  <si>
    <t>victor@temboplus.com</t>
  </si>
  <si>
    <t>Coinchain</t>
  </si>
  <si>
    <t>https://www.crunchbase.com/organization/coinchain</t>
  </si>
  <si>
    <t>http://www.coinchain.africa</t>
  </si>
  <si>
    <t>https://twitter.com/CoinchainAfrica</t>
  </si>
  <si>
    <t>support@coinchain.africa</t>
  </si>
  <si>
    <t>Mikro</t>
  </si>
  <si>
    <t>https://www.crunchbase.com/organization/mikro-bc1f</t>
  </si>
  <si>
    <t>Apps, Financial Services, FinTech, Mobile Payments, Payments</t>
  </si>
  <si>
    <t>https://www.mikro.africa/</t>
  </si>
  <si>
    <t>https://twitter.com/mikro_africa</t>
  </si>
  <si>
    <t>connect@mikro.africa</t>
  </si>
  <si>
    <t>+234 803-327-1676</t>
  </si>
  <si>
    <t>Zemo</t>
  </si>
  <si>
    <t>https://www.crunchbase.com/organization/zemo</t>
  </si>
  <si>
    <t>Financial Services, FinTech, Waste Management</t>
  </si>
  <si>
    <t>Zemo is a developer of a corporate expense management platform designed to do away with time-consuming expense reports and unnecessary spending in firms. Businesses can effectively manage their cashflow spending thanks to the company's spend management technology, which places controls on the cards issued to ensure spending is fully under control and also provides administrators and accountants with visibility into the company's spending for every employee.</t>
  </si>
  <si>
    <t>https://www.zemocard.com/</t>
  </si>
  <si>
    <t>https://twitter.com/Zemocard?s=08</t>
  </si>
  <si>
    <t>info@zemocard.com</t>
  </si>
  <si>
    <t>+254 714 123 123</t>
  </si>
  <si>
    <t>FiveWest</t>
  </si>
  <si>
    <t>https://www.crunchbase.com/organization/fivewest</t>
  </si>
  <si>
    <t>Omer Iqbal, Pierre van Helden</t>
  </si>
  <si>
    <t>Asset Management, Financial Services, Software, Trading Platform</t>
  </si>
  <si>
    <t>https://www.fivewest.co.za</t>
  </si>
  <si>
    <t>info@fivewest.co.za</t>
  </si>
  <si>
    <t>27 21 203 1678</t>
  </si>
  <si>
    <t>Brassica Pay</t>
  </si>
  <si>
    <t>https://www.crunchbase.com/organization/brassica-pay</t>
  </si>
  <si>
    <t>Jeremiah Brown-Coleman, Mary Boateng-Coleman</t>
  </si>
  <si>
    <t>Brassica Pay is a duly licensed Payment Services Processing Fintech in Ghana. They offer customers a fresh approach to managing their personal finances and create wealth. Their services includes payment gateway service, acquiring services, payment aggregation instrument, brassica pay app, payment processing and termination of inward remittances</t>
  </si>
  <si>
    <t>https://brassicagroup.com/</t>
  </si>
  <si>
    <t>info@brassicagroup.com</t>
  </si>
  <si>
    <t>Dollars Markets</t>
  </si>
  <si>
    <t>https://www.crunchbase.com/organization/dollars-markets</t>
  </si>
  <si>
    <t>Financial Services, Service Industry, Trading Platform</t>
  </si>
  <si>
    <t>https://dollarsmarkets.com</t>
  </si>
  <si>
    <t>https://twitter.com/dollars_markets</t>
  </si>
  <si>
    <t>Support@dollarsmarkets.com</t>
  </si>
  <si>
    <t>Ipahive</t>
  </si>
  <si>
    <t>https://www.crunchbase.com/organization/ipahive</t>
  </si>
  <si>
    <t>Michael Moyo</t>
  </si>
  <si>
    <t>Ipahive makes lending affordable and accessible for many Zambians by integrating mobile technology and a socio-economic impact-driven business model to bring our service to them.</t>
  </si>
  <si>
    <t>https://ipahive.com</t>
  </si>
  <si>
    <t>https://twitter.com/ipahive</t>
  </si>
  <si>
    <t>admin@ipahive.com</t>
  </si>
  <si>
    <t>+260 777613284</t>
  </si>
  <si>
    <t>Pivot Payments</t>
  </si>
  <si>
    <t>https://www.crunchbase.com/organization/pivot-payments</t>
  </si>
  <si>
    <t>Financial Services, FinTech, Mobile Apps, Mobile Payments, PaaS, Software</t>
  </si>
  <si>
    <t>Pivot Payments aims to provide easy, secure, and affordable digital solutions. Their services include custom solutions, payment as a service, mobile apps, and digital money transfer.</t>
  </si>
  <si>
    <t>https://www.pivotpayts.com</t>
  </si>
  <si>
    <t>info@pivotpayts.com</t>
  </si>
  <si>
    <t>+256 393 252 361</t>
  </si>
  <si>
    <t>PayCurve</t>
  </si>
  <si>
    <t>https://www.crunchbase.com/organization/paycurve</t>
  </si>
  <si>
    <t>https://www.paycurve.co.za/</t>
  </si>
  <si>
    <t>https://twitter.com/paycurve</t>
  </si>
  <si>
    <t>info@paycurve.co.za</t>
  </si>
  <si>
    <t>NGENI LABS</t>
  </si>
  <si>
    <t>https://www.crunchbase.com/organization/ngeni-laba</t>
  </si>
  <si>
    <t>Apps, Blockchain and Cryptocurrency, Financial Services, Internet Services, Other, Software</t>
  </si>
  <si>
    <t>Apps, Blockchain, FinTech, Web3</t>
  </si>
  <si>
    <t>https://ngeni.io</t>
  </si>
  <si>
    <t>https://x.com/ngenilabs</t>
  </si>
  <si>
    <t>sayhello@ngeni.io</t>
  </si>
  <si>
    <t>+254 792 284 449</t>
  </si>
  <si>
    <t>Kadi</t>
  </si>
  <si>
    <t>https://www.crunchbase.com/organization/kadi-b8ad</t>
  </si>
  <si>
    <t>Paul-Miki Akpablie, Sagar Nilesh Shah</t>
  </si>
  <si>
    <t>Energy, Financial Services, Natural Resources, Real Estate</t>
  </si>
  <si>
    <t>Construction, Financial Services, FinTech, Mining, Oil and Gas</t>
  </si>
  <si>
    <t>Kadi is a Fintech solution that enables informal logistics providers in construction, mining, and oil &amp; gas to earn more, get paid quickly, and grow their business.</t>
  </si>
  <si>
    <t>https://www.getkadi.com/</t>
  </si>
  <si>
    <t>contact@getkadi.com</t>
  </si>
  <si>
    <t>Dreamcash</t>
  </si>
  <si>
    <t>https://www.crunchbase.com/organization/dreamcash</t>
  </si>
  <si>
    <t>https://www.dreamcashgroup.com</t>
  </si>
  <si>
    <t>contact@dreamcashgroup.com</t>
  </si>
  <si>
    <t>DigiPay</t>
  </si>
  <si>
    <t>https://www.crunchbase.com/organization/digipay-d4cc</t>
  </si>
  <si>
    <t>https://www.digipay-services.com</t>
  </si>
  <si>
    <t>contact@digipay-services.com</t>
  </si>
  <si>
    <t>242 06 546 44 46</t>
  </si>
  <si>
    <t>SMEgo</t>
  </si>
  <si>
    <t>https://www.crunchbase.com/organization/smego</t>
  </si>
  <si>
    <t>https://www.smego.co.za</t>
  </si>
  <si>
    <t>https://twitter.com/SMEgo_SA</t>
  </si>
  <si>
    <t>accounts@smego.co.za</t>
  </si>
  <si>
    <t>Digicore</t>
  </si>
  <si>
    <t>https://www.crunchbase.com/organization/digicore-3484</t>
  </si>
  <si>
    <t>Babatunde Ogidan</t>
  </si>
  <si>
    <t>https://www.digicoreltd.com</t>
  </si>
  <si>
    <t>https://twitter.com/Digicoreltd</t>
  </si>
  <si>
    <t>hello@digicoreltd.com</t>
  </si>
  <si>
    <t>234 802-845-9507</t>
  </si>
  <si>
    <t>GoPayzi</t>
  </si>
  <si>
    <t>https://www.crunchbase.com/organization/gopayzi</t>
  </si>
  <si>
    <t>https://gopayzi.com</t>
  </si>
  <si>
    <t>contact@gopayzi.com</t>
  </si>
  <si>
    <t>Liberta Leasing</t>
  </si>
  <si>
    <t>https://www.crunchbase.com/organization/liberta-leasing</t>
  </si>
  <si>
    <t>Ayokunnumi Olugbemiro</t>
  </si>
  <si>
    <t>Liberta Leasing Limited is a consumer finance technology company. It is optimized to make financing and credit more accessible to Africa's working class. The company is constantly adapting solutions to the ever-changing finance needs of the 21st century. It offers services like invoice discounting, equipment leasing, and LPO financing. The company also has a strong online presence and regularly updates its customers about new products and events.</t>
  </si>
  <si>
    <t>https://libertaleasing.com</t>
  </si>
  <si>
    <t>https://twitter.com/leasingliberta</t>
  </si>
  <si>
    <t>info@libertaleasing.com</t>
  </si>
  <si>
    <t>+234 816 6090 619</t>
  </si>
  <si>
    <t>Afrinex</t>
  </si>
  <si>
    <t>https://www.crunchbase.com/organization/afrinex</t>
  </si>
  <si>
    <t>Krishna Gangopadhyay</t>
  </si>
  <si>
    <t>https://www.afrinexexchange.com/index.aspx</t>
  </si>
  <si>
    <t>https://twitter.com/AFRINEXEXCHANGE</t>
  </si>
  <si>
    <t>bdm@afrinexexchange.com</t>
  </si>
  <si>
    <t>Brij</t>
  </si>
  <si>
    <t>https://www.crunchbase.com/organization/brij-ca59</t>
  </si>
  <si>
    <t>Financial Services, Payments, Professional Services</t>
  </si>
  <si>
    <t>Business Development, Financial Services, FinTech, Payments</t>
  </si>
  <si>
    <t>https://www.brij.money/</t>
  </si>
  <si>
    <t>https://twitter.com/brijmoney</t>
  </si>
  <si>
    <t>support@brij.money</t>
  </si>
  <si>
    <t>Tenakata</t>
  </si>
  <si>
    <t>https://www.crunchbase.com/organization/tenakata</t>
  </si>
  <si>
    <t>Apps, Finance, Financial Services, FinTech, Software</t>
  </si>
  <si>
    <t>Tenakata is a mobile app that helps you capture your day-to-day cash flow transactions. They maintain your daily business transactions, your stock/inventory records, and boast of other well-designed business and financial features. They provide services such as financial data management, financial literacy support, and facilitate access to finance.</t>
  </si>
  <si>
    <t>https://www.tenakata.com</t>
  </si>
  <si>
    <t>https://twitter.com/tenakata</t>
  </si>
  <si>
    <t>info@tenakata.com</t>
  </si>
  <si>
    <t>+25411 0862219</t>
  </si>
  <si>
    <t>Mekasataty</t>
  </si>
  <si>
    <t>https://www.crunchbase.com/organization/mekasataty</t>
  </si>
  <si>
    <t>Sandro Awad</t>
  </si>
  <si>
    <t>Consumer Financing application offering different flexible installment plans not only to all types of products but also trips, houses, cars, etc...</t>
  </si>
  <si>
    <t>Egoras</t>
  </si>
  <si>
    <t>https://www.crunchbase.com/organization/egoras</t>
  </si>
  <si>
    <t>Blockchain, CleanTech, Finance, Financial Services</t>
  </si>
  <si>
    <t>Egoras: Powering the Future of Electric Vehicles Egoras, a leading clean energy organization, is driving the electric vehicle (EV) revolution with their innovative Egochain technology. This high-speed blockchain platform is designed to accelerate EV adoption by creating a win-win scenario for both charging station owners and drivers. For Charging Station Owners: Maximize Your Profits: Earn $EGAX tokens every time a driver uses your station. The more electric vehicles you power, the greater your rewards. Join a Thriving Community: Egochain fosters a network of eco-conscious drivers, guaranteeing a steady customer base for your station. For Electric Vehicle Drivers: Get Rewarded for Going Green: Earn $EGAX tokens for every mile driven in your Egoras electric vehicle. It's like getting paid to contribute to a sustainable future! Experience Faster Charging and Wider Access: Egochain's cutting-edge technology ensures seamless charging experiences at a rapidly expanding network of stations. By leveraging the power of blockchain, Egoras is creating a transparent and efficient ecosystem that benefits all stakeholders. Join the movement and be part of a cleaner, greener future.</t>
  </si>
  <si>
    <t>https://www.egoras.com</t>
  </si>
  <si>
    <t>https://twitter.com/egorasHQ</t>
  </si>
  <si>
    <t>ogemdiugoji@gmail.com</t>
  </si>
  <si>
    <t>Sprint</t>
  </si>
  <si>
    <t>https://www.crunchbase.com/organization/sprint-4ec7</t>
  </si>
  <si>
    <t>Financial Exchanges, Financial Services, Mobile Payments, Payments, Transaction Processing</t>
  </si>
  <si>
    <t>https://sendsprint.com</t>
  </si>
  <si>
    <t>https://twitter.com/sendsprintapp/</t>
  </si>
  <si>
    <t>hi@sendsprint.com</t>
  </si>
  <si>
    <t>Jumuisha</t>
  </si>
  <si>
    <t>https://www.crunchbase.com/organization/jumuisha</t>
  </si>
  <si>
    <t>James Chege, Marvin Makau</t>
  </si>
  <si>
    <t>Jumuisha is a fintech startup that helps churches and non-profit organisations receive donations through multiple payment channels.</t>
  </si>
  <si>
    <t>https://www.jumuisha.com/</t>
  </si>
  <si>
    <t>GroWise Capital</t>
  </si>
  <si>
    <t>https://www.crunchbase.com/organization/growise-capital</t>
  </si>
  <si>
    <t>http://www.growisecapital.co.za</t>
  </si>
  <si>
    <t>hello@growisecapital.co.za</t>
  </si>
  <si>
    <t>27 10 594 5354</t>
  </si>
  <si>
    <t>iBG Finance</t>
  </si>
  <si>
    <t>https://www.crunchbase.com/organization/ibg-finance</t>
  </si>
  <si>
    <t>Vin Menon</t>
  </si>
  <si>
    <t>https://ibg.finance/</t>
  </si>
  <si>
    <t>https://twitter.com/IbgFinance</t>
  </si>
  <si>
    <t>invest@ibg.finance</t>
  </si>
  <si>
    <t>MipangoApp</t>
  </si>
  <si>
    <t>https://www.crunchbase.com/organization/mipangoapp</t>
  </si>
  <si>
    <t>Agness Mollel, Chris Rabi, Lillian Makoi Rabi</t>
  </si>
  <si>
    <t>Data and Analytics, Financial Services</t>
  </si>
  <si>
    <t>Analytics, Finance, Financial Services, FinTech</t>
  </si>
  <si>
    <t>MipangoApp is a financial data analysis, education, money management, and recommendations software for Financial Institutions, and a mobile application for the unbanked. They are enabling users to track their income and expenses, set financial goals, and get personalized financial advice and investment opportunities.</t>
  </si>
  <si>
    <t>https://mipangoapp.com/</t>
  </si>
  <si>
    <t>info@mipangoapp.com</t>
  </si>
  <si>
    <t>+255 752 920 592</t>
  </si>
  <si>
    <t>Woven Finance</t>
  </si>
  <si>
    <t>https://www.crunchbase.com/organization/woven-finance</t>
  </si>
  <si>
    <t>http://www.woven.finance</t>
  </si>
  <si>
    <t>info@wovenfinance.com</t>
  </si>
  <si>
    <t>352 43227179</t>
  </si>
  <si>
    <t>Agris</t>
  </si>
  <si>
    <t>https://www.crunchbase.com/organization/agris-cb3e</t>
  </si>
  <si>
    <t>Agriculture, Farming, Impact Investing</t>
  </si>
  <si>
    <t>Petit Raffray, Riviere du Rempart, Mauritius</t>
  </si>
  <si>
    <t>https://www.agris.group/</t>
  </si>
  <si>
    <t>https://twitter.com/agris_group</t>
  </si>
  <si>
    <t>info@agris.group</t>
  </si>
  <si>
    <t>+263 78 300 8468</t>
  </si>
  <si>
    <t>Paytota</t>
  </si>
  <si>
    <t>https://www.crunchbase.com/organization/paytota</t>
  </si>
  <si>
    <t>B2B, E-Commerce, Mobile Payments, Payments</t>
  </si>
  <si>
    <t>https://paytota.com/</t>
  </si>
  <si>
    <t>https://twitter.com/paytota</t>
  </si>
  <si>
    <t>sales@paytota.com</t>
  </si>
  <si>
    <t>+256 701 621 518</t>
  </si>
  <si>
    <t>mfarmpay</t>
  </si>
  <si>
    <t>https://www.crunchbase.com/organization/mfarmpay-6a45</t>
  </si>
  <si>
    <t>https://www.mfarmpay.com</t>
  </si>
  <si>
    <t>https://x.com/mfarmpay</t>
  </si>
  <si>
    <t>info@mfarmpay.com</t>
  </si>
  <si>
    <t>BitFlex FinTech</t>
  </si>
  <si>
    <t>https://www.crunchbase.com/organization/bitflex-fintech</t>
  </si>
  <si>
    <t>Tatenda Mataure</t>
  </si>
  <si>
    <t>Blockchain, Cryptocurrency, Enterprise Software, Financial Services</t>
  </si>
  <si>
    <t>https://www.bitflex.app</t>
  </si>
  <si>
    <t>https://twitter.com/BitFleXCrypto</t>
  </si>
  <si>
    <t>info@bitflex.app</t>
  </si>
  <si>
    <t>qarenly</t>
  </si>
  <si>
    <t>https://www.crunchbase.com/organization/qarenly</t>
  </si>
  <si>
    <t>qarenly.net is Egypt's leading financial comparison website. We help you find better financial products for your specific needs. Whether you need a personal loan, credit card or savings account, we get you the information you need to choose better.</t>
  </si>
  <si>
    <t>https://qarenly.net/</t>
  </si>
  <si>
    <t>https://twitter.com/qarenlyonline</t>
  </si>
  <si>
    <t>hello@qarenly.net</t>
  </si>
  <si>
    <t>Piki Tanzania</t>
  </si>
  <si>
    <t>https://www.crunchbase.com/organization/piki-tanzania</t>
  </si>
  <si>
    <t>Paul Delamare</t>
  </si>
  <si>
    <t>http://www.piki.co.tz</t>
  </si>
  <si>
    <t>Capital Unlocked</t>
  </si>
  <si>
    <t>https://www.crunchbase.com/organization/capital-unlocked</t>
  </si>
  <si>
    <t>Sibongile Zulu</t>
  </si>
  <si>
    <t>Asset Management, Consulting, Impact Investing</t>
  </si>
  <si>
    <t>https://capitalunlocked.co.za</t>
  </si>
  <si>
    <t>info@capitalunlocked.co.za</t>
  </si>
  <si>
    <t>Surtii</t>
  </si>
  <si>
    <t>https://www.crunchbase.com/organization/surtii</t>
  </si>
  <si>
    <t>Commerce and Shopping, Financial Services, Payments, Privacy and Security</t>
  </si>
  <si>
    <t>E-Commerce, Financial Services, FinTech, Fraud Detection, Payments</t>
  </si>
  <si>
    <t>Surtii is a fintech company that enables a fraud-free environment between e-commerce merchants, online retailers, commodity traders, intangible service-oriented individuals, merchants, and their subscribers and customers.</t>
  </si>
  <si>
    <t>http://www.surtii.com</t>
  </si>
  <si>
    <t>info@surtii.com</t>
  </si>
  <si>
    <t>+234 805 134 8771</t>
  </si>
  <si>
    <t>EFKen Leasing Limited</t>
  </si>
  <si>
    <t>https://www.crunchbase.com/organization/efken-leasing-limited</t>
  </si>
  <si>
    <t>Commercial Lending, Finance, Financial Services</t>
  </si>
  <si>
    <t>EFKen Leasing Limited provides asset financing solutions, specializing in equipment leasing. Established by EFAfrica Group in 2020, the company aims to increase access to essential equipment for businesses. EFKen Leasing Limited operates within the financial services industry and supports SMEs by offering flexible leasing options. The company focuses on facilitating growth and job creation through its leasing services.</t>
  </si>
  <si>
    <t>https://efken.co.ke</t>
  </si>
  <si>
    <t>info@efken.co.ke</t>
  </si>
  <si>
    <t>+254 0 777 324 002</t>
  </si>
  <si>
    <t>CliqueFin</t>
  </si>
  <si>
    <t>https://www.crunchbase.com/organization/cliquefin</t>
  </si>
  <si>
    <t>CliqueFin focuses on driving financial inclusion in emerging markets through innovative platforms and strategic collaborations. The company offers solutions like LAYAWAY, which helps the mass market plan, save, acquire assets, and build a financial profile without penalties or pressure. CliqueFin also provides secure digital cash vouchers for online payments, enabling cash consumers to digitize their cash and redeem it through a network of merchants and issuers. The company aims to reach, engage, and transact with millions of consumers across the country.</t>
  </si>
  <si>
    <t>https://cliquefin.com</t>
  </si>
  <si>
    <t>info@cliquefin.com</t>
  </si>
  <si>
    <t>Mpay</t>
  </si>
  <si>
    <t>https://www.crunchbase.com/organization/mpay-6ca3</t>
  </si>
  <si>
    <t>Financial Services, Mobile, Payments, Privacy and Security, Software</t>
  </si>
  <si>
    <t>Financial Services, Mobile Payments, Security</t>
  </si>
  <si>
    <t>https://www.mpay.dz/</t>
  </si>
  <si>
    <t>https://twitter.com/MPayAlgerie</t>
  </si>
  <si>
    <t>contact@mpay.dz</t>
  </si>
  <si>
    <t>Orascom Financial Holding</t>
  </si>
  <si>
    <t>https://www.crunchbase.com/organization/orascom-financial-holding</t>
  </si>
  <si>
    <t>Business Development, Financial Services, Impact Investing</t>
  </si>
  <si>
    <t>Orascom Financial Holding is an investment management company. The company invests in the financial technology business, the telecom business, destination development projects, and non-bank financial services to businesses.</t>
  </si>
  <si>
    <t>http://orascomfh.com</t>
  </si>
  <si>
    <t>info@orascomfh.com</t>
  </si>
  <si>
    <t>WATU</t>
  </si>
  <si>
    <t>https://www.crunchbase.com/organization/watu-2efe</t>
  </si>
  <si>
    <t>Olumide Omotoso</t>
  </si>
  <si>
    <t>Apps, Financial Services, FinTech, Payments</t>
  </si>
  <si>
    <t>WATU offers a payment checkout service. Create an account to get started receiving payments for products. Customers can use their multi-service fintech platform via USSD or any device with internet access to perform a variety of tasks, including taking payments, raising money, paying bills, accepting tithing, investing, and offering agency banking services, among many other value-added services.</t>
  </si>
  <si>
    <t>https://www.watu.global</t>
  </si>
  <si>
    <t>https://twitter.com/watuglobal</t>
  </si>
  <si>
    <t>support@watu.global</t>
  </si>
  <si>
    <t>+234 906 000 1462</t>
  </si>
  <si>
    <t>Inflow Finance</t>
  </si>
  <si>
    <t>https://www.crunchbase.com/organization/inflow-finance</t>
  </si>
  <si>
    <t>Mobile Apps, Personal Finance, Web Apps</t>
  </si>
  <si>
    <t>https://www.inflow.finance</t>
  </si>
  <si>
    <t>https://www.twitter.com/InflowFinance</t>
  </si>
  <si>
    <t>support@inflow.finance</t>
  </si>
  <si>
    <t>Zengapay</t>
  </si>
  <si>
    <t>https://www.crunchbase.com/organization/zengapay</t>
  </si>
  <si>
    <t>Denis Ojok</t>
  </si>
  <si>
    <t>Financial Services, Mobile, Payments, Professional Services, Software</t>
  </si>
  <si>
    <t>Compliance, Mobile Payments, Payments, Software</t>
  </si>
  <si>
    <t>https://zengapay.com</t>
  </si>
  <si>
    <t>https://x.com/zengapay</t>
  </si>
  <si>
    <t>support@zengapay.com</t>
  </si>
  <si>
    <t>+256 393 193 077</t>
  </si>
  <si>
    <t>VendorCredit</t>
  </si>
  <si>
    <t>https://www.crunchbase.com/organization/vendorcredit</t>
  </si>
  <si>
    <t>Blessing Azunobi, Jamiu Olawale, Oluseye Seton</t>
  </si>
  <si>
    <t>Vendorcredit provides financial solutions and growth support for micro and small businesses. The company offers fast business loans with low interest rates and zero paperwork. Vendorcredit focuses on digitizing access to business credit in Nigeria, aiming to simplify and speed up the process. The company supports supply chain financing and offers products such as LPO loans and IDF loans. Vendorcredit operates with a team of business, finance, and technology experts dedicated to changing how businesses access credit.</t>
  </si>
  <si>
    <t>https://vendorcredit.ng</t>
  </si>
  <si>
    <t>https://x.com/vendorcredit</t>
  </si>
  <si>
    <t>hello@vendorcredit.ng</t>
  </si>
  <si>
    <t>+234 816 028 9477</t>
  </si>
  <si>
    <t>GROâ€™INO</t>
  </si>
  <si>
    <t>https://www.crunchbase.com/organization/gro-ino-i-e-commerce-and-fintech-app-dedicated-to-hardware-shops-in-mena</t>
  </si>
  <si>
    <t>NABIL HASSOUNE</t>
  </si>
  <si>
    <t>Commerce and Shopping, Financial Services, Hardware, Information Technology, Other, Real Estate</t>
  </si>
  <si>
    <t>B2B, Building Material, E-Commerce, FinTech, Hardware, Information Technology</t>
  </si>
  <si>
    <t>GRO'INO is a DIY, hardware, and building material B2B supply chain technology platform with embedded finance, e-marketing, e-logistics, and embedded insurance. Its mission is to serve VSEs, SMEs, pro contractors, and merchants in the construction sector by offering them a "one-stop store" that fulfills all their product and service needs. GRO'INO helps operators in the construction sector easily and quickly acquire the supplies they require at attractive prices, with delivery within 24 hours, and flexible payment options that suit their needs. These services aim to enhance the profitability and competitiveness of GRO'INO's clients, revolutionizing the procurement experience and reshaping the B2B market in Africa and the Middle East. GRO'INO's innovative approach directly connects buyers and sellers, eliminating middlemen, reducing costs, promoting financial inclusion, and enabling builders to conveniently and efficiently source everything they need. GRO'INO's aims are as follows: 1- Revolutionize the procurement experience for retailers, VSEs, SMEs, and homeowners, establishing itself as the leading digital platform for DIY and building materials. This includes offering a wide range of products, relevant financial services, efficient logistics, and more. 2- Improve the business climate for key players in the construction sector, such as producers, SMEs, and retailers, through efficient distribution, a strong sourcing network, financial inclusion solutions, and advanced technology. 3- Provide manufacturers and exclusive distributors with the opportunity to benefit from e-commerce and fintech advantages by offering a new direct selling channel. This includes targeted marketing tools and fast payment processing with a maximum delay of 7 days. Contact us to discover more about GRO'INO.</t>
  </si>
  <si>
    <t>https://groino.com/en/home/</t>
  </si>
  <si>
    <t>n.hassoune@groino.ma</t>
  </si>
  <si>
    <t>folomoney</t>
  </si>
  <si>
    <t>https://www.crunchbase.com/organization/folo</t>
  </si>
  <si>
    <t>Kevin Mburu</t>
  </si>
  <si>
    <t>Artificial Intelligence (AI), Credit, Financial Services, FinTech</t>
  </si>
  <si>
    <t>folomoney is a company that offers free credit scores, financial literacy and credit monitoring. It also offers innovative digital tools like personalized credit coaching and AI-powered financial embedded product recommendations. The company was founded in 2020 and is headquartered in Nairobi, Kenya.</t>
  </si>
  <si>
    <t>https://www.folomoney.com</t>
  </si>
  <si>
    <t>Kevin@ubuntuonline.co.ke</t>
  </si>
  <si>
    <t>Entruevest</t>
  </si>
  <si>
    <t>https://www.crunchbase.com/organization/entruevest</t>
  </si>
  <si>
    <t>B2B, Business Development, Impact Investing</t>
  </si>
  <si>
    <t>https://entruevest.com</t>
  </si>
  <si>
    <t>admin@entruevest.com</t>
  </si>
  <si>
    <t>+27 0 10 300 0867</t>
  </si>
  <si>
    <t>Lepricon</t>
  </si>
  <si>
    <t>https://www.crunchbase.com/organization/lepricon</t>
  </si>
  <si>
    <t>Joshua Galloway</t>
  </si>
  <si>
    <t>Blockchain and Cryptocurrency, Gaming, Other, Software</t>
  </si>
  <si>
    <t>Blockchain, Developer Platform, Gaming, Non-Fungible Token (NFT)</t>
  </si>
  <si>
    <t>Lepricon is a community-governed prediction platform. They offer social gaming through blockchain technology. The company works on games, prediction, BNB chains, skunkworks, pack generators, wallets, and crypto coins.</t>
  </si>
  <si>
    <t>https://lepricon.io/</t>
  </si>
  <si>
    <t>https://twitter.com/lepriconio</t>
  </si>
  <si>
    <t>Atechcoins</t>
  </si>
  <si>
    <t>https://www.crunchbase.com/organization/atechcoins</t>
  </si>
  <si>
    <t>Apps, Blockchain and Cryptocurrency, Commerce and Shopping, Financial Services, Lending and Investments, Mobile, Payments, Software</t>
  </si>
  <si>
    <t>Bitcoin, Gift Card, Mobile Apps, Trading Platform</t>
  </si>
  <si>
    <t>Atechcoins provides a platform for trading Bitcoins and Giftcards. Users can exchange these digital assets for local currency with swift responses and payments. The company emphasizes security and advises users to verify updates through its official Instagram channel. Atechcoins operates within the financial services industry and has a team of 30 employees.</t>
  </si>
  <si>
    <t>Ojo, Lagos, Nigeria</t>
  </si>
  <si>
    <t>https://atechcoins.com</t>
  </si>
  <si>
    <t>support@atechcoins.com</t>
  </si>
  <si>
    <t>+234 8108254284</t>
  </si>
  <si>
    <t>Earlybean</t>
  </si>
  <si>
    <t>https://www.crunchbase.com/organization/earlybean</t>
  </si>
  <si>
    <t>Community and Lifestyle, Education, Financial Services, Software</t>
  </si>
  <si>
    <t>EdTech, Education, Family, Financial Services, FinTech</t>
  </si>
  <si>
    <t>https://earlybean.co</t>
  </si>
  <si>
    <t>https://x.com/myearlybean</t>
  </si>
  <si>
    <t>hello@earlybean.co</t>
  </si>
  <si>
    <t>Hometownâ„¢</t>
  </si>
  <si>
    <t>https://www.crunchbase.com/organization/hometown</t>
  </si>
  <si>
    <t>https://gethometown.app/</t>
  </si>
  <si>
    <t>https://twitter.com/HometownPay</t>
  </si>
  <si>
    <t>connect@gethometown.app</t>
  </si>
  <si>
    <t>234 803 123 0668</t>
  </si>
  <si>
    <t>Camelcoin</t>
  </si>
  <si>
    <t>https://www.crunchbase.com/organization/camelcoin</t>
  </si>
  <si>
    <t>Bitcoin, Blockchain, Cryptocurrency, Financial Services</t>
  </si>
  <si>
    <t>Camelcoin produces a cryptocurrency, builds a blockchain-based information exchange network, and promotes the democratization and acceptance of camel products. Together, these three approaches will support the economic development of all camelid-related activities, encourage innovation across all industry sectors, including food, cosmetics, tourism, textiles, and sports, improve the status of these markets, and develop fresh sources of income in specific underdeveloped regions.</t>
  </si>
  <si>
    <t>El AaiÃºn, NA - Western Sahara, Western Sahara</t>
  </si>
  <si>
    <t>https://camelcoin.io</t>
  </si>
  <si>
    <t>https://twitter.com/CamelcoinThe</t>
  </si>
  <si>
    <t>infos@camelcoin.io</t>
  </si>
  <si>
    <t>+212 669 000543</t>
  </si>
  <si>
    <t>Pay by DODO</t>
  </si>
  <si>
    <t>https://www.crunchbase.com/organization/pay-by-dodo</t>
  </si>
  <si>
    <t>Pay by DODO enhances the speed and accuracy of payment operations by automating the processing of money transfers through unique IBAN codes. They also verify that the person is who he or she claims to be, preventing people from forging false identities and committing fraud.</t>
  </si>
  <si>
    <t>https://www.paybydodo.com</t>
  </si>
  <si>
    <t>info@paybydodo.com</t>
  </si>
  <si>
    <t>+230 4634557</t>
  </si>
  <si>
    <t>Puttru Technologies</t>
  </si>
  <si>
    <t>https://www.crunchbase.com/organization/puttru-technologies</t>
  </si>
  <si>
    <t>Advice, Financial Services, FinTech</t>
  </si>
  <si>
    <t>http://www.puttru.com</t>
  </si>
  <si>
    <t>https://x.com/puttrutech</t>
  </si>
  <si>
    <t>info@puttru.com</t>
  </si>
  <si>
    <t>TaxiConnect</t>
  </si>
  <si>
    <t>https://www.crunchbase.com/organization/taxiconnect</t>
  </si>
  <si>
    <t>Apps, Financial Services, Mobile, Payments, Software, Transportation</t>
  </si>
  <si>
    <t>Mobile Apps, Mobile Payments, Railroad, Taxi Service, Transportation</t>
  </si>
  <si>
    <t>TaxiConnect's mission is to safely, conveniently, and reliably connect the transportation industry to its partners, customers, and clients through innovative and market-adopting technology. They provide their partners with the ability to track the daily activities of their transportation business in real-time. They provide interactive and smart technology for transport booking and transport management. It enables people to book cars online accordingly and make payments online through the app itself.</t>
  </si>
  <si>
    <t>http://www.taxiconnectna.com</t>
  </si>
  <si>
    <t>https://twitter.com/taxiconnectna</t>
  </si>
  <si>
    <t>support@taxiconnectna.com</t>
  </si>
  <si>
    <t>Paylogue</t>
  </si>
  <si>
    <t>https://www.crunchbase.com/organization/paylogue</t>
  </si>
  <si>
    <t>Commercial Lending, FinTech, Lending</t>
  </si>
  <si>
    <t>https://paylogue.com</t>
  </si>
  <si>
    <t>info@paylogue.com</t>
  </si>
  <si>
    <t>+234 808 586 7922</t>
  </si>
  <si>
    <t>Endorse</t>
  </si>
  <si>
    <t>https://www.crunchbase.com/organization/endorse-f141</t>
  </si>
  <si>
    <t>https://www.endorsefinance.com/</t>
  </si>
  <si>
    <t>https://twitter.com/EndorseFinance</t>
  </si>
  <si>
    <t>info@endorsefinance.com</t>
  </si>
  <si>
    <t>Kamro Capital</t>
  </si>
  <si>
    <t>https://www.crunchbase.com/organization/kamro-capital</t>
  </si>
  <si>
    <t>Robert Kamanyi</t>
  </si>
  <si>
    <t>Banking, Consulting, Financial Services, Funding Platform</t>
  </si>
  <si>
    <t>https://kamrocapital.com/</t>
  </si>
  <si>
    <t>info@kamrocapital.com</t>
  </si>
  <si>
    <t>+256 772-445-579</t>
  </si>
  <si>
    <t>Blache</t>
  </si>
  <si>
    <t>https://www.crunchbase.com/organization/blache</t>
  </si>
  <si>
    <t>Blockchain, Information Technology, UX Design, Web Design, Web Development</t>
  </si>
  <si>
    <t>https://blacheinc.com</t>
  </si>
  <si>
    <t>https://www.twitter.com/blacheinc</t>
  </si>
  <si>
    <t>info@blacheinc.com</t>
  </si>
  <si>
    <t>233 20 448 3644</t>
  </si>
  <si>
    <t>RentCrowdy</t>
  </si>
  <si>
    <t>https://www.crunchbase.com/organization/rentcrowdy</t>
  </si>
  <si>
    <t>Rent crowdy is more than a peer-to-peer lending platform. At our core, we are a technology-driven social impact platform passionate about reducing homelessness and improving financial well-being. We get funds from people like you to help pay rent for the low-middle income earners in Nigeria with the promise of decent returns at the end of each tenancy period. Join us on our journey as we make the move to redefining impact.</t>
  </si>
  <si>
    <t>https://www.rentcrowdy.com</t>
  </si>
  <si>
    <t>hello@rentcrowdy.com</t>
  </si>
  <si>
    <t>Superb Multi System</t>
  </si>
  <si>
    <t>https://www.crunchbase.com/organization/superb-multi-system</t>
  </si>
  <si>
    <t>Commerce and Shopping, Financial Services, Mobile, Payments, Software, Transportation</t>
  </si>
  <si>
    <t>E-Commerce, Financial Services, Logistics, Mobile Payments</t>
  </si>
  <si>
    <t>https://superb.com.ng/</t>
  </si>
  <si>
    <t>https://twitter.com/superbmulti?lang=en</t>
  </si>
  <si>
    <t>hello@superb.com.ng</t>
  </si>
  <si>
    <t>+234 901 075 1245</t>
  </si>
  <si>
    <t>Platr</t>
  </si>
  <si>
    <t>https://www.crunchbase.com/organization/platr</t>
  </si>
  <si>
    <t>Financial Services, Internet Services, Mobile, Payments, Sales and Marketing, Software</t>
  </si>
  <si>
    <t>Internet, Mobile Payments, Social Media Marketing</t>
  </si>
  <si>
    <t>https://platr.ng</t>
  </si>
  <si>
    <t>https://twitter.com/Platrng</t>
  </si>
  <si>
    <t>info@platr.ng</t>
  </si>
  <si>
    <t>234 902 078 0903</t>
  </si>
  <si>
    <t>Melt Partners</t>
  </si>
  <si>
    <t>https://www.crunchbase.com/organization/melt-partners</t>
  </si>
  <si>
    <t>https://meltpartners.africa</t>
  </si>
  <si>
    <t>https://x.com/MELTPartners</t>
  </si>
  <si>
    <t>info@meltpartners.africa</t>
  </si>
  <si>
    <t>+27 010 822 7667</t>
  </si>
  <si>
    <t>Cosna Afrique</t>
  </si>
  <si>
    <t>https://www.crunchbase.com/organization/cosna-afrique</t>
  </si>
  <si>
    <t>Apps, FinTech, Payments, Transaction Processing</t>
  </si>
  <si>
    <t>https://cosna-afrique.com</t>
  </si>
  <si>
    <t>https://x.com/cosna_afrique</t>
  </si>
  <si>
    <t>infos@cosna-afrique.com</t>
  </si>
  <si>
    <t>+221 78 824 13 31</t>
  </si>
  <si>
    <t>CrowdFund</t>
  </si>
  <si>
    <t>https://www.crunchbase.com/organization/crowdfund-20a0</t>
  </si>
  <si>
    <t>Business Development, Financial Services, Funding Platform</t>
  </si>
  <si>
    <t>http://www.crowdfund.mu</t>
  </si>
  <si>
    <t>info@crowdfund.mu</t>
  </si>
  <si>
    <t>VPay Africa</t>
  </si>
  <si>
    <t>https://www.crunchbase.com/organization/vpay-africa</t>
  </si>
  <si>
    <t>Chibuzo Ike</t>
  </si>
  <si>
    <t>VPay Africa is a financial services company that offers an all-in-one payment solution platform for businesses. The platform enables retail and web businesses to accept and instantly confirm bank transfer payments at points of sale. It is used by over 50,000 businesses of all sizes in Nigeria to receive payments and make payouts seamlessly. VPay Africa also provides digital claim payment processing for insurers, offering a payment solution for auto, property, healthcare, dental, and workers' compensation insurers.</t>
  </si>
  <si>
    <t>https://vpay.africa</t>
  </si>
  <si>
    <t>support@vpay.africa</t>
  </si>
  <si>
    <t>234 163 099 52</t>
  </si>
  <si>
    <t>Opelo Capital</t>
  </si>
  <si>
    <t>https://www.crunchbase.com/organization/opelo-capital</t>
  </si>
  <si>
    <t>Financial Services, Lending and Investments, Media and Entertainment, Other, Professional Services</t>
  </si>
  <si>
    <t>Advice, B2B, Consulting, Impact Investing</t>
  </si>
  <si>
    <t>As an advisory and analytics firm, Opelo Capital supports African companies involved in impact investing. The focus of the firm is on working with companies and investors that have business models aligned to the attainment of the Sustainable Development Goals (SDGs) in Africa.</t>
  </si>
  <si>
    <t>https://www.opelo.co/</t>
  </si>
  <si>
    <t>info@opelo.co</t>
  </si>
  <si>
    <t>+26 07 656 492 66</t>
  </si>
  <si>
    <t>Tellerpay</t>
  </si>
  <si>
    <t>https://www.crunchbase.com/organization/tellerpay</t>
  </si>
  <si>
    <t>Banking, Debit Cards, Financial Services, FinTech</t>
  </si>
  <si>
    <t>https://www.tellerpay.ng</t>
  </si>
  <si>
    <t>https://twitter.com/tellerpayng</t>
  </si>
  <si>
    <t>Info@tellerpay.ng</t>
  </si>
  <si>
    <t>+234 802 462 2019</t>
  </si>
  <si>
    <t>Rapidpay</t>
  </si>
  <si>
    <t>https://www.crunchbase.com/organization/rapidpay-1b25</t>
  </si>
  <si>
    <t>Cryptocurrency, Financial Services, FinTech, Mobile Payments, Payments</t>
  </si>
  <si>
    <t>https://www.rapidpay.africa/</t>
  </si>
  <si>
    <t>https://twitter.com/rapidpayafrica</t>
  </si>
  <si>
    <t>hello@rapidpay.africa</t>
  </si>
  <si>
    <t>+234 815 254 8554</t>
  </si>
  <si>
    <t>Ripple Capital</t>
  </si>
  <si>
    <t>https://www.crunchbase.com/organization/ripple-capital</t>
  </si>
  <si>
    <t>Finance, Financial Services, FinTech, Lending, Small and Medium Businesses</t>
  </si>
  <si>
    <t>Ripple Capital provides an alternative for entrepreneurial and growing businesses looking for regaining control of supplier relationships and working capital. They provide purchase order finance and invoice discounting facilities for all types of SMEs.</t>
  </si>
  <si>
    <t>http://www.ripplecapital.co.bw</t>
  </si>
  <si>
    <t>https://twitter.com/ripple_capital</t>
  </si>
  <si>
    <t>info@ripplecapital.co.bw</t>
  </si>
  <si>
    <t>+267 311 174 1</t>
  </si>
  <si>
    <t>Pixemantic</t>
  </si>
  <si>
    <t>https://www.crunchbase.com/organization/pixemantic</t>
  </si>
  <si>
    <t>Mohamed Touati</t>
  </si>
  <si>
    <t>Artificial Intelligence (AI), Data and Analytics, Financial Services, Information Technology, Internet Services, Messaging and Telecommunications, Payments, Software</t>
  </si>
  <si>
    <t>Analytics, Business Intelligence, Email, FinTech, Information Technology, Machine Learning, Transaction Processing</t>
  </si>
  <si>
    <t>https://pixemantic.com</t>
  </si>
  <si>
    <t>https://x.com/pixemantic</t>
  </si>
  <si>
    <t>contact@pixemantic.com</t>
  </si>
  <si>
    <t>33 6 86 88 00 15</t>
  </si>
  <si>
    <t>Owthen</t>
  </si>
  <si>
    <t>https://www.crunchbase.com/organization/owthen</t>
  </si>
  <si>
    <t>Kavata A. Kiaro</t>
  </si>
  <si>
    <t>Owthen provide both one-on-one and group sessions either online or in-person modes. It educates next generation about finances.</t>
  </si>
  <si>
    <t>http://www.owthen.com</t>
  </si>
  <si>
    <t>info@owthen.com</t>
  </si>
  <si>
    <t>+254 706 315 135</t>
  </si>
  <si>
    <t>Playpie</t>
  </si>
  <si>
    <t>https://www.crunchbase.com/organization/playpie</t>
  </si>
  <si>
    <t>Financial Services, Lending and Investments, Media and Entertainment, Music and Audio</t>
  </si>
  <si>
    <t>Financial Services, Funding Platform, Music</t>
  </si>
  <si>
    <t>Playpie is an individual, passions, and data-driven millennials whose primary goal is to use marketing and finance to bridge the gap between artists and the wider music community. They believe that when joint financial growth is discussed, the dynamic interaction between fans and performers will change substantially.</t>
  </si>
  <si>
    <t>Jabi, Federal Capital Territory, Nigeria</t>
  </si>
  <si>
    <t>https://playpie.co</t>
  </si>
  <si>
    <t>https://twitter.com/playpie_co</t>
  </si>
  <si>
    <t>hey@playpie.co</t>
  </si>
  <si>
    <t>+234 814 459 6611</t>
  </si>
  <si>
    <t>Cupid</t>
  </si>
  <si>
    <t>https://www.crunchbase.com/organization/cupid-e329</t>
  </si>
  <si>
    <t>Apps, Blockchain and Cryptocurrency, Information Technology, Other, Software</t>
  </si>
  <si>
    <t>Apps, Blockchain, Information Technology</t>
  </si>
  <si>
    <t>https://www.mycupid.ng</t>
  </si>
  <si>
    <t>https://x.com/cupidtechhq</t>
  </si>
  <si>
    <t>Mustard Stone Technologies</t>
  </si>
  <si>
    <t>https://www.crunchbase.com/organization/mustard-stone-technologies</t>
  </si>
  <si>
    <t>Blockchain and Cryptocurrency, Financial Services, Information Technology, Other, Software</t>
  </si>
  <si>
    <t>Blockchain, FinTech, Information Technology, Software</t>
  </si>
  <si>
    <t>Mustard Stone Technologies Limited focuses on developing digital solutions aimed at fostering financial inclusion and technology adoption in emerging markets. The company specializes in creating products and services designed to unlock economic opportunities for developing communities. With a commitment to empowering these communities, Mustard Stone Technologies Limited leverages digital innovation to address challenges related to financial access and technological advancement. The team, based in Ikeja, Nigeria, consists of professionals dedicated to making a significant impact through their initiatives.</t>
  </si>
  <si>
    <t>https://mustardstone.com</t>
  </si>
  <si>
    <t>contact@mustardstone.com</t>
  </si>
  <si>
    <t>234(0)7017479925</t>
  </si>
  <si>
    <t>AutoCredit</t>
  </si>
  <si>
    <t>https://www.crunchbase.com/organization/autocredit</t>
  </si>
  <si>
    <t>https://autocredit.ng</t>
  </si>
  <si>
    <t>https://twitter.com/autocreditpay</t>
  </si>
  <si>
    <t>support@autocredit.ng</t>
  </si>
  <si>
    <t>+234 803 062 3298</t>
  </si>
  <si>
    <t>Echelon Financial Group</t>
  </si>
  <si>
    <t>https://www.crunchbase.com/organization/echelon-financial-group</t>
  </si>
  <si>
    <t>Accounting, Consulting, Financial Services, Personal Finance</t>
  </si>
  <si>
    <t>https://efg.com.na/</t>
  </si>
  <si>
    <t>+264 81-262-9672</t>
  </si>
  <si>
    <t>Dual Luxury World</t>
  </si>
  <si>
    <t>https://www.crunchbase.com/organization/dual-luxury-world</t>
  </si>
  <si>
    <t>Dual Luxury World provides a one-stop solution that can be used by high net worth Individuals to gain global freedom by investing in citizenship and permanent residency programs.</t>
  </si>
  <si>
    <t>https://dualluxuryworld.com</t>
  </si>
  <si>
    <t>https://twitter.com/DualLuxury</t>
  </si>
  <si>
    <t>info@dualluxuryworld.com</t>
  </si>
  <si>
    <t>+234 802 647 7875</t>
  </si>
  <si>
    <t>BrokStock</t>
  </si>
  <si>
    <t>https://www.crunchbase.com/organization/brokstock</t>
  </si>
  <si>
    <t>Apps, Financial Services, Impact Investing</t>
  </si>
  <si>
    <t>https://brokstock.co.za</t>
  </si>
  <si>
    <t>https://x.com/brokstock</t>
  </si>
  <si>
    <t>info@brokstock.co.za</t>
  </si>
  <si>
    <t>+27 12 001 9206</t>
  </si>
  <si>
    <t>Kismat Credit</t>
  </si>
  <si>
    <t>https://www.crunchbase.com/organization/kismat-credit</t>
  </si>
  <si>
    <t>KISMAT CREDIT LTD is a credit-only microfinance institution. It is registered under the Company Act, 2015. The company offers business loans and emergency short term loans, primarily targeting small traders. In addition to providing financial solutions, KISMAT CREDIT LTD also offers business training to small traders and businesses in the Coastal region of Kenya. The company is committed to supporting Kenyans who are in need of financial assistance for their businesses.</t>
  </si>
  <si>
    <t>https://kismatcredit.com</t>
  </si>
  <si>
    <t>https://twitter.com/Kismatcredit</t>
  </si>
  <si>
    <t>info@kismatcredit.com</t>
  </si>
  <si>
    <t>254 112995784</t>
  </si>
  <si>
    <t>Smarty Pay</t>
  </si>
  <si>
    <t>https://www.crunchbase.com/organization/smarty-pay</t>
  </si>
  <si>
    <t>Anastasia Chestnykh</t>
  </si>
  <si>
    <t>SMARTy Pay offers a ready-to-use cryptocurrency payment solution designed for Payment Service Providers. It specializes in providing a fully decentralized and non-custodial cryptocurrency processing service, enabling businesses to accept crypto payments securely and efficiently. With a focus on enhancing the payment experience, SMARTy Pay aims to facilitate seamless transactions by leveraging blockchain technology. This service is tailored to meet the needs of businesses looking to integrate cryptocurrency payments into their operations, offering them a way to tap into the growing digital currency market.</t>
  </si>
  <si>
    <t>https://www.smartypay.io</t>
  </si>
  <si>
    <t>https://twitter.com/smartypay</t>
  </si>
  <si>
    <t>business@smartypay.io</t>
  </si>
  <si>
    <t>HodlTree</t>
  </si>
  <si>
    <t>https://www.crunchbase.com/organization/hodltree</t>
  </si>
  <si>
    <t>Blockchain and Cryptocurrency, Financial Services, Hardware, Other, Payments, Software</t>
  </si>
  <si>
    <t>Blockchain, Cryptocurrency, Financial Services, Telecommunications</t>
  </si>
  <si>
    <t>BÃ©nin, Edo, Nigeria</t>
  </si>
  <si>
    <t>https://hodltree.io</t>
  </si>
  <si>
    <t>https://twitter.com/hodltree</t>
  </si>
  <si>
    <t>Bridge To Knowledge</t>
  </si>
  <si>
    <t>https://www.crunchbase.com/organization/bridge-to-knowledge</t>
  </si>
  <si>
    <t>Banking, Consulting, Financial Services, Funding Platform, Training</t>
  </si>
  <si>
    <t>Bridge To Knowledge (Pty) Ltd is a company that specializes in providing advisory and consulting services in the banking and funding sector. The company also offers credit risk training and operational services. With a team of dedicated professionals, Bridge To Knowledge (Pty) Ltd is committed to helping its clients navigate the complexities of the financial services industry.</t>
  </si>
  <si>
    <t>https://b2ktdc.com</t>
  </si>
  <si>
    <t>admin@b2ktdc.com</t>
  </si>
  <si>
    <t>eColls</t>
  </si>
  <si>
    <t>https://www.crunchbase.com/organization/ecolls</t>
  </si>
  <si>
    <t>eColls provides digital payment solutions, offering 24/7 data-free access to real-time and traditional payment methods. The platform focuses on customer convenience and rewards positive payment behavior, enhancing customer loyalty and experience. eColls operates primarily in the financial services industry, specializing in credit management and facilitating seamless payment processes for businesses and their customers.</t>
  </si>
  <si>
    <t>https://ecolls.tech</t>
  </si>
  <si>
    <t>sales@ecolls.tech</t>
  </si>
  <si>
    <t>+27 011 724 5637</t>
  </si>
  <si>
    <t>Veeb Africa</t>
  </si>
  <si>
    <t>https://www.crunchbase.com/organization/veeb-africa</t>
  </si>
  <si>
    <t>Financial Services, Mobile Apps, Mobile Payments, Software</t>
  </si>
  <si>
    <t>Kabete, Nairobi Area, Kenya</t>
  </si>
  <si>
    <t>https://veebafrica.com</t>
  </si>
  <si>
    <t>info@veebafrica.com</t>
  </si>
  <si>
    <t>+254 32470810923</t>
  </si>
  <si>
    <t>Bitmorph</t>
  </si>
  <si>
    <t>https://www.crunchbase.com/organization/bitmorph</t>
  </si>
  <si>
    <t>Blockchain and Cryptocurrency, Financial Services, Internet Services, Natural Resources, Payments, Software</t>
  </si>
  <si>
    <t>Bitcoin, Internet, Mining</t>
  </si>
  <si>
    <t>Bitmorph is a Â startup that recognizes Bitcoin's intrinsic value as a long-term store of value and sees Bitcoin mining as a lucrative prospect for Africa. Bitmorph is a sustainable business strategy with a high return on investment for investors that see Bitcoin as a future currency and an investment class with increasing value.</t>
  </si>
  <si>
    <t>https://bitmorph.co.za</t>
  </si>
  <si>
    <t>Pouch</t>
  </si>
  <si>
    <t>https://www.crunchbase.com/organization/pouch-0c77</t>
  </si>
  <si>
    <t>https://getpouch.africa</t>
  </si>
  <si>
    <t>schools@getpouch.africa</t>
  </si>
  <si>
    <t>234 9073503062</t>
  </si>
  <si>
    <t>PaymentLogue</t>
  </si>
  <si>
    <t>https://www.crunchbase.com/organization/paymentlogue</t>
  </si>
  <si>
    <t>Commerce and Shopping, Education, Financial Services</t>
  </si>
  <si>
    <t>E-Commerce, Financial Services, FinTech, Training</t>
  </si>
  <si>
    <t>https://thepaymentlogue.com</t>
  </si>
  <si>
    <t>https://x.com/ThePaymentlogue</t>
  </si>
  <si>
    <t>info@thepaymentlogue.com</t>
  </si>
  <si>
    <t>Crypto Smart</t>
  </si>
  <si>
    <t>https://www.crunchbase.com/organization/crypto-smart</t>
  </si>
  <si>
    <t>Karla Obakpolor</t>
  </si>
  <si>
    <t>Asset Management, Cryptocurrency, Financial Services</t>
  </si>
  <si>
    <t>https://cryptosmartnow.io</t>
  </si>
  <si>
    <t>cryptosmartnow@gmail.com</t>
  </si>
  <si>
    <t>+234 810 637 0627</t>
  </si>
  <si>
    <t>Shop Essentials Tech</t>
  </si>
  <si>
    <t>https://www.crunchbase.com/organization/shop-essentials-tech</t>
  </si>
  <si>
    <t>Consumer Lending, Lending, Personal Finance</t>
  </si>
  <si>
    <t>Shop Essentials Tech partnered with several stores to provide a wide range of essential goods. It is a loan platform that allows users to buy basic needs from groceries, toiletries, baby supplies and online superstores with a convenient repayment plan.</t>
  </si>
  <si>
    <t>https://www.shopessentials.co</t>
  </si>
  <si>
    <t>https://twitter.com/s_essentialshq</t>
  </si>
  <si>
    <t>shopessentialstechnology@gmail.com</t>
  </si>
  <si>
    <t>+234 905 838 3969</t>
  </si>
  <si>
    <t>Digital Access to Finance</t>
  </si>
  <si>
    <t>https://www.crunchbase.com/organization/digital-access-to-finance</t>
  </si>
  <si>
    <t>Apps, Financial Services, Professional Services, Software</t>
  </si>
  <si>
    <t>Apps, Consulting, FinTech, Software</t>
  </si>
  <si>
    <t>https://dafholding.com</t>
  </si>
  <si>
    <t>dafinfo@dafholding.com</t>
  </si>
  <si>
    <t>+20 2 2359 4603</t>
  </si>
  <si>
    <t>Cashful</t>
  </si>
  <si>
    <t>https://www.crunchbase.com/organization/cashful</t>
  </si>
  <si>
    <t>https://www.cashful.me/</t>
  </si>
  <si>
    <t>support@cashful.me</t>
  </si>
  <si>
    <t>BiCstreet</t>
  </si>
  <si>
    <t>https://www.crunchbase.com/organization/bicstreet</t>
  </si>
  <si>
    <t>Community and Lifestyle, Events, Financial Services, Lending and Investments, Media and Entertainment, Professional Services, Real Estate</t>
  </si>
  <si>
    <t>Coworking, Events, Finance, Private Social Networking, Professional Networking, Trading Platform</t>
  </si>
  <si>
    <t>BicStreet is a vibrant co-working and networking space situated in the heart of Cape Town, South Africa. Our mission is to redefine the way professionals, entrepreneurs, and creatives work, collaborate, and thrive. About Us: At BicStreet, we go beyond offering desk space; we curate an ecosystem where innovation, collaboration, and personal growth flourish. Our dynamic co-working community serves as a launchpad for businesses and individuals seeking an inspiring environment to pursue their passions and goals. Key Features: - Community-Driven: BicStreet is more than a physical space; it's a supportive community where members connect, share ideas, and forge valuable relationships. - Flexible Workspaces: We provide flexible workspace solutions, including hot desks, private offices, boardrooms, and event spaces, tailored to the unique needs of our diverse members. - Networking and Events: Our regular workshops, seminars, and networking events create opportunities for learning, growth, and collaboration. - Innovation Hub: BicStreet fosters an environment where innovation thrives. Our space is designed to spark creativity and nurture entrepreneurial endeavors. - Sustainability: We are committed to sustainability, incorporating eco-friendly practices into our operations and initiatives. Join us at BicStreet and experience a co-working and networking space like no other. Together, we're shaping the future of work and community engagement in Cape Town</t>
  </si>
  <si>
    <t>https://bicstreet.co.za/</t>
  </si>
  <si>
    <t>KH Research Equity Partners</t>
  </si>
  <si>
    <t>https://www.crunchbase.com/organization/kh-research-equity-partners</t>
  </si>
  <si>
    <t>Advice, Financial Services, Impact Investing, Venture Capital</t>
  </si>
  <si>
    <t>KH Research Equity Partners operates as a diversified private equity investment firm with a focus on delivering economic advisory services. The firm specializes in leveraging in-depth research to make principled investments across various sectors. With a commitment to accuracy, depth, and quality in research, KH Research Equity Partners aims to identify and capitalize on investment opportunities that offer sustainable growth. The company's approach combines strategic economic analysis with a diversified investment strategy to support the development and success of its portfolio companies.</t>
  </si>
  <si>
    <t>https://khpartners.co.za</t>
  </si>
  <si>
    <t>contact@khpartners.co.za</t>
  </si>
  <si>
    <t>+27 11 443 8770</t>
  </si>
  <si>
    <t>Kamivest</t>
  </si>
  <si>
    <t>https://www.crunchbase.com/organization/kamivest</t>
  </si>
  <si>
    <t>Advice, Finance, Financial Services, Trading Platform</t>
  </si>
  <si>
    <t>https://www.kamivest.com</t>
  </si>
  <si>
    <t>support@kamivest.com</t>
  </si>
  <si>
    <t>234 7067 263 080</t>
  </si>
  <si>
    <t>Upnup</t>
  </si>
  <si>
    <t>https://www.crunchbase.com/organization/upnup-e391</t>
  </si>
  <si>
    <t>Apps, FinTech, Impact Investing</t>
  </si>
  <si>
    <t>Upnup is a fintech platform that offers innovative savings solutions. It allows users to accumulate funds through features like add up, roundup, or fixed savings. The platform aims to make saving and investing accessible and straightforward for everyone. Upnup's services are designed to help individuals build their financial future by making small, manageable contributions that grow over time.</t>
  </si>
  <si>
    <t>https://upnup.co.za</t>
  </si>
  <si>
    <t>https://x.com/getupnup</t>
  </si>
  <si>
    <t>support@upnup.co.za</t>
  </si>
  <si>
    <t>+27 67 428 2871</t>
  </si>
  <si>
    <t>Eazicred</t>
  </si>
  <si>
    <t>https://www.crunchbase.com/organization/eazicred</t>
  </si>
  <si>
    <t>Eazicred offers financial services with a focus on simplifying the consumer loan process for individuals. Catering primarily to residents of Lagos State, the company provides loans up to N250,000 for salary earners or owners of small to medium-sized businesses. Eligibility criteria include being between 22 to 58 years old and residing in Lagos State. Eazicred emphasizes ease of access to financial assistance, aiming to support individuals in need of quick financial solutions. The company engages with customers through various channels including phone, WhatsApp, and email, ensuring a responsive and accessible service.</t>
  </si>
  <si>
    <t>https://eazicred.com</t>
  </si>
  <si>
    <t>https://twitter.com/CredEazi</t>
  </si>
  <si>
    <t>contact@eazicred.com</t>
  </si>
  <si>
    <t>+234 802 074 0286</t>
  </si>
  <si>
    <t>Fintecgrate</t>
  </si>
  <si>
    <t>https://www.crunchbase.com/organization/fintecgrate</t>
  </si>
  <si>
    <t>Financial Services, Information Technology, Mobile, Payments, Sales and Marketing, Software</t>
  </si>
  <si>
    <t>Information Technology, Marketing, Mobile Payments</t>
  </si>
  <si>
    <t>https://www.africonnect.com.ng</t>
  </si>
  <si>
    <t>support@fintecgrate.com</t>
  </si>
  <si>
    <t>+234 8032001343</t>
  </si>
  <si>
    <t>Savi Moni</t>
  </si>
  <si>
    <t>https://www.crunchbase.com/organization/savi-moni</t>
  </si>
  <si>
    <t>Financial Services, Lending, Personal Finance</t>
  </si>
  <si>
    <t>Savi Moni is a financial services provider that offers ethical and responsible personal loans to employees through partnerships with their employers. The company's mission is to provide smarter, fairer, and more affordable borrowing options, aiming to alleviate financial stress among workers and enhance overall financial well-being. By collaborating directly with employers, Savi Moni streamlines the loan process, allowing for repayments to be made conveniently through payroll deductions. This approach not only simplifies loan management for employees but also reduces administrative burdens for employers. Savi Moni's loans are designed to be at least 20% cheaper than those offered by traditional lenders, making them a cost-effective solution for borrowers. In addition to lending services, Savi Moni is committed to promoting financial literacy among its clients. The company offers a range of financial wellness tools, tips, and resources, including a financial literacy course that covers essential money management skills such as budgeting, saving, investing, and exploring additional income opportunities.</t>
  </si>
  <si>
    <t>GuinÃ©a, Ziguinchor, Senegal</t>
  </si>
  <si>
    <t>https://savimonipng.com</t>
  </si>
  <si>
    <t>hello@savimonipng.com</t>
  </si>
  <si>
    <t>+675 71128020</t>
  </si>
  <si>
    <t>Kela Securities</t>
  </si>
  <si>
    <t>https://www.crunchbase.com/organization/kela-securities</t>
  </si>
  <si>
    <t>https://www.kela.co.za</t>
  </si>
  <si>
    <t>info@kela.co.za</t>
  </si>
  <si>
    <t>+27 10 300 6166</t>
  </si>
  <si>
    <t>Plumdale</t>
  </si>
  <si>
    <t>https://www.crunchbase.com/organization/plumdale</t>
  </si>
  <si>
    <t>Advertising, Blockchain and Cryptocurrency, Education, Other, Sales and Marketing</t>
  </si>
  <si>
    <t>Advertising, Blockchain, Marketing, Training</t>
  </si>
  <si>
    <t>https://plumdaleco.com</t>
  </si>
  <si>
    <t>https://x.com/PlumdaleCo</t>
  </si>
  <si>
    <t>hello@plumdaleco.com</t>
  </si>
  <si>
    <t>Aro Crowdfunding</t>
  </si>
  <si>
    <t>https://www.crunchbase.com/organization/aro-crowdfunding</t>
  </si>
  <si>
    <t>Crowdfunding, Financial Services, Funding Platform</t>
  </si>
  <si>
    <t>https://aro-ao.com/</t>
  </si>
  <si>
    <t>campaign@aro-ao.com</t>
  </si>
  <si>
    <t>+244 953 783 996</t>
  </si>
  <si>
    <t>Signals Bank</t>
  </si>
  <si>
    <t>https://www.crunchbase.com/organization/signals-bank</t>
  </si>
  <si>
    <t>Financial Services, Lending, Trading Platform</t>
  </si>
  <si>
    <t>https://www.signalsbank.com</t>
  </si>
  <si>
    <t>https://twitter.com/BankSignals</t>
  </si>
  <si>
    <t>info@signalsbank.com</t>
  </si>
  <si>
    <t>+27 10 595 1091</t>
  </si>
  <si>
    <t>IjidolaExchange</t>
  </si>
  <si>
    <t>https://www.crunchbase.com/organization/ijidolaexchange</t>
  </si>
  <si>
    <t>Ijidola Exchange is a fast-growing investment platform established by a combination of professional financiers and technology experts with over a decade of experience. We specialized in granting people their financial freedom through investment in agriculture, real estate and Cryptocurrencies.</t>
  </si>
  <si>
    <t>https://www.ijidolaexchange.com</t>
  </si>
  <si>
    <t>hi@ijidolaexchange.com</t>
  </si>
  <si>
    <t>Premium Mali Technology Group</t>
  </si>
  <si>
    <t>https://www.crunchbase.com/organization/premium-mali-technology-group</t>
  </si>
  <si>
    <t>PREMIUM MALI TECHNOLOGY GROUP specializes in providing financial services tailored to the needs of microfinance and small to medium-sized enterprises (SMEs). With a focus on innovation, the company leverages technology to offer solutions that facilitate financial transactions and support business growth. The Mali Camera series, a part of their product offerings, introduces next-generation camera and image signal technologies for automotive, consumer, and embedded devices, showcasing their commitment to advancing technology in various sectors.</t>
  </si>
  <si>
    <t>https://mali-tech.co.za</t>
  </si>
  <si>
    <t>info@mali-tech.co.za</t>
  </si>
  <si>
    <t>+258 87 400 4040</t>
  </si>
  <si>
    <t>ALMALIA Finance S.A</t>
  </si>
  <si>
    <t>https://www.crunchbase.com/organization/almalia-finance-s-a</t>
  </si>
  <si>
    <t>NDONKO ANNIE STEPHANIE, NKOUADOU NJUPAPUEN ADAMOU, SADJOUGUET FOGOUN DIEUDONNE, THOMPSON DANIEL E.</t>
  </si>
  <si>
    <t>ALMALIA FINANCES is a mobile bank that will provide banking services to its customers online. Almalia Finances combines a mobile banking platform and a super-app to facilitate the financial life of individuals in Cameroon. It allows customers to manage their money from their mobile phone or tablet.  The banking and commerce services offered by Almalia finances are:  - The opening of bank accounts;  - Consultation of the bank account balance;  - The transfer of money between different accounts;  - Payment of bills and services online;  - Bank card management, including blocking and unblocking;  - The demand for loans and credits;  - Insurance subscription.  Almalia finances is positioned as a practical alternative for people who prefer to manage their money online and who need easy access to their bank accounts, wherever they are.  Our unique value proposition of ALMALIA FINANCES is convenience, accessibility, lower banking fees, innovative features and agility in the development of new products and services. Almalia finances differs from traditional banks by offering a fully digital banking experience, and from fintech by offering a full range of banking services accessible from a Super-Application.  ALMALIA FINANCES' offers of banking and trade services are the satisfaction of an adult Cameroonian population living below the poverty line connected to the Internet and a mobile phone who are poorly and less served by the banking system and who feel rejected by society because it is unable to meet its basic basic needs (Food, Energy, Transport, Communication, Drinking water supply, Education, Accommodation, etc.)  Almalia finances designs its banking and trade services for New gÃ©nÃ©ration of YOUNG Individuals connected (Households, Students and Pupils, Employees, Self-employed, ... mainly and for SMEs with the status of strategic distribution partners as Agents and Merchants The target market is estimated at 3.Million users for a forecast financial transaction of at least +10Billion USD The communication and marketing of ALMALIA FINANCES is omnichannel to be omnipresent with users around:  - Online: the creation of content and periodic publication in social network pages (LinkedIn, Facebook, Instagram), creation of an interactive website with the establishment of a Blog and a community of loyal users with to a Relevant Loyalty Program  - Offline: For physical proximity through the Network of Strategic Distribution Partners under the status of _Agents and Merchants_, the distribution of communications and marketing tools _(Flyers, Posters, Banners, RollUp...) _, the organization and participation in events and demonstrations (Forum, Seminar, Fair), the Decoration of public places (Popular streets, travel agency, association and union...) NB: Our communications will include CALL TO ACTION CTA links to facilitate access to our services with just a few clicks.  The business model of ALMALIA FINANCES is transactional and SAAS distributed as follows  - Interest collected on credits - Agios and commission collected on financial transactions for the management of bank accounts - And net sales margin on products and servicess with added value Almalia Finances will operate in a regulated Cameroonian market accessible to rapid growth thanks to the best indicators of digital and financial inclusion. Our main competitors are:  - Credit institutions: Classic banks (Afriland First Bank, Ecobank, UBA Bank, ...) and microfinance institutions (MUPECI, CAMCULL, FIRST TRUST, FINANCIAL HOUSE EMF, ...) - FinTechs: Mobile payment companies (Orange Money, MTN Mobile Money, Saara Money, M2U Money, Yoome Money) and mobile payment solution aggregators (Cinetpay, Maviance, ...) - Money transfer companies: Wafacash, Express Union, Express Exchange, Western Union, MoneyGram, ... Almalia Finances is also an experienced multicultural team passionate about finance and innovative technology focused on improving the user's living conditions.  On the one hand, the founder has considerable experience in strategic organizational and operational functions in financial institutions.  which is beneficial in understanding the regulatory requirements, financial risks and organizational structure needed to manage Almalia finances in Cameroon and Africa.  On the other hand, co-founder SAFE SOFTWARE AND INTAGRATED SOLUTIONS PVT LTD has deep technical expertise.  which is very valuable to understand and build the advanced technology platform and the Almalia finances Super application, while being able to meet the customers' requirements in terms of transaction security.  At the same time, our previous experiences also position us uniquely in the creation of specific financial products for users with low incomes, to design marketing and distribution strategies.  Which is even beneficial for understanding the needs of customers in this key segment and meeting them down to the millimeter more efficiently.  Thus, the previous experiences of the founders of Almalia finances remain crucial to position and develop in a unique way in Cameroon and in Africa.</t>
  </si>
  <si>
    <t>almaliafinances@gmail.com</t>
  </si>
  <si>
    <t>VCG Markets</t>
  </si>
  <si>
    <t>https://www.crunchbase.com/organization/vcg-markets</t>
  </si>
  <si>
    <t>Trianon, Plaines Wilhems, Mauritius</t>
  </si>
  <si>
    <t>https://vcgmarkets.com</t>
  </si>
  <si>
    <t>https://x.com/VCGMarketsGlob</t>
  </si>
  <si>
    <t>support@vcgmarkets.com</t>
  </si>
  <si>
    <t>+230 52970988</t>
  </si>
  <si>
    <t>The Wealth Tribe</t>
  </si>
  <si>
    <t>https://www.crunchbase.com/organization/the-wealth-tribe</t>
  </si>
  <si>
    <t>The Wealth Tribe is a financial services company that focuses on financial coaching and community building. It helps individuals struggling with debt, budgeting, and investment diversification. The company offers practical guides and personalized coaching to assist clients on their journey to financial freedom. The Wealth Tribe also fosters a community where young people can openly discuss money matters and support each other in building wealth.</t>
  </si>
  <si>
    <t>https://thewealthtribe.com</t>
  </si>
  <si>
    <t>https://x.com/tiny__bookworm</t>
  </si>
  <si>
    <t>agatha@thewealthtribe.com</t>
  </si>
  <si>
    <t>+254 701306265</t>
  </si>
  <si>
    <t>South African National Blockchain Alliance</t>
  </si>
  <si>
    <t>https://www.crunchbase.com/organization/south-african-national-blockchain-alliance</t>
  </si>
  <si>
    <t>Blockchain and Cryptocurrency, Education, Other, Professional Services, Social Impact</t>
  </si>
  <si>
    <t>Advocacy, Blockchain, Education, Skill Assessment, Training</t>
  </si>
  <si>
    <t>https://sanba.co.za</t>
  </si>
  <si>
    <t>https://x.com/sanbanetwork</t>
  </si>
  <si>
    <t>+27 12 841 3332</t>
  </si>
  <si>
    <t>Shelter Investment Group</t>
  </si>
  <si>
    <t>https://www.crunchbase.com/organization/shelter-investment-group</t>
  </si>
  <si>
    <t>https://www.shelterinvestmentgroup.com</t>
  </si>
  <si>
    <t>info@shelterinvestmentgroup.com</t>
  </si>
  <si>
    <t>+20 102 080 4724</t>
  </si>
  <si>
    <t>Softpay Africa</t>
  </si>
  <si>
    <t>https://www.crunchbase.com/organization/softpay-africa</t>
  </si>
  <si>
    <t>Developer Tools, Mobile Payments, Payments</t>
  </si>
  <si>
    <t>https://www.softpayafrica.com</t>
  </si>
  <si>
    <t>https://x.com/SoftpayAfrica</t>
  </si>
  <si>
    <t>info@softpayafrica.com</t>
  </si>
  <si>
    <t>+254 737594298</t>
  </si>
  <si>
    <t>BestFin</t>
  </si>
  <si>
    <t>https://www.crunchbase.com/organization/bestfin</t>
  </si>
  <si>
    <t>Consumer Lending, Credit, Financial Services, Lending</t>
  </si>
  <si>
    <t>https://bestfin.com.ng</t>
  </si>
  <si>
    <t>wecare@bestfin.com.ng</t>
  </si>
  <si>
    <t>+234 0903 186 3711</t>
  </si>
  <si>
    <t>Digiduka</t>
  </si>
  <si>
    <t>https://www.crunchbase.com/organization/digiduka</t>
  </si>
  <si>
    <t>Digiduka provides digital financial services and social commerce solutions to informal retailers in Africa</t>
  </si>
  <si>
    <t>https://www.digiduka.com</t>
  </si>
  <si>
    <t>hello@digiduka.com</t>
  </si>
  <si>
    <t>+254 800722111</t>
  </si>
  <si>
    <t>Owoafara</t>
  </si>
  <si>
    <t>https://www.crunchbase.com/organization/owoafara</t>
  </si>
  <si>
    <t>Sally Ezekiel, Tale Alimi</t>
  </si>
  <si>
    <t>Financial Technology providing access to loans, savings and insurance for the underbanked</t>
  </si>
  <si>
    <t>https://owoafara.com</t>
  </si>
  <si>
    <t>https://www.twitter.com/owoafara</t>
  </si>
  <si>
    <t>hello@owoafara.com</t>
  </si>
  <si>
    <t>Wedeydo</t>
  </si>
  <si>
    <t>https://www.crunchbase.com/organization/wedeydo</t>
  </si>
  <si>
    <t>Crowdfunding for African Creatives and Innovators.</t>
  </si>
  <si>
    <t>https://www.wedeydo.com/</t>
  </si>
  <si>
    <t>https://twitter.com/wedeydo</t>
  </si>
  <si>
    <t>wedeydo@gmail.com</t>
  </si>
  <si>
    <t>AirtimeFlip Technology</t>
  </si>
  <si>
    <t>https://www.crunchbase.com/organization/airtimeflip-technology</t>
  </si>
  <si>
    <t>Ifiegbunam Chisom</t>
  </si>
  <si>
    <t>Commerce and Shopping, Financial Services, Information Technology, Lending and Investments, Mobile, Payments, Software</t>
  </si>
  <si>
    <t>E-Commerce, Financial Exchanges, Financial Services, Information Technology, Mobile Payments</t>
  </si>
  <si>
    <t>AirtimeFlip - The Best Airtime to cash Converter, Airtime Processing Platform that allows you to Paybills, Purchase DataBundles with Airtime. We offer the Best Rate And Best Service In Nigeria.'</t>
  </si>
  <si>
    <t>https://www.airtimeflip.com</t>
  </si>
  <si>
    <t>https://twitter.com/airtimeflip</t>
  </si>
  <si>
    <t>Support@airtimeflip.com</t>
  </si>
  <si>
    <t>Thndr</t>
  </si>
  <si>
    <t>https://www.crunchbase.com/organization/thndr</t>
  </si>
  <si>
    <t>Ahmad Hammouda, Seif Amr</t>
  </si>
  <si>
    <t>Finance, Financial Services, FinTech, Software</t>
  </si>
  <si>
    <t>Thndr is a financial services company that operates an app-based investment platform. It comes with 0% commission, no account minimum, access to market data, easy account setup, and funding processes. Users can also get access to the latest news, market data, and other educational tools.  Seif Amr established the company in 2020 in Cairo, Al Qahirah, Egypt.</t>
  </si>
  <si>
    <t>https://thndr.app</t>
  </si>
  <si>
    <t>https://twitter.com/thndrapp</t>
  </si>
  <si>
    <t>Load Africa</t>
  </si>
  <si>
    <t>https://www.crunchbase.com/organization/loadng-automated-systems</t>
  </si>
  <si>
    <t>Tunde Aderemi Ibrahim</t>
  </si>
  <si>
    <t>Bitcoin, Cryptocurrency, Information Technology</t>
  </si>
  <si>
    <t>Load Africa focuses on leveraging blockchain technology for the development of everyday solutions.</t>
  </si>
  <si>
    <t>https://www.load.africa</t>
  </si>
  <si>
    <t>https://twitter.com/loadngautomated</t>
  </si>
  <si>
    <t>support@load.ng</t>
  </si>
  <si>
    <t>+234 (0) 8129 700 472</t>
  </si>
  <si>
    <t>Trado Global Limited</t>
  </si>
  <si>
    <t>https://www.crunchbase.com/organization/trado-global-limited</t>
  </si>
  <si>
    <t>Umar Keefa</t>
  </si>
  <si>
    <t>Agriculture, AgTech, Farming, FinTech</t>
  </si>
  <si>
    <t>Trado Global Limited is a wealth creation idea working majorly on agriculture and industrial importation. We aimed at offering a profitable investment framework in agricultural services which is carried out to put an end to the challenges of feeding a growing nation and unemployment thereby helping individuals/ organizations grow financially.</t>
  </si>
  <si>
    <t>https://www.trado.ng/</t>
  </si>
  <si>
    <t>https://twitter.com/tradoglobal</t>
  </si>
  <si>
    <t>info@trado.ng</t>
  </si>
  <si>
    <t>Djamo</t>
  </si>
  <si>
    <t>https://www.crunchbase.com/organization/djamo</t>
  </si>
  <si>
    <t>Hassan Bourgi, RÃ©gis Bamba</t>
  </si>
  <si>
    <t>Apps, Finance, Mobile Payments</t>
  </si>
  <si>
    <t>Djamo is a provider of financial applications that allow customers to use their cards with zero fees in a wide range of services.</t>
  </si>
  <si>
    <t>https://www.djamo.com</t>
  </si>
  <si>
    <t>https://twitter.com/djamoci</t>
  </si>
  <si>
    <t>1app</t>
  </si>
  <si>
    <t>https://www.crunchbase.com/organization/1app-9e1b</t>
  </si>
  <si>
    <t>Opeyemi Paul Adekunle</t>
  </si>
  <si>
    <t>1app is helping businesses and individuals to make and receive payments by aggregating all payment solutions into one reliable app.</t>
  </si>
  <si>
    <t>https://1app.online/</t>
  </si>
  <si>
    <t>https://twitter.com/1appOnline</t>
  </si>
  <si>
    <t>hi@1appgo.com</t>
  </si>
  <si>
    <t>Agricap Ventures</t>
  </si>
  <si>
    <t>https://www.crunchbase.com/organization/agricap-ventures</t>
  </si>
  <si>
    <t>Charles Kuria, Michael Orenge, Steve Muema</t>
  </si>
  <si>
    <t>Agriculture and Farming, Apps, Financial Services, Lending and Investments, Other, Software</t>
  </si>
  <si>
    <t>Agriculture, Apps, B2B, Banking, Credit, Financial Services, FinTech</t>
  </si>
  <si>
    <t>Agricap Ventures provides a Banking-as-a-Service platform tailored for financial institutions, enabling them to offer instant and affordable credit to underbanked smallholder farmers. The company partners with Octagon Data Systems to deliver financial services to clients in the tea, dairy, and nuts sectors. Agricap Ventures also offers a mobile app that allows farmers to track their produce deliveries and access real-time financial data, which is shared with banks for credit scoring purposes.</t>
  </si>
  <si>
    <t>https://agricap.co.ke</t>
  </si>
  <si>
    <t>https://x.com/agricapventures</t>
  </si>
  <si>
    <t>info@agricap.co.ke</t>
  </si>
  <si>
    <t>+254 713 857 260</t>
  </si>
  <si>
    <t>Roofone Capital Limited</t>
  </si>
  <si>
    <t>https://www.crunchbase.com/organization/roofone-capital-limited</t>
  </si>
  <si>
    <t>FinTech, Real Estate, Real Estate Investment</t>
  </si>
  <si>
    <t>Real Estate FinTech. Providing a safer, smarter and simpler way to invest in Real Estate.</t>
  </si>
  <si>
    <t>https://roofonecapital.com</t>
  </si>
  <si>
    <t>https://twitter.com/roofonecapitalN</t>
  </si>
  <si>
    <t>ola@roofonecapital.com</t>
  </si>
  <si>
    <t>Bosea</t>
  </si>
  <si>
    <t>https://www.crunchbase.com/organization/bosea-financial-technology</t>
  </si>
  <si>
    <t>Samuel Bamfo</t>
  </si>
  <si>
    <t>Bosea Micro Credit is a financial technology company on a mission to democratize credit and accelerate financial independence in Ghana. Most of its customers have little or no access to banks or other traditional financial institutions. Bosea uses mobile technology and data science to make financial services simple, inclusive, and accessible.</t>
  </si>
  <si>
    <t>https://www.bosealoans.com/</t>
  </si>
  <si>
    <t>https://twitter.com/Boseagh</t>
  </si>
  <si>
    <t>info@boseaconsult.com</t>
  </si>
  <si>
    <t>YOPSA FINANCIAL SERVICES LTD</t>
  </si>
  <si>
    <t>https://www.crunchbase.com/organization/yopsa-financial-services-ltd</t>
  </si>
  <si>
    <t>Financial Services, FinTech, Health Insurance, Impact Investing</t>
  </si>
  <si>
    <t>Yopsa Financial Services ltd is a leading financial services company that specializes in providing innovative Care Now, Pay Later solutions for medical expenses and small working capital loans. We understand the financial challenges individuals and small businesses face when it comes to medical bills and securing funds for their operations. Our platform offers a seamless and user-friendly experience, allowing users to access medical financing options and working capital loans quickly and efficiently.</t>
  </si>
  <si>
    <t>https://yopsa.co.ug/</t>
  </si>
  <si>
    <t>info@yopsa.co.ug</t>
  </si>
  <si>
    <t>IST Markets</t>
  </si>
  <si>
    <t>https://www.crunchbase.com/organization/ist-markets</t>
  </si>
  <si>
    <t>Cryptocurrency, Foreign Exchange Trading, Trading Platform</t>
  </si>
  <si>
    <t>IST MARKETS provides a platform for trading various financial instruments, including cryptocurrencies, stocks, and CFDs. The company offers services through the MetaTrader 5 trading platform, which features tight spreads, mobile trading, and institutional liquidity. IST MARKETS is regulated by the Financial Services Commission of the Republic of Mauritius and provides 24/7 customer support through multiple contact channels.</t>
  </si>
  <si>
    <t>https://www.istmarkets.com</t>
  </si>
  <si>
    <t>https://x.com/IstMarkets</t>
  </si>
  <si>
    <t>support@istmarkets.com</t>
  </si>
  <si>
    <t>+971 4529 4233</t>
  </si>
  <si>
    <t>Minit Money</t>
  </si>
  <si>
    <t>https://www.crunchbase.com/organization/minit-money</t>
  </si>
  <si>
    <t>https://www.minitmoney.com/</t>
  </si>
  <si>
    <t>https://x.com/minitmoney</t>
  </si>
  <si>
    <t>support@minitmoney.com</t>
  </si>
  <si>
    <t>+27 86 076 6960</t>
  </si>
  <si>
    <t>Paysabil</t>
  </si>
  <si>
    <t>https://www.crunchbase.com/organization/paysabil</t>
  </si>
  <si>
    <t>Abdullah Maigari Ibrahim, Ibrahim Ahmadu Maigari</t>
  </si>
  <si>
    <t>Crowdfunding, FinTech</t>
  </si>
  <si>
    <t>Paysabil provides a secured payment platform for individuals (Donors) to make voluntary Sadaqah/Zakat to mosques and other faith based charity projects (Recievers).</t>
  </si>
  <si>
    <t>https://paysabil.com/</t>
  </si>
  <si>
    <t>https://www.twitter.com/paysabil</t>
  </si>
  <si>
    <t>support@paysabil.com</t>
  </si>
  <si>
    <t>PADIMI.CO</t>
  </si>
  <si>
    <t>https://www.crunchbase.com/organization/padimi-co</t>
  </si>
  <si>
    <t>Padimi is a fintech mobile application that targets low income earners and unbanked in Africa and the Nigeria . Our aim is to provide an easy avenue for users to have access to finance service industry, healthcare and insurance industry through subscription based payment. . Lunched at founders institute</t>
  </si>
  <si>
    <t xml:space="preserve">http://www.padimi.com.ng </t>
  </si>
  <si>
    <t>https://web.twitter.com/padimi</t>
  </si>
  <si>
    <t>info@padimi.co</t>
  </si>
  <si>
    <t>Mtaji Technologies</t>
  </si>
  <si>
    <t>https://www.crunchbase.com/organization/mtaji-technologies</t>
  </si>
  <si>
    <t>Kefa Nyakundi, Polycarp Otieno</t>
  </si>
  <si>
    <t>Advertising, Financial Services, Information Technology, Internet Services, Other, Sales and Marketing</t>
  </si>
  <si>
    <t>B2B, Finance, Financial Services, FinTech, Information Technology, SEM, Small and Medium Businesses</t>
  </si>
  <si>
    <t>Mtaji Technologies is a leading fintech platform disrupting the traditional SME financing landscape in Africa. Our innovative solutions empower SMEs with access to affordable and efficient working capital through our Ankara platform. By leveraging cutting-edge technology and deep understanding of supply chain dynamics, we provide real-time credit scoring, streamlined loan processing, and transparent financial services. Key Features and Benefits: 1. M-Score: Our proprietary credit scoring model assesses SME risk based on supply chain performance, financial health, and director quality. 2. Ankara Platform: A comprehensive platform offering various working capital products, including Purchase Order Finance, Payables Finance, Distributor Finance, and Invoice Discounting. 3. Real-time Credit Decisions: Our AI-powered platform enables swift credit assessments, providing SMEs with timely access to funds. 4. Transparent and Affordable: We offer competitive rates and transparent terms, making financing accessible to SMEs across Africa. 5. Partnerships for scale: We collaborate with financial institutions to expand our reach and offer a wider range of financial services. We are committed to driving financial inclusion and empowering SMEs across Africa. Our mission is to bridge the financing gap and create a thriving ecosystem for businesses to grow and succeed. Partner with us to revolutionize SME financing in Africa.</t>
  </si>
  <si>
    <t>https://mtaji.co</t>
  </si>
  <si>
    <t>https://x.com/mtaji_tech</t>
  </si>
  <si>
    <t>info@mtaji.co</t>
  </si>
  <si>
    <t>+254 72 799 3327</t>
  </si>
  <si>
    <t>Midadigitals</t>
  </si>
  <si>
    <t>https://www.crunchbase.com/organization/midadigitals</t>
  </si>
  <si>
    <t>Blockchain, Information Technology, Software, Web Design</t>
  </si>
  <si>
    <t>By applying behavioral science to customer experience, we design engaging digital products people love to use. We are building the future of decentralized technology across industries. We also work closely with individuals and startups to deliver websites that tell brand story while converting visitors to paying customers</t>
  </si>
  <si>
    <t>https://midadigitals.com</t>
  </si>
  <si>
    <t>https://twitter.com/midadigitals</t>
  </si>
  <si>
    <t>hello@midadigitals.com</t>
  </si>
  <si>
    <t>Tradebrics</t>
  </si>
  <si>
    <t>https://www.crunchbase.com/organization/tradebrics</t>
  </si>
  <si>
    <t>Geetha Maharaj, Pravin Maharaj, Shaarad Maharaj</t>
  </si>
  <si>
    <t>Commerce and Shopping, Financial Services, Information Technology, Internet Services, Lending and Investments</t>
  </si>
  <si>
    <t>E-Commerce, Information Technology, Internet, Marketplace, Trading Platform</t>
  </si>
  <si>
    <t>TradeBRICS is an online sourcing marketplace that uses big data to connect buyers and procurement professionals with quality products &amp; services from trusted local suppliers and manufacturers.</t>
  </si>
  <si>
    <t>https://www.tradebrics.com</t>
  </si>
  <si>
    <t>hello@tradebrics.com</t>
  </si>
  <si>
    <t>+27 11 446 3600</t>
  </si>
  <si>
    <t>Igugu Global</t>
  </si>
  <si>
    <t>https://www.crunchbase.com/organization/igugu-global</t>
  </si>
  <si>
    <t>Anele Makhwaza</t>
  </si>
  <si>
    <t>Data and Analytics, Financial Services, Other, Sustainability</t>
  </si>
  <si>
    <t>Analytics, Financial Services, FinTech, GreenTech, Infrastructure, Sustainability</t>
  </si>
  <si>
    <t>Igugu Global provides climate transition analytics to search, structure, and finance sustainable infrastructure projects. We leverage climate disclosures and sustainability data to showcase a diverse selection of companies and projects to prospective investors and banks- addressing market fragmentation by helping them to assess a dealâ€™s viability, determine the risk and get the deal closed. Founded in 2019 by Anele Makhwaza, Igugu Global is headquartered in London, United Kingdom.</t>
  </si>
  <si>
    <t>https://igugu.global/</t>
  </si>
  <si>
    <t>https://twitter.com/GlobalIgugu</t>
  </si>
  <si>
    <t>info@Igugu.global</t>
  </si>
  <si>
    <t>Tal2a Pay</t>
  </si>
  <si>
    <t>https://www.crunchbase.com/organization/tal2a-pay</t>
  </si>
  <si>
    <t>Finance, Financial Services, FinTech, Mobile Payments, Payments</t>
  </si>
  <si>
    <t>Tal2a is an Egyptian company, established to provide e-payment solutions in Egypt. The services are provided through multiple platforms using a highly secured in-house developed systems &amp; mobile application that uses the latest technology. We provide different payments such as utility bills, GSM top ups and other bill payment services.</t>
  </si>
  <si>
    <t>https://www.e-tal2a.com/</t>
  </si>
  <si>
    <t>karim.hossam@e-tal2a.com</t>
  </si>
  <si>
    <t>Vooli</t>
  </si>
  <si>
    <t>https://www.crunchbase.com/organization/vooli-insurtech-limited</t>
  </si>
  <si>
    <t>Allan Wafula, Brian Baliat, Joel Kipkorir, Maureen kiboi</t>
  </si>
  <si>
    <t>Vooli is an Insurtech that offers on-demand general insurance through App and a website. It offers a seamless and accessible on demand insurance platform that caters to the uninsured and underinsured across Africa through its web and app.</t>
  </si>
  <si>
    <t>https://vooli.net/</t>
  </si>
  <si>
    <t>https://twitter.com/vinsurtech</t>
  </si>
  <si>
    <t>voolimobile@gmail.com</t>
  </si>
  <si>
    <t>bbcmgtAI</t>
  </si>
  <si>
    <t>https://www.crunchbase.com/organization/broadband-career-management-in-ai</t>
  </si>
  <si>
    <t>Osaretin Agbonavbare, Remilekun Agbonavbare</t>
  </si>
  <si>
    <t>Agriculture and Farming, Artificial Intelligence (AI), Blockchain and Cryptocurrency, Data and Analytics, Education, Financial Services, Information Technology, Internet Services, Other, Payments, Science and Engineering, Software</t>
  </si>
  <si>
    <t>AgTech, Artificial Intelligence (AI), Blockchain, Cloud Computing, EdTech, Financial Services, FinTech, Information Technology, Nanotechnology, Payments</t>
  </si>
  <si>
    <t>Broadband Career Management in AI is a Company with the vision to providing smart ways of executing tasks by Entrepreneurs and Professionals through the use of Advance Digital Technologies. They offer the following services to Africans; Start-up Tech Agricultural Tech Educational Tech Financial Tech Healthtech</t>
  </si>
  <si>
    <t>https://bbcmgtai.com</t>
  </si>
  <si>
    <t>https://mobile.twitter.com/bbcmgtai/</t>
  </si>
  <si>
    <t>bbcmgt.ai@gmail.com</t>
  </si>
  <si>
    <t>Margex</t>
  </si>
  <si>
    <t>https://www.crunchbase.com/organization/margex</t>
  </si>
  <si>
    <t>Margex is a digital asset trading and investment platform that provides access to a cutting edge trading infrastructure worldwide. Margex is set on a mission to provide a fair, secure, and easy-to-use platform with the highest class of financial technologies globally. We strongly believe that everyone should be able to enjoy equal and unrestricted wealth-building opportunities no matter who you are and where you live. Our goal is to make complex systems simple to understand and easy to use.</t>
  </si>
  <si>
    <t>https://margex.com</t>
  </si>
  <si>
    <t>https://twitter.com/margexcom</t>
  </si>
  <si>
    <t>info@margex.com</t>
  </si>
  <si>
    <t>YouSaver</t>
  </si>
  <si>
    <t>https://www.crunchbase.com/organization/yousaver</t>
  </si>
  <si>
    <t>YouSaver is an online budget platform that enables users to save funds and also help them save for a product or service by shopping and pay upfront in instalment anytime.</t>
  </si>
  <si>
    <t>https://yousaver.com.ng</t>
  </si>
  <si>
    <t>hello@yousaver.com.ng</t>
  </si>
  <si>
    <t>+234 08124085839</t>
  </si>
  <si>
    <t>Paymenow Group</t>
  </si>
  <si>
    <t>https://www.crunchbase.com/organization/paymenow-group</t>
  </si>
  <si>
    <t>Bryan Habana, Deon Nobrega, Gerbrand Potgieter, Willem van Zyl</t>
  </si>
  <si>
    <t>Employee benefits platform offering users early access to earned wages at affordable rates while focusing on financial wellness and safe and responsible financial inclusion through gamification</t>
  </si>
  <si>
    <t>https://paymenow.app</t>
  </si>
  <si>
    <t>info@paymenow.app</t>
  </si>
  <si>
    <t>Bundle Wallet Technology</t>
  </si>
  <si>
    <t>https://www.crunchbase.com/organization/bundle-wallet-technology</t>
  </si>
  <si>
    <t>Emmanuel Babalola, Yele Bademosi</t>
  </si>
  <si>
    <t>Blockchain and Cryptocurrency, Financial Services, Mobile, Other, Payments, Professional Services, Software</t>
  </si>
  <si>
    <t>Cryptocurrency, Customer Service, Financial Services, Mobile Payments, Software</t>
  </si>
  <si>
    <t>Bundle Wallet Technology is a social payments app for cash and cryptocurrencies.</t>
  </si>
  <si>
    <t>https://bundle.africa/</t>
  </si>
  <si>
    <t>https://twitter.com/bundleafrica</t>
  </si>
  <si>
    <t>info@bundle.africa</t>
  </si>
  <si>
    <t>Zabira Technologies</t>
  </si>
  <si>
    <t>https://www.crunchbase.com/organization/zabira-technologies</t>
  </si>
  <si>
    <t>Cryptocurrency, Financial Services, FinTech, Mobile Apps, Payments</t>
  </si>
  <si>
    <t>https://www.zabira.ng</t>
  </si>
  <si>
    <t>https://twitter.com/thezabira?lang=en</t>
  </si>
  <si>
    <t>help@zabira.ng</t>
  </si>
  <si>
    <t>234 906 202 0111</t>
  </si>
  <si>
    <t>UnicornUps</t>
  </si>
  <si>
    <t>https://www.crunchbase.com/organization/unicornups</t>
  </si>
  <si>
    <t>Community and Lifestyle, Education, Financial Services, Information Technology, Internet Services, Lending and Investments, Other, Social Impact</t>
  </si>
  <si>
    <t>Business Information Systems, Education, Funding Platform, Internet, Private Social Networking, Professional Services, Social Entrepreneurship, Social Network</t>
  </si>
  <si>
    <t>UnicornUps is a website and mobile platform where entrepreneurs can network, and connect with other Entrepreneurs, learn skills, identify opportunities, find services and find funding from Investors and VC funds which gives users the best opportunity to succeed and start a business anywhere in the world.</t>
  </si>
  <si>
    <t>https://www.unicornups.com</t>
  </si>
  <si>
    <t>https://twitter.com/UpsUnicorn</t>
  </si>
  <si>
    <t>Peniel</t>
  </si>
  <si>
    <t>https://www.crunchbase.com/organization/peniel-impact-investment</t>
  </si>
  <si>
    <t>Baphathe Khanyisa Ngejane</t>
  </si>
  <si>
    <t>Financial Services, Information Technology, Lending and Investments, Professional Services</t>
  </si>
  <si>
    <t>Consulting, FinTech, Impact Investing, Information Technology</t>
  </si>
  <si>
    <t>Peniel Impact is a startup designing an on-demand principles-based impact investment platform that brings exponential technologies for impact from around the world directly to your desktop. The company's platform lists impact technologies in a menu format for users to order from, enabling users to order trusted solutions with speed and convenience. Our future plan is a use case focused platform, where users can guide the system by listing the business challenges they are hoping to solve, the platform will then use decision trees to allocate the most appropriate exponential technology solution.</t>
  </si>
  <si>
    <t>http://penielimpact.com</t>
  </si>
  <si>
    <t>https://twitter.com/peniel_impact</t>
  </si>
  <si>
    <t>bk@penielimpact.com</t>
  </si>
  <si>
    <t>DeepLogik</t>
  </si>
  <si>
    <t>https://www.crunchbase.com/organization/deeplogik</t>
  </si>
  <si>
    <t>M. EJ.</t>
  </si>
  <si>
    <t>Artificial Intelligence (AI), Data and Analytics, Financial Services, Information Technology, Internet Services, Lending and Investments, Mobile, Science and Engineering, Software</t>
  </si>
  <si>
    <t>Artificial Intelligence (AI), Banking, Financial Services, FinTech, Information Technology, Internet, Machine Learning, Mobile, SaaS, Software</t>
  </si>
  <si>
    <t>DeepLogik Technologies is a startup that aims to build technological and innovative solutions for customers around the world (People, SME, Financial institutions, Big Corporations) in areas like :  - Finance,  - Health,  - Agriculture,  - Automotive</t>
  </si>
  <si>
    <t>https://www.deeplogik.com</t>
  </si>
  <si>
    <t>myNGOVO</t>
  </si>
  <si>
    <t>https://www.crunchbase.com/organization/myngovo</t>
  </si>
  <si>
    <t>Methuselah Marava</t>
  </si>
  <si>
    <t>myNGOVO is a Kenyan financial technology company that enables employers to give their employees salary advances as a benefit. The platform enables employees access part of their salaries throughout the pay period with no interest charges.The goal is to allow employees to cater for their consumption needs without taking costly debt which may lead them into a vicious cycle of indebtedness.</t>
  </si>
  <si>
    <t>https://myngovo.co.ke</t>
  </si>
  <si>
    <t>info@myngovo.co.ke</t>
  </si>
  <si>
    <t>Afya Plan</t>
  </si>
  <si>
    <t>https://www.crunchbase.com/organization/afya-plan</t>
  </si>
  <si>
    <t>Derrick Gakuu, Ethredah Chao</t>
  </si>
  <si>
    <t>Did you know that a million Kenyans are pushed further into poverty every year due to of out-of-pocket expenditure on health care? Afya-Plan is a platform to help small micro-savings groups pool resources to be able to afford health care services. This is a savings platform that helps you prepare for future health care expenses by collectively saving to a dedicated health account.</t>
  </si>
  <si>
    <t>https://www.afyaplan.co.ke/</t>
  </si>
  <si>
    <t>info@afyaplan.co.ke</t>
  </si>
  <si>
    <t>254-728 490 666</t>
  </si>
  <si>
    <t>Zovizo</t>
  </si>
  <si>
    <t>https://www.crunchbase.com/organization/zovizo</t>
  </si>
  <si>
    <t>zovizo.com is a crowdfunding platform whose principle is simple: "everyday users create a prize pool and the beneficiary of which is random selected by an algorithm"</t>
  </si>
  <si>
    <t>https://www.zovizo.com</t>
  </si>
  <si>
    <t>info@zovizo.com</t>
  </si>
  <si>
    <t>(+237) 697 32 61 00</t>
  </si>
  <si>
    <t>Rubyx</t>
  </si>
  <si>
    <t>https://www.crunchbase.com/organization/rubyx</t>
  </si>
  <si>
    <t>Damien Jacques, Denis Moniotte, Thomas CarriÃ©</t>
  </si>
  <si>
    <t>FinTech, Information Services, Information Technology</t>
  </si>
  <si>
    <t>Rubyx is a digital lending platform. They offer microfinance and provide loans for income-generating activities. They are digital lenders for service providers that lend to small businesses in emerging markets, enabling non-lenders such as digital platforms to easily embed lending features into their services.</t>
  </si>
  <si>
    <t>https://rubyx.io/</t>
  </si>
  <si>
    <t>hello@rubyx.io</t>
  </si>
  <si>
    <t>Bulkpay</t>
  </si>
  <si>
    <t>https://www.crunchbase.com/organization/bulkpay</t>
  </si>
  <si>
    <t>alex idowu</t>
  </si>
  <si>
    <t>Bulkpay enables bulk transfer's, data, airtime purchase, and bills payment on consumer-level with less charges</t>
  </si>
  <si>
    <t>https://bulkpay.app/</t>
  </si>
  <si>
    <t>info@bulkpay.app</t>
  </si>
  <si>
    <t>Naivera Inc.</t>
  </si>
  <si>
    <t>https://www.crunchbase.com/organization/naivera-holdings-lts</t>
  </si>
  <si>
    <t>David Mwangi</t>
  </si>
  <si>
    <t>Promoting the sustainability of credit in Africa and helping people to acquire affordable houses for wealth creation.</t>
  </si>
  <si>
    <t>https://www.naiverah.com/</t>
  </si>
  <si>
    <t>info@naiverah.com</t>
  </si>
  <si>
    <t>020-790-31-32</t>
  </si>
  <si>
    <t>Aviv Wallet</t>
  </si>
  <si>
    <t>https://www.crunchbase.com/organization/aviv-wallet</t>
  </si>
  <si>
    <t>Adio Abijo, Justin Ashon</t>
  </si>
  <si>
    <t>Aviv allows individuals and businesses to easily become mobile money agents from the comfort of their homes and offices and matches them with users who need instant and affordable cash. Providing a better alternative to the POS and ATM systems without any of their limitations and accelerating financial inclusion in Africa. Our easy to use Geo location and payment enabled mobile app would link users who need cash with mobile money agents and provide both banked and unbanked users access to instant cash.</t>
  </si>
  <si>
    <t>https://www.avivwallet.com</t>
  </si>
  <si>
    <t>https://www.twitter.com/avivwallet</t>
  </si>
  <si>
    <t>partnerships@avivwallet.com</t>
  </si>
  <si>
    <t>Sumotrust</t>
  </si>
  <si>
    <t>https://www.crunchbase.com/organization/sumotrust</t>
  </si>
  <si>
    <t>GT Igwe Chrisent</t>
  </si>
  <si>
    <t>Financial Services, Internet Services, Lending and Investments, Payments</t>
  </si>
  <si>
    <t>Banking, Debit Cards, Finance, Financial Services, FinTech, Internet, Micro Lending, Personal Finance</t>
  </si>
  <si>
    <t>SumTrust (Formerly SumoBank) is an automated personal savings and investment platform that helps you save, send, receive and plan your finances effectively while making better business decisions. SumoTrust is a product of Sumo Tech Global Limited which is registered as a financial service company with Cooperate affairs commission (CAC) with the RC NUMBER: 1524989. In partnership with Entrepreneur Platform, Nigeria largest business and enterprise blog which have been read millions of times across the globe to build a free business academy for entrepreneurs on the Sumotrust platform. With Sumotrust, you can choose to save and raise money for something or invest your money to earn profit returns annually. Mission: To give people the power to easily save and manage their finances through automation while taking the right action their money. Vision: We want to see more successful people in the economy with projects executed without much hassle as regards financing. The more people save, the more the have money to carry out projects when the time comes, this is why Sumobank is in Partnership with Entrepreneur Platform to raise business leaders across various sectors using Edutech. Aside from other factors, having money somewhere for emergency with good financial education is one of the major things that Africa needs to understand and from what our partner stand for at Entrepreneur Platform, we want to see people Happy with enough money to operate while guided. Easy saving platform at userâ€™s comfort. Transparent Solution to saving and investing. Cashless policy brought to the grass root. Better and automated savings decisions towards goals.</t>
  </si>
  <si>
    <t>http://sumotrust.com</t>
  </si>
  <si>
    <t>https://twitter.com/sumobank</t>
  </si>
  <si>
    <t>contact@sumotrust.com</t>
  </si>
  <si>
    <t>Adongo Blockchain Ltd</t>
  </si>
  <si>
    <t>https://www.crunchbase.com/organization/adongo-blockchain-ltd</t>
  </si>
  <si>
    <t>Prabhu Moorthy, Salamah Chundoo</t>
  </si>
  <si>
    <t>Advertising, Blockchain and Cryptocurrency, Other, Sales and Marketing</t>
  </si>
  <si>
    <t>Ad Network, Advertising, Advertising Platforms, Blockchain, Digital Signage, Mobile Advertising, Outdoor Advertising</t>
  </si>
  <si>
    <t>Advertisement ON the GO. WE DEPLOY, STREAM, ENGAGE AND MONETISE. We design and build the most affordable and visually stunning outdoor/indoor DOOH and DPN hardware/software. At Adongo, we deploy, stream, engage and monetise via our Programmatic Decentralised Autonomous digital place-based networks [DPN], digital billboards and signage network. Now, we are developing Adongoâ€™s decentralised online ad exchange platform, aim to make digital advertising Fast, Easy, Affordable and Data driven. Enable Advertisers easily shop for billboards by location, make a reservation and launch an ad campaign in just minutes. Empower DOOH Billboard owners and DPN partners reach a larger audience, manage the board's schedule/content with ease and earn more.</t>
  </si>
  <si>
    <t>Curepipe, Plaines Wilhems, Mauritius</t>
  </si>
  <si>
    <t>https://www.adongo.co/</t>
  </si>
  <si>
    <t>https://twitter.com/AdongoAI</t>
  </si>
  <si>
    <t>chundoo@adongo.co</t>
  </si>
  <si>
    <t>Faydety</t>
  </si>
  <si>
    <t>https://www.crunchbase.com/organization/faydety</t>
  </si>
  <si>
    <t>Faydety is here to help you save money. Find the best financial products for you, and while you're at it, read our blog to learn about the financial services industry in Egypt. Turn to Faydety for your banking needs.</t>
  </si>
  <si>
    <t>https://www.faydety.com</t>
  </si>
  <si>
    <t>info@faydety.com</t>
  </si>
  <si>
    <t>Flangar</t>
  </si>
  <si>
    <t>https://www.crunchbase.com/organization/flangar</t>
  </si>
  <si>
    <t>Flangar is a reward-based crowdfunding platform that connects creatives and artisans to a community of passionate backers and other funding resources to help raise funds for creative projects in the arts, culture, and technology. Creators offer exclusive rewards (physical products and experiences) and privileges to backers in exchange for their support. Creating a campaign on Flangar is free. Flangar charges a 5% fee on successful campaigns plus a 2-5% payment processing fee depending on the location of the creators.</t>
  </si>
  <si>
    <t>https://flangar.com/</t>
  </si>
  <si>
    <t>https://twitter.com/Flangarapp</t>
  </si>
  <si>
    <t>support@flangar.com</t>
  </si>
  <si>
    <t>TalentX Africa</t>
  </si>
  <si>
    <t>https://www.crunchbase.com/organization/talentx-africa</t>
  </si>
  <si>
    <t>Mfon Bassey, Victoria Popoola</t>
  </si>
  <si>
    <t>Financial Services, Lending and Investments, Media and Entertainment, Software, Video</t>
  </si>
  <si>
    <t>Film Distribution, Financial Services, Funding Platform, Media and Entertainment, SaaS, Software</t>
  </si>
  <si>
    <t>TalentX is building the Operating System for the African creator economy value chain. Our mission is to shape an ecosystem that funds more stories, tells better stories, and creates greater wealth for the creative, investor and viewing communities.  We are building platforms that drive creative funding by de-risking the investment process. We create a path to distribution for our funded projects and the &gt;70% of independent African content that cannot access traditional distribution/discovery. Higher success rates mean increased wealth for creatives and profitability for investors.</t>
  </si>
  <si>
    <t>https://www.talentx.africa/</t>
  </si>
  <si>
    <t>contact@talentx.africa</t>
  </si>
  <si>
    <t>Middletrust</t>
  </si>
  <si>
    <t>https://www.crunchbase.com/organization/middletrust</t>
  </si>
  <si>
    <t>Dipesh Mishra, Ojadua Efe, Peter Atenaga</t>
  </si>
  <si>
    <t>E-Commerce, Financial Services, FinTech, Internet, Payments</t>
  </si>
  <si>
    <t>Middletrust is Africa's most reliable escrow payment service provider already helping thousands of individuals and businesses send and receive payments safely.  Middletrust is a revolutionary payment company that standardizes casual transactions between peers, with the aim of eliminating all forms of discrepancies and fraud. Our proprietary process promotes complete transparency between transacting parties while facilitating quick and secure payments. Simply think of us as a risk eliminating ninja that safeguards your hard earned money.  Headquartered in Lagos, Nigeria, We are obsessed with the vision of creating a world where Fraud is virtually non-existent.</t>
  </si>
  <si>
    <t>https://www.middletrust.com</t>
  </si>
  <si>
    <t>https://twitter.com/middletrusthq</t>
  </si>
  <si>
    <t>hello@middletrust.com</t>
  </si>
  <si>
    <t>+234 702 669 0235</t>
  </si>
  <si>
    <t>Umba</t>
  </si>
  <si>
    <t>https://www.crunchbase.com/organization/umba</t>
  </si>
  <si>
    <t>Barry O'Mahony, Tiernan Kennedy</t>
  </si>
  <si>
    <t>Apps, Financial Services, Mobile, Other, Software</t>
  </si>
  <si>
    <t>Emerging Markets, Financial Services, FinTech, Mobile Apps</t>
  </si>
  <si>
    <t>Umba is an African digital bank, offering free bank accounts and financial services to our customers in Kenya and Nigeria We provide an ecosystem of connected financial services that allows the customer complete control of their finances all in one App.</t>
  </si>
  <si>
    <t>https://www.umba.com</t>
  </si>
  <si>
    <t>https://twitter.com/umbamobile</t>
  </si>
  <si>
    <t>management@umba.com</t>
  </si>
  <si>
    <t>Smilepay</t>
  </si>
  <si>
    <t>https://www.crunchbase.com/organization/smilepay-34d7</t>
  </si>
  <si>
    <t>Muluken Bekele</t>
  </si>
  <si>
    <t>Fintech: Peer-to-peer and Peer-to-bank remittance app that allows African diaspora to send money and pay bills for their friends and family in Africa.</t>
  </si>
  <si>
    <t>https://smilepay.app/</t>
  </si>
  <si>
    <t>https://twitter.com/smilepay_global</t>
  </si>
  <si>
    <t>info@smilepay.app</t>
  </si>
  <si>
    <t>Octopus Network</t>
  </si>
  <si>
    <t>https://www.crunchbase.com/organization/octopus-network</t>
  </si>
  <si>
    <t>Louis Liu</t>
  </si>
  <si>
    <t>Blockchain, Cryptocurrency, Software, Web3</t>
  </si>
  <si>
    <t>Octopus is a cryptonetwork for launching and running Web3.0 application specific blockchains, aka appchains. By decreasing the capital expenditure for bootstrap an appchain by two orders of magnitude, from several million dollars to less than one hundred thousand dollars, Octopus Network is committed to unleash an innovation wave of Web3.0.</t>
  </si>
  <si>
    <t>https://oct.network/</t>
  </si>
  <si>
    <t>https://twitter.com/oct_network</t>
  </si>
  <si>
    <t>hi@oct.network</t>
  </si>
  <si>
    <t>Bringy</t>
  </si>
  <si>
    <t>https://www.crunchbase.com/organization/bringy</t>
  </si>
  <si>
    <t>Ahmed Osama, Shady Samir</t>
  </si>
  <si>
    <t>bringy is a mobile app that enables customers to buy insurance services instantly, in a simple, digital end-to-end manner, with only a few clicks. bringy as a platform aspires to provide financial services and potentially digital banking services in an easy, fast and secure manner.</t>
  </si>
  <si>
    <t>https://bringy.com</t>
  </si>
  <si>
    <t>https://twitter.com/bringydigital</t>
  </si>
  <si>
    <t>info@bringy.com</t>
  </si>
  <si>
    <t>+20 2 23595555</t>
  </si>
  <si>
    <t>Bizao</t>
  </si>
  <si>
    <t>https://www.crunchbase.com/organization/bizao</t>
  </si>
  <si>
    <t>AurÃ©lien Duval-Delort, Natasha DIMBAN</t>
  </si>
  <si>
    <t>Bizao helps companies accept all local payment methods across Africa. We build powerful APIs and smart financial flows wich greatly simplify the challenge of accepting Mobile Money, Visa/Mastercard and Airtime payment. We power all types of businesses: local retailers, online merchants, international digital content providers, money transfer operators, microfinance institutions. Our objective: accelerate mobile payment adoption in order to support economic development across the continent</t>
  </si>
  <si>
    <t>https://www.bizao.com</t>
  </si>
  <si>
    <t>https://twitter.com/BizaoOfficial</t>
  </si>
  <si>
    <t>contact@bizao.com</t>
  </si>
  <si>
    <t>Candour Crest Group</t>
  </si>
  <si>
    <t>https://www.crunchbase.com/organization/candour-crest-group</t>
  </si>
  <si>
    <t>Consulting, Consumer Lending, Financial Services</t>
  </si>
  <si>
    <t>https://www.candourcrest.com</t>
  </si>
  <si>
    <t>https://x.com/CandourCrest</t>
  </si>
  <si>
    <t>info@candourcrest.com</t>
  </si>
  <si>
    <t>234 704 180 3697</t>
  </si>
  <si>
    <t>Solivest</t>
  </si>
  <si>
    <t>https://www.crunchbase.com/organization/solivest</t>
  </si>
  <si>
    <t>Gideon Folorunso, Jamiu Adewale, Joseph Luka Gaiya</t>
  </si>
  <si>
    <t>Solivest is a fintech solution set to revolutionize wealth creation through fractional investing in premium evergreen assets.</t>
  </si>
  <si>
    <t>https://solivest.co</t>
  </si>
  <si>
    <t>https://X.com/solivest_</t>
  </si>
  <si>
    <t>solivest.app@gmail.com</t>
  </si>
  <si>
    <t>SursExchange</t>
  </si>
  <si>
    <t>https://www.crunchbase.com/organization/sursexchange</t>
  </si>
  <si>
    <t>Ndipabonga Atanga</t>
  </si>
  <si>
    <t>SursExchange is a financial service provider licensed by the Governor of BEAC and operating in the CEMAC region. We offer a comprehensive suite of services including money exchange, transfers, and payment services. Our robust API gateway enables businesses to seamlessly integrate our services into their systems, enhancing their financial operations. We also offer franchise opportunities, allowing businesses to partner with us and expand their financial reach. With a strong focus on security, compliance, and customer satisfaction, SursExchange is committed to revolutionizing financial services in the CEMAC region, providing a secure and efficient platform for all financial transactions.</t>
  </si>
  <si>
    <t>https://www.sursexchange.com/</t>
  </si>
  <si>
    <t>hello@sursx.com</t>
  </si>
  <si>
    <t>Khazna</t>
  </si>
  <si>
    <t>https://www.crunchbase.com/organization/khazna</t>
  </si>
  <si>
    <t>Ahmed Wagueeh, Fatma El Shenawy, Omar Salah, Omar Saleh</t>
  </si>
  <si>
    <t>Apps, Financial Services, FinTech, Mobile Payments</t>
  </si>
  <si>
    <t>Khaznaâ€™s super app caters to 50% of Egyptians who are active smartphone users and lack access to formal financial services. Khazna currently offers General Purpose Credit, Buy Now Pay Later (BNPL), and Bill Payment. The companyâ€™s vision is to digitize cash transactions across Egypt and beyond.</t>
  </si>
  <si>
    <t>https://www.khazna.app</t>
  </si>
  <si>
    <t>https://mobile.twitter.com/khazna_app</t>
  </si>
  <si>
    <t>support@khazna.app</t>
  </si>
  <si>
    <t>CASHLET</t>
  </si>
  <si>
    <t>https://www.crunchbase.com/organization/cashlet</t>
  </si>
  <si>
    <t>Aggrey Lutsinga</t>
  </si>
  <si>
    <t>Financial Services, Impact Investing, Mobile Apps, Payments, Personal Finance</t>
  </si>
  <si>
    <t>Cashlet is revolutionizing the way Africans save and invest, offering a simple, accessible, and rewarding platform tailored to the unique needs of the market. Launched in January 2024, Cashlet enables users to start saving with as little as Ksh 50 and earn competitive interest rates between 11-16% per annum. With a mission to democratize savings, the platform is designed to make financial growth easy and accessible, with features that allow users to set and track their financial goals seamlessly. Since its official launch, Cashlet has seen impressive growth, with over KES 80 million (USD 800,000) saved and invested on the platform, demonstrating a 50% compound monthly growth rate. Our app, licensed and regulated by the Capital Market Authority of Kenya, ensures users' funds are secure while providing instant access to savings without lock-in periods. Cashletâ€™s unique value proposition includes offering market-leading interest rates, flexibility in savings, and a fully digital, user-friendly experience that takes just one minute to set up. Our platform addresses the needs of a massive addressable market in Africa, where many working-age adults lack access to satisfactory savings products. With partnerships established with leading fund managers and payment providers, Cashlet is poised for rapid expansion across East Africa and beyond. Key Highlights: 1. Regulated and Licensed: Cashlet is licensed by the Capital Market Authority since January 2024. 2. Significant Traction: Over KES 80 million (USD 800,000) was saved and invested on the platform. 3. High Growth Potential: 50% monthly compound growth rate since launch. 4. Market Opportunity: $490 billion addressable savings market across Africa, with a strong foothold in East Africa. 5. Experienced Team: Led by seasoned professionals with backgrounds in McKinsey, Goldman Sachs, and top financial institutions across Africa. Join us in transforming savings for millions of Africans and tapping into a vast, underserved market.</t>
  </si>
  <si>
    <t>https://www.cashlet.co.ke</t>
  </si>
  <si>
    <t>https://twitter.com/cashletapp</t>
  </si>
  <si>
    <t>aggrey@cashlet.co.ke</t>
  </si>
  <si>
    <t>254112 029738</t>
  </si>
  <si>
    <t>XchangeBox</t>
  </si>
  <si>
    <t>https://www.crunchbase.com/organization/xchangebox-solutions</t>
  </si>
  <si>
    <t>Abiola Jimoh, Mohammed Ismail, Salim Yakub</t>
  </si>
  <si>
    <t>Credit Cards, Financial Services, FinTech, Transaction Processing</t>
  </si>
  <si>
    <t>Xchangebox is a fintech company focused on empowering rural SMEs by providing access to credit and digitized transaction records. The company offers innovative financial solutions for rural traders and agribusinesses, aiming to fuel growth and stability. Xchangebox's services include agency banking through their PayREP platform, which facilitates financial transactions for businesses and mobile money agents using Point-Of-Sale (POS) systems and mobile money platforms.</t>
  </si>
  <si>
    <t>http://www.xchangebox.ng</t>
  </si>
  <si>
    <t>contact@xchangeboxng.com</t>
  </si>
  <si>
    <t>+234 809 102 4666</t>
  </si>
  <si>
    <t>POKKET</t>
  </si>
  <si>
    <t>https://www.crunchbase.com/organization/pokket</t>
  </si>
  <si>
    <t>Bill Dashdorj, Mikio Crosby, Wei Zhu</t>
  </si>
  <si>
    <t>Blockchain, Financial Services, FinTech</t>
  </si>
  <si>
    <t>Built by finance professionals, POKKET offers interest earning savings account service on your digital assets. Select from over 30+ assets and grow your wealth.</t>
  </si>
  <si>
    <t>https://pokket.com</t>
  </si>
  <si>
    <t>https://twitter.com/POKKETOfficial</t>
  </si>
  <si>
    <t>hello@pokket.com</t>
  </si>
  <si>
    <t>Naijacrypto</t>
  </si>
  <si>
    <t>https://www.crunchbase.com/organization/naijacrypto</t>
  </si>
  <si>
    <t>Chiagozie Iwu, Shadrach Oluwagbemisola Oluwatimilehin</t>
  </si>
  <si>
    <t>Naijacrypto is a cryptocurrency exchange that facilitates cryptocurrency spot trading, staking, cryptocurrency backed loans and a whole lot of other blockchain-based services. It aims to bridge the gaps in financial inclusion by facilitating traditional financial activities via the blockchain.</t>
  </si>
  <si>
    <t>https://naijacrypto.com/</t>
  </si>
  <si>
    <t>https://twitter.com/naijacrypto2</t>
  </si>
  <si>
    <t>help@naijacrypto.com</t>
  </si>
  <si>
    <t>LoanBook Limited</t>
  </si>
  <si>
    <t>https://www.crunchbase.com/organization/loanbook</t>
  </si>
  <si>
    <t>https://www.loanbookng.com</t>
  </si>
  <si>
    <t>https://twitter.com/loanbookng</t>
  </si>
  <si>
    <t>communications@loanbookng.com</t>
  </si>
  <si>
    <t>+234 809 509 0999</t>
  </si>
  <si>
    <t>Paramount Trading Education</t>
  </si>
  <si>
    <t>https://www.crunchbase.com/organization/paramount-trading-education</t>
  </si>
  <si>
    <t>Richman Charles Agidi</t>
  </si>
  <si>
    <t>Artificial Intelligence (AI), Blockchain and Cryptocurrency, Data and Analytics, Education, Financial Services, Lending and Investments, Other, Science and Engineering, Software</t>
  </si>
  <si>
    <t>Artificial Intelligence (AI), Blockchain, E-Learning, EdTech, Trading Platform, Training</t>
  </si>
  <si>
    <t>Paramount Trading Education is a blockchain-centric learning technology company that helps people develop skill sets and flexibility for the future of money through trading and investing education.</t>
  </si>
  <si>
    <t>https://paramounttradingeducation.medium.com/</t>
  </si>
  <si>
    <t>https://www.twitter.com/ParamountLearn</t>
  </si>
  <si>
    <t>paramounttradingeducation@gmail.com</t>
  </si>
  <si>
    <t>Pocket Money Finance</t>
  </si>
  <si>
    <t>https://www.crunchbase.com/organization/pocket-money-finance</t>
  </si>
  <si>
    <t>Credit, Credit Bureau, Finance, Financial Exchanges</t>
  </si>
  <si>
    <t>https://pocketmoney.finance/</t>
  </si>
  <si>
    <t>info@pocketmoney.finance</t>
  </si>
  <si>
    <t>Passyxchange</t>
  </si>
  <si>
    <t>https://www.crunchbase.com/organization/passyxchange</t>
  </si>
  <si>
    <t>Offor Paschal Chineme</t>
  </si>
  <si>
    <t>Passyxchange is a crypto currency company that buys all Cryptocurrency and also giftcards.</t>
  </si>
  <si>
    <t>https://www.mypassyxchange.com/</t>
  </si>
  <si>
    <t>https://mobile.twitter.com/passyxchange</t>
  </si>
  <si>
    <t>Support@mypassyxchange.com</t>
  </si>
  <si>
    <t>BezoMoney</t>
  </si>
  <si>
    <t>https://www.crunchbase.com/organization/bezomoney</t>
  </si>
  <si>
    <t>Diana Dayaka Osei, Kenneth Simpson, Mubarak Sumaila, Mubarak Sumaila</t>
  </si>
  <si>
    <t>Bezomoney is a social saving platform for low-income earners that helps them save effectively, access bulk capital through group savings and boost their creditworthiness. The platform features a personal wallet with a lock feature allowing users to save over a period of time. It features a machine learning model allowing users to accumulate points based on the consistency of their savings which translates into benefits on the platform such as discounts on purchase, acquisition of property and investment options. There is also a group wallet which allows users to participate in rotational group savings with people inside their network.</t>
  </si>
  <si>
    <t>http://bezomoney.com</t>
  </si>
  <si>
    <t>http://twitter.com/bezomoney</t>
  </si>
  <si>
    <t>admin@bezomoney.com</t>
  </si>
  <si>
    <t>SEED</t>
  </si>
  <si>
    <t>https://www.crunchbase.com/organization/seed-cc6a</t>
  </si>
  <si>
    <t>Apps, Commerce and Shopping, Education, Financial Services, Information Technology, Internet Services, Software</t>
  </si>
  <si>
    <t>Apps, E-Commerce, Education, FinTech, Information Technology, Internet, Software</t>
  </si>
  <si>
    <t>SEED is a startup specializing in financial technologies and the publishing of connected software, which develops platforms for the aggregation of electronic payment services and means for individuals and micro-financial institutions. By relying on feedback on its services, on feedback from users of its customers' solutions and on the actual demands of the current market for electronic payment solutions, it is developing an innovative, secure and easy payment ecosystem. of access and use, combining the best of portfolio aggregation and aggregation of means of payment based on ultra-fast technologies, to offer the African diaspora, merchants and their customers a solution on measure for a unique and positive experience. (attack the online payment and mobile money transfer market in Cameroon and Africa.)</t>
  </si>
  <si>
    <t>https://www.seeds.cm</t>
  </si>
  <si>
    <t>https://www.twitter.com/leseedmag</t>
  </si>
  <si>
    <t>contact@seeds.cm</t>
  </si>
  <si>
    <t>Prophius</t>
  </si>
  <si>
    <t>https://www.crunchbase.com/organization/prophius</t>
  </si>
  <si>
    <t>Olugbenga Adams</t>
  </si>
  <si>
    <t>Prophius brings a mobile-first contactless payment approach to the store-front without the need for extra hardware. Real-time offline payments that enable commerce in a clean, secure, fast, and fundamentally new way.</t>
  </si>
  <si>
    <t>https://prophius.com</t>
  </si>
  <si>
    <t>hello@prophius.com</t>
  </si>
  <si>
    <t>Pavelon</t>
  </si>
  <si>
    <t>https://www.crunchbase.com/organization/pavelon</t>
  </si>
  <si>
    <t>Gerard Yitamkey</t>
  </si>
  <si>
    <t>Financial Services, Mobile, Software</t>
  </si>
  <si>
    <t>Developer APIs, Finance, FinTech, InsurTech, Mobile</t>
  </si>
  <si>
    <t>We bring together everything thatâ€™s required to build lending into any product - from End User Applications using our Digital Lending APIs to Disbursement or Payout API. We also offer Card Issuing API for both virtual and physical cards. Pavelonâ€™s products also power â€œBuy Now, Pay Laterâ€ Services using our Commerce API.  We also help companies onboard their users, process loans, collect loans, access financial data, and much more.</t>
  </si>
  <si>
    <t>http://pavelon.com</t>
  </si>
  <si>
    <t>https://twitter.com/PavelonGh</t>
  </si>
  <si>
    <t>gerard@pavelon.com</t>
  </si>
  <si>
    <t>+233 241687678</t>
  </si>
  <si>
    <t>Kiba</t>
  </si>
  <si>
    <t>https://www.crunchbase.com/organization/kiba-75a9</t>
  </si>
  <si>
    <t>Arnold Roy</t>
  </si>
  <si>
    <t>Kiba is how apps connect to banks, easily. Kiba is an API technology provider whose mission is to enable innovative products to connect to banks, empowering a new generation of financial services in Africa.In the age of the connected, choosy consumer, service providers need to provide a frictionless user experience. Kiba is the API middleware allowing your turnkey solutions to thrive in the age of open data and banking. We work behind the scenes, providing API connectivity to all banks via a single integration to retrieve data and initiate payments.  Kiba operates beyond the stability of in house integrations, and exceeds the benefits of outsourced connectivity.</t>
  </si>
  <si>
    <t>https://www.gokiba.com</t>
  </si>
  <si>
    <t>https://twitter.com/KibaFintech</t>
  </si>
  <si>
    <t>hello@gokiba.com</t>
  </si>
  <si>
    <t>Xhuma</t>
  </si>
  <si>
    <t>https://www.crunchbase.com/organization/xhuma</t>
  </si>
  <si>
    <t>Schalk Burger</t>
  </si>
  <si>
    <t>Welcome to Xhuma, a fully digital banking alternative. We give you the financial freedom to live, work, study but most importantly thrive wherever life takes you..</t>
  </si>
  <si>
    <t>https://www.xhuma.io</t>
  </si>
  <si>
    <t>https://twitter.com/Xhumaneobank</t>
  </si>
  <si>
    <t>admin@xhuma.io</t>
  </si>
  <si>
    <t>Changeangel</t>
  </si>
  <si>
    <t>https://www.crunchbase.com/organization/changeangel</t>
  </si>
  <si>
    <t>Bitcoin, Blockchain, Cryptocurrency, Financial Exchanges</t>
  </si>
  <si>
    <t>changeangel.io is a crypto to crypto, wallet to wallet, no-custody, swap exchange service.  We are on a mission to create sustainable ways to support non ICO, open-source, decentralised blockchain development. This means that as you buy your favourite cryptos, you are also supporting your favourite blockchain development. To start, we will donate a portion of swap revenue to DigiByte, PotCoin, Groestl, Decred and LiteCoin to continue their development.</t>
  </si>
  <si>
    <t>https://changeangel.io</t>
  </si>
  <si>
    <t>https://twitter.com/ChangeAngel_io?s=09</t>
  </si>
  <si>
    <t>info@changeangel.io</t>
  </si>
  <si>
    <t>swap.ng</t>
  </si>
  <si>
    <t>https://www.crunchbase.com/organization/swap-ng</t>
  </si>
  <si>
    <t>Emmanuel Ogidi, Gloria Ogidi</t>
  </si>
  <si>
    <t>Blockchain and Cryptocurrency, Financial Services, Information Technology, Other, Payments</t>
  </si>
  <si>
    <t>Blockchain, Financial Services, FinTech, Information Technology, Payments</t>
  </si>
  <si>
    <t>Swap.ng is a platform with various extensions enabling users and businesses  to send, receive payment and pay bills. our aim is to make every day payments simple for users either home or abroad. we also empower small business scale business.</t>
  </si>
  <si>
    <t>https://swap.ng</t>
  </si>
  <si>
    <t>support@swap.ng</t>
  </si>
  <si>
    <t>XEND</t>
  </si>
  <si>
    <t>https://www.crunchbase.com/organization/xend-15e5</t>
  </si>
  <si>
    <t>Chima Abafor, Ugochukwu Aronu</t>
  </si>
  <si>
    <t>Financial Services, Food and Beverage, Mobile, Payments, Software, Transportation</t>
  </si>
  <si>
    <t>Food Delivery, Mobile Payments, Payments, Ride Sharing, Software</t>
  </si>
  <si>
    <t>Xend is an African end-to-end merchant solution that includes inventory management, payments, and business intelligence.</t>
  </si>
  <si>
    <t>https://xend.africa</t>
  </si>
  <si>
    <t>https://twitter.com/xendng</t>
  </si>
  <si>
    <t>hello@xend.africa</t>
  </si>
  <si>
    <t>+234 70 0003 0000</t>
  </si>
  <si>
    <t>Non-Fiction Group</t>
  </si>
  <si>
    <t>https://www.crunchbase.com/organization/non-fiction-group</t>
  </si>
  <si>
    <t>Andile Zulu</t>
  </si>
  <si>
    <t>Valoro</t>
  </si>
  <si>
    <t>https://www.crunchbase.com/organization/valoro</t>
  </si>
  <si>
    <t>Maged M. Eljazzar</t>
  </si>
  <si>
    <t>https://www.valoro.xyz</t>
  </si>
  <si>
    <t>info@valoro.xyz</t>
  </si>
  <si>
    <t>Valucop Global</t>
  </si>
  <si>
    <t>https://www.crunchbase.com/organization/valucop-global</t>
  </si>
  <si>
    <t>Victoria Ukpaka Okoroji</t>
  </si>
  <si>
    <t>Blockchain and Cryptocurrency, Education, Financial Services, Internet Services, Other, Payments, Software</t>
  </si>
  <si>
    <t>Blockchain, Cryptocurrency, E-Learning, EdTech, Web3</t>
  </si>
  <si>
    <t>Valucop Global is a career development platform, content and growth marketing and outsourcing startup that positions Africans and international brands to access global financial opportunities from emerging technologies like Crypto, DeFi, Web3, AI. We provide premium and fast writing, content marketing, social media  and growth solutions to entrepreneurs, executives, leaders, professionals, companies and brands who want to increase visibility, acquire more users and adoption of their services/products. We position these group of persons access more income opportunities and make a global difference. Scale your business with our value-first services and talents. Services we offer: Talent acquisition and outsourcing Virtual assistance Social media management Community Management  Staff Training &amp; Upskilling  Consulting &amp; advisory  Writing Services. Our Non-tech Courses: Content writing Social media management Community management Graphics Design Growth Marketing/Hacking Customer service/success Learn. Earn. Scale. Monetize.  Culture &amp; Mindset: Always Value First."</t>
  </si>
  <si>
    <t>https://www.valucopglobal.com</t>
  </si>
  <si>
    <t>https://twitter.com/ValucopOfficial</t>
  </si>
  <si>
    <t>admin@valucopglobal.com</t>
  </si>
  <si>
    <t>Stitch</t>
  </si>
  <si>
    <t>https://www.crunchbase.com/organization/stitch-money</t>
  </si>
  <si>
    <t>Junaid Dadan, Kiaan Pillay, Priyen Pillay</t>
  </si>
  <si>
    <t>Stitch is a payments infrastructure company that helps businesses seamlessly connect to the financial system, so they can deliver a better user experience and optimize operations. Headquartered in Cape Town, South Africa, Stitch launched in February 2021 and has global staff. Stitch offers all popular online payment methods and operates as a Payments Service Provider. Its platform supports a variety of pay-in methods and solutions; financial and payment management solutions; and Payouts. Learn more at stitch.money.</t>
  </si>
  <si>
    <t>https://stitch.money</t>
  </si>
  <si>
    <t>https://twitter.com/stitchmoneyhq</t>
  </si>
  <si>
    <t>info@stitch.money</t>
  </si>
  <si>
    <t>PalmPay</t>
  </si>
  <si>
    <t>https://www.crunchbase.com/organization/palmpay</t>
  </si>
  <si>
    <t>Greg Reeve, Sudeep Ramnani</t>
  </si>
  <si>
    <t>PalmPay is a leading Africa-focused fintech platform committed to driving economic empowerment across the continent. Through its secure, user-friendly and inclusive suite of financial services, PalmPay brings top-tier products into the pockets of everyday Nigerians.</t>
  </si>
  <si>
    <t>https://www.palmpay.com/</t>
  </si>
  <si>
    <t>https://twitter.com/palmpay_ng</t>
  </si>
  <si>
    <t>support@palmpay.com</t>
  </si>
  <si>
    <t>+234 8038338930</t>
  </si>
  <si>
    <t>Sparkle</t>
  </si>
  <si>
    <t>https://www.crunchbase.com/organization/sparkle-3c68</t>
  </si>
  <si>
    <t>Uzoma Dozie</t>
  </si>
  <si>
    <t>Apps, Finance, Financial Services, FinTech</t>
  </si>
  <si>
    <t>Sparkle is a digital bank that provides lifestyle and financial solutions to help fulfill potential in their smartphones.</t>
  </si>
  <si>
    <t>https://sparkle.ng</t>
  </si>
  <si>
    <t>https://twitter.com/sparkle_nigeria</t>
  </si>
  <si>
    <t>info@sparkle.ng</t>
  </si>
  <si>
    <t>Bamboo</t>
  </si>
  <si>
    <t>https://www.crunchbase.com/organization/bamboo-eacd</t>
  </si>
  <si>
    <t>Richmond Bassey, Yanmo Omorogbe</t>
  </si>
  <si>
    <t>Financial Services, FinTech, Information Technology, Stock Exchanges</t>
  </si>
  <si>
    <t>Bamboo is a digital investment platform that provides real-time access to buy, hold, or sell stocks. The investment platform is accessible on both computers and mobile phones.</t>
  </si>
  <si>
    <t>http://investbamboo.com/</t>
  </si>
  <si>
    <t>https://twitter.com/investbamboo</t>
  </si>
  <si>
    <t>support@investbamboo.com</t>
  </si>
  <si>
    <t>Kuda</t>
  </si>
  <si>
    <t>https://www.crunchbase.com/organization/kuda-mf-bank</t>
  </si>
  <si>
    <t>Babs Ogundeyi, Musty Mustapha</t>
  </si>
  <si>
    <t>Kuda is a full service digital only bank with a mission to bank every African on the planet.  Kuda was founded in 2019 by Babs Ogundeyi and Musty Mustapha and is Headquartered in London</t>
  </si>
  <si>
    <t>https://www.kudabank.com/</t>
  </si>
  <si>
    <t>https://twitter.com/kudabank</t>
  </si>
  <si>
    <t>press@kudabank.com</t>
  </si>
  <si>
    <t>Curacel</t>
  </si>
  <si>
    <t>https://www.crunchbase.com/organization/curacel</t>
  </si>
  <si>
    <t>Henry Mascot, John Dada</t>
  </si>
  <si>
    <t>Developer APIs, FinTech, Health Insurance, Insurance, InsurTech, Internet</t>
  </si>
  <si>
    <t>Curacel is an AI-powered platform for claims processing and fraud management. Curacel automates the insurance claims process, allowing staff to process claims volumes quickly and efficiently, and automatically vets claims to detect fraud, waste and abuse.  Curacel was established in 2019 by Henry Mascot in Ikoyi, Lagos.</t>
  </si>
  <si>
    <t>https://curacel.co</t>
  </si>
  <si>
    <t>https://twitter.com/curacelai</t>
  </si>
  <si>
    <t>support@curacel.co</t>
  </si>
  <si>
    <t>+234810 929 6202</t>
  </si>
  <si>
    <t>Rivy</t>
  </si>
  <si>
    <t>https://www.crunchbase.com/organization/payhippo</t>
  </si>
  <si>
    <t>Chioma Ruky Okotcha, Uche Nnadi, Zach Bijesse</t>
  </si>
  <si>
    <t>Rivy is making it easier to finance small and medium sized businesses in Africa. There is a need for financing of $158 bn for SMEs in Nigeria alone. To start, Rivy o helps SMEs access and spend lender capital effectively. During their first full operational year in 2020, the  Rivy o co--founders leveraged their domain expertise and founding experience to beat their 2020 goal by 50%.</t>
  </si>
  <si>
    <t>https://rivy.co/</t>
  </si>
  <si>
    <t>https://x.com/rivyhq</t>
  </si>
  <si>
    <t>hello@rivy.co</t>
  </si>
  <si>
    <t>+234 201 889 1860</t>
  </si>
  <si>
    <t>FloatPays</t>
  </si>
  <si>
    <t>https://www.crunchbase.com/organization/floatpays</t>
  </si>
  <si>
    <t>Simon Ward</t>
  </si>
  <si>
    <t>Administrative Services, Education, Financial Services, Software</t>
  </si>
  <si>
    <t>Education, Finance, Financial Services, FinTech, Human Resources, Software, Training</t>
  </si>
  <si>
    <t>FloatPays provides payroll integration, employee access, financial education, effective reporting, payment, and training services. Through access, budgeting, and training, the company is enabling its team to achieve financial well-being and moving them from debt to savings.  The company was founded in 2019 and is based in Cape Town, Western Cape.</t>
  </si>
  <si>
    <t>https://www.floatpays.co.za/</t>
  </si>
  <si>
    <t>https://twitter.com/FloatPays</t>
  </si>
  <si>
    <t>hello@floatpays.co.za</t>
  </si>
  <si>
    <t>Finclusion Group</t>
  </si>
  <si>
    <t>https://www.crunchbase.com/organization/finclusion-group</t>
  </si>
  <si>
    <t>Timothy Nuy, Tonderai Mutesva</t>
  </si>
  <si>
    <t>Artificial Intelligence (AI), Consumer Lending, Credit, FinTech, InsurTech</t>
  </si>
  <si>
    <t>Finclusion is a FinTech accelerating company that provides financial services and credit products using AI-powered and data-driven lending for fraud prevention and credit granting. The company also offers buy-now-pay-later (BNPL) services, salary advance schemes, loan services, and transactional banking to individuals and SMEs across 5 countriesâ€”South Africa, Eswatini, Namibia, Kenya, and Tanzania.</t>
  </si>
  <si>
    <t>https://www.finclusiongroup.com</t>
  </si>
  <si>
    <t>info@finclusiongroup.com</t>
  </si>
  <si>
    <t>Capiter</t>
  </si>
  <si>
    <t>https://www.crunchbase.com/organization/capiter</t>
  </si>
  <si>
    <t>Ahmed Nouh, Mahmoud Nouh</t>
  </si>
  <si>
    <t>Commerce and Shopping, Financial Services, Other, Software</t>
  </si>
  <si>
    <t>B2B, E-Commerce, FinTech, Marketplace, Software</t>
  </si>
  <si>
    <t>Capiter is a B2B marketplace that brings FMCGs, wholesalers, and merchants to the same platform, enabling merchants to order their products through the eCommerce platform and receive credit facilities Capiter is the liaison between the FMCG, wholesale, and merchant's supply chain. That provides efficiency in the whole supply chain by using advanced technology and Machine-learning models. This provides high-quality service to sales channels and high data validity to the supply channels with a highly optimized financial / product cycling. The company was founded in 2020 and is headquartered in Cairo, Egypt.</t>
  </si>
  <si>
    <t>https://www.capiter.net/</t>
  </si>
  <si>
    <t>socialmedia@capiter.net</t>
  </si>
  <si>
    <t>TRU</t>
  </si>
  <si>
    <t>https://www.crunchbase.com/organization/shahry</t>
  </si>
  <si>
    <t>Mohamed Ewis, Sherif ElRakabawy</t>
  </si>
  <si>
    <t>TRU operates as a digital lending startup. TRU uses proprietary AI-based credit scoring engine, enables users to apply for virtual credit through its mobile app that they can then use to purchase different products.</t>
  </si>
  <si>
    <t>https://trufinance.app</t>
  </si>
  <si>
    <t>Valify Solutions</t>
  </si>
  <si>
    <t>https://www.crunchbase.com/organization/valify-solutions</t>
  </si>
  <si>
    <t>Ibrahim Eid, Omar Abdelwahed</t>
  </si>
  <si>
    <t>Cloud Data Services, FinTech, Information Technology, Software</t>
  </si>
  <si>
    <t>Valify is a digital identity infrastructure technology that provides identity solutions to financial institutions, and e-commerce platforms. Valify is a computer software company that offers service providers tools that enable them to digitally identify their customers, verify official documents remotely, and extract information from valid data sources without compromising integrity and security. The software mitigates the risks associated with online product or service provision creating a more secure online environment for all parties. Its vision is to accelerate financial inclusion and economic growth by enabling digital identity creation and ownership and furthering organizational control and security. It is driven by the mission of providing service providers with smart, configurable, and accessible solutions to verify user identities for a seamless registration experience. Founded by Omar Abdelwahed and Ibrahim Eid in 2019, Valify Solutions is headquartered in Cairo, Egypt.</t>
  </si>
  <si>
    <t>https://www.valify.me</t>
  </si>
  <si>
    <t>https://twitter.com/Valifyme</t>
  </si>
  <si>
    <t>info@valify.me</t>
  </si>
  <si>
    <t>PremierCredit</t>
  </si>
  <si>
    <t>https://www.crunchbase.com/organization/premiercredit</t>
  </si>
  <si>
    <t>Chilufya Mutale Mwila</t>
  </si>
  <si>
    <t>https://premiercredit.co.zw</t>
  </si>
  <si>
    <t>https://twitter.com/premiercreditzw</t>
  </si>
  <si>
    <t>hello@premiercredit.co.zw</t>
  </si>
  <si>
    <t>AquaRech</t>
  </si>
  <si>
    <t>https://www.crunchbase.com/organization/aquarech</t>
  </si>
  <si>
    <t>Dave Okech Okech, James Odede, Joseph Okoth</t>
  </si>
  <si>
    <t>Farming, Trading Platform</t>
  </si>
  <si>
    <t>AquaRech includes Farm management that enhances fish production, enables access to the market &amp; promotes equal trade.</t>
  </si>
  <si>
    <t>https://www.aquarech.com/</t>
  </si>
  <si>
    <t>info@aquarech.com</t>
  </si>
  <si>
    <t>+254 721 985145</t>
  </si>
  <si>
    <t>Impact Investing Ghana</t>
  </si>
  <si>
    <t>https://www.crunchbase.com/organization/impact-investing-ghana</t>
  </si>
  <si>
    <t>Amma Gyampo</t>
  </si>
  <si>
    <t>Impact Investing Ghana is the first Sub-Saharan African subsidiary of the Global Steering Group for Impact Investment (GSG), an independent global group catalyzing impact that creates awareness and engagement about impact investment and its potentials.</t>
  </si>
  <si>
    <t>http://www.impactinvestinggh.org/</t>
  </si>
  <si>
    <t>info@impactinvestinggah.org</t>
  </si>
  <si>
    <t>Amanleek</t>
  </si>
  <si>
    <t>https://www.crunchbase.com/organization/amanleek</t>
  </si>
  <si>
    <t>Ahmad Baracat, Ihab El Sokary, Mohab Aboueita, Mohamed Mansour</t>
  </si>
  <si>
    <t>Auto Insurance, FinTech, Health Insurance, Insurance, InsurTech</t>
  </si>
  <si>
    <t>Amanleek, aims to simplify insurance services and make it more accessible for a wider base of individual and business customers through leveraging transparency, trust and innovation to deliver an enhanced  experience for all parties involved through tech based solutions for purchase &amp; aftersales experience.</t>
  </si>
  <si>
    <t>https://www.amanleek.com</t>
  </si>
  <si>
    <t>https://twitter.com/amanleek</t>
  </si>
  <si>
    <t>info@amanleek.com</t>
  </si>
  <si>
    <t>Evolve Credit</t>
  </si>
  <si>
    <t>https://www.crunchbase.com/organization/evolve-credit</t>
  </si>
  <si>
    <t>Akan Nelson, Daniel Osineye</t>
  </si>
  <si>
    <t>Clothing and Apparel, Commerce and Shopping, Design, Financial Services, Lending and Investments, Payments</t>
  </si>
  <si>
    <t>Consumer Lending, Fashion, Financial Services, FinTech, Payments, Personal Finance, Retail</t>
  </si>
  <si>
    <t>Evolve Creditâ€™s SaaS core banking platform enables financial institutions of all sizes to streamline, digitize, and manage any kind of deposit, lending, and recovery service end-to-end, in one place. Our no-code tools enable financial institutions to offer simple, personalized customer banking experiences, online and offline.</t>
  </si>
  <si>
    <t>https://www.evolvecredit.co</t>
  </si>
  <si>
    <t>hello@evolvecredit.co</t>
  </si>
  <si>
    <t>Paylend</t>
  </si>
  <si>
    <t>https://www.crunchbase.com/organization/paylend</t>
  </si>
  <si>
    <t>Bendon Murgor, Eliutherius Juma</t>
  </si>
  <si>
    <t>Paylend is a FinTech startup focused on providing access to finance and digitizing MSMEs in Kenya.</t>
  </si>
  <si>
    <t>https://www.paylend.africa/</t>
  </si>
  <si>
    <t>https://twitter.com/mypaylend</t>
  </si>
  <si>
    <t>Sytemap</t>
  </si>
  <si>
    <t>https://www.crunchbase.com/organization/houseafrica</t>
  </si>
  <si>
    <t>We are leveraging blockchain and modern geospatial capabilities to build a modern digital land and property registry that enables owners and other third parties to access, verify and value properties effortlessly.</t>
  </si>
  <si>
    <t>https://sytemap.com/</t>
  </si>
  <si>
    <t>https://twitter.com/sytemaphq</t>
  </si>
  <si>
    <t>hello@sytemap.com</t>
  </si>
  <si>
    <t>Amwal</t>
  </si>
  <si>
    <t>https://www.crunchbase.com/organization/amwal-d93f</t>
  </si>
  <si>
    <t>Shady Badr</t>
  </si>
  <si>
    <t>Crowdfunding, Financial Services, Lending</t>
  </si>
  <si>
    <t>Amwal is a financial service company that operated crowdfunding platform offering P2P lending services for small and medium-sized companies.</t>
  </si>
  <si>
    <t>https://www.amwal.com.eg</t>
  </si>
  <si>
    <t>info@amwal.com.eg</t>
  </si>
  <si>
    <t>+20 100-777-4662</t>
  </si>
  <si>
    <t>Fliqpay</t>
  </si>
  <si>
    <t>https://www.crunchbase.com/organization/fliqpay</t>
  </si>
  <si>
    <t>Wole Ayodele</t>
  </si>
  <si>
    <t>We provide APIs that enable financial institutions and businesses make instant global payments, foreign currency exchange, multi-currency wallets, collections and disbursements through crypto, bank accounts and mobile money wallets. We leverage blockchain technology to significantly reduce the transaction cost by up to 80%, while settling transactions in seconds.</t>
  </si>
  <si>
    <t>https://www.fliqpay.com/</t>
  </si>
  <si>
    <t>https://twitter.com/fliqpay</t>
  </si>
  <si>
    <t>help@fliqpay.com</t>
  </si>
  <si>
    <t>Mortgage Market</t>
  </si>
  <si>
    <t>https://www.crunchbase.com/organization/mortgage-market</t>
  </si>
  <si>
    <t>Tim Akinnusi</t>
  </si>
  <si>
    <t>Financial Services, FinTech, Marketplace, Mortgage</t>
  </si>
  <si>
    <t>Mortgage Market is a fintech startup that has created an online marketplace for home loans. Users are able to access a home loan easily via its online platform.</t>
  </si>
  <si>
    <t>https://mortgagemarket.co.za/</t>
  </si>
  <si>
    <t>https://twitter.com/MortgageMarket_</t>
  </si>
  <si>
    <t>hello@mortgagemarket.co.za</t>
  </si>
  <si>
    <t>+2711 5689212</t>
  </si>
  <si>
    <t>WIC Capital</t>
  </si>
  <si>
    <t>https://www.crunchbase.com/organization/wic-capital</t>
  </si>
  <si>
    <t>Collaboration, Finance, Impact Investing, Venture Capital, Women's</t>
  </si>
  <si>
    <t>WIC Capital is the first mechanism to provide suitable financing and support to women-owned MSMEs in Senegal and West Africa.</t>
  </si>
  <si>
    <t>https://wic-capital.net/</t>
  </si>
  <si>
    <t>https://twitter.com/WIC_Senegal</t>
  </si>
  <si>
    <t>contact@wic-capital.net</t>
  </si>
  <si>
    <t>Lipa Payments</t>
  </si>
  <si>
    <t>https://www.crunchbase.com/organization/lipa-payments</t>
  </si>
  <si>
    <t>Roger Bukuru, Thando Hlongwane</t>
  </si>
  <si>
    <t>Lipa creates software that allows merchants to accept contactless payments without any additional hardware. This technology also allows consumers to make contactless payments effortlessly and securely from their mobile phones.</t>
  </si>
  <si>
    <t>https://www.lipapayments.com/</t>
  </si>
  <si>
    <t>https://twitter.com/LipaPayments</t>
  </si>
  <si>
    <t>hello@lipapayments.com</t>
  </si>
  <si>
    <t>+27 67 230 7090</t>
  </si>
  <si>
    <t>Fawaterak</t>
  </si>
  <si>
    <t>https://www.crunchbase.com/organization/fawaterak</t>
  </si>
  <si>
    <t>Waleed Elroby</t>
  </si>
  <si>
    <t>E-Commerce, FinTech, Internet, Payments</t>
  </si>
  <si>
    <t>At Fawaterak, we believe that everyone should have access to tools that can help them run their business effectively. That's why we offer a range of services that can help merchants of all sizes get paid faster, manage their operations, and grow their businesses. With Fawaterak, merchants can: Accept credit and debit card payments quickly and securely Keep track of sales and inventory in real-time Manage customer relationships and create loyalty programs Access funding and other financial services to help them grow Comply with tax and eInvoice regulations Our Solutions include: Payment Terminals Point of Sale Systems Online Checkout (Payment links, invoices, and product links) Mobile App Administration eInvoice and eReceipt Systems</t>
  </si>
  <si>
    <t>https://www.fawaterk.com</t>
  </si>
  <si>
    <t>waleed@fawaterk.com</t>
  </si>
  <si>
    <t>Edupay</t>
  </si>
  <si>
    <t>https://www.crunchbase.com/organization/edupay-1658</t>
  </si>
  <si>
    <t>Fouad Selim, Omar Dewidar, Wajih Fakhouri</t>
  </si>
  <si>
    <t>Consumer Lending, Education, Financial Services, FinTech, Lending</t>
  </si>
  <si>
    <t>Edupay is a financial tool for education purposes. They offer services for school, supplies, the bus, and extracurricular fees.Â Their customers' inquiries are addressed through phone, email, and online applications.</t>
  </si>
  <si>
    <t>https://www.edupayegypt.com/</t>
  </si>
  <si>
    <t>https://twitter.com/edupay_eg</t>
  </si>
  <si>
    <t>info@edupayegypt.com</t>
  </si>
  <si>
    <t>(+20) 223 077 683</t>
  </si>
  <si>
    <t>Fundall</t>
  </si>
  <si>
    <t>https://www.crunchbase.com/organization/fundall</t>
  </si>
  <si>
    <t>Kolapo Joseph</t>
  </si>
  <si>
    <t>Banking, Finance, Financial Services, FinTech, Payments, Personal Finance, Wealth Management</t>
  </si>
  <si>
    <t>Fundall is a full-stack digital bank that provides access to digital banking, wealth management, and business tools. Fundall's mission is to help every African build wealth and grow their businesses with tools affordable and well-tailored to their specific personal and business needs.</t>
  </si>
  <si>
    <t>https://fundall.io</t>
  </si>
  <si>
    <t>https://twitter.com/get_fundall</t>
  </si>
  <si>
    <t>hello@fundall.io</t>
  </si>
  <si>
    <t>Bongalow</t>
  </si>
  <si>
    <t>https://www.crunchbase.com/organization/bongalow</t>
  </si>
  <si>
    <t>Abdulrahman Atta, Kelechi Nwokocha, Samuel Haruna</t>
  </si>
  <si>
    <t>Bongalow is a mobile-powered home financing marketplace that enables Africans at home and abroad shops for the best home loan to purchase their desired property.</t>
  </si>
  <si>
    <t>https://www.bongalow.com/</t>
  </si>
  <si>
    <t>https://twitter.com/BongalowNigeria</t>
  </si>
  <si>
    <t>customerservice@bongalow.com</t>
  </si>
  <si>
    <t>Bitkap</t>
  </si>
  <si>
    <t>https://www.crunchbase.com/organization/bitkap</t>
  </si>
  <si>
    <t>Bitkap is the easiest, fastest and most reliable service in Africa for buying, selling and storing your cryptocurrencies such as bitcoin (BTC) and tether (USDT). We support currencies such as FCFA (XAF and XOF) but also the US dollar (USD). We are committed to providing the cheapest service on the market and to producing a product that is 100% suitable for Africa. We work hard for the constant improvement of our product and the best is yet to come. We are always available at this email if you quickly want to get in touch with us : infos@bitkap.africa</t>
  </si>
  <si>
    <t>https://bitkap.africa/</t>
  </si>
  <si>
    <t>https://twitter.com/BitkapO</t>
  </si>
  <si>
    <t>infos@bikap.africa</t>
  </si>
  <si>
    <t>+237 676 207 181</t>
  </si>
  <si>
    <t>Coronet Blockchain</t>
  </si>
  <si>
    <t>https://www.crunchbase.com/organization/coronet-blockchain</t>
  </si>
  <si>
    <t>Pretty Kubyane, Shadrack Kubyane</t>
  </si>
  <si>
    <t>Blockchain and Cryptocurrency, Commerce and Shopping, Internet Services, Other, Transportation</t>
  </si>
  <si>
    <t>Blockchain, Internet, Marketplace, Supply Chain Management</t>
  </si>
  <si>
    <t>Coronet Blockchain is a B2B2C Marketplace that provides blockchain vetted human hair extensions, haircare products &amp; salon equipment to African salons, distributors &amp; retailers from ethical global manufacturers at lower sourcing costs. We securely track human hair pieces from Source to Customer: 100% human hair requires 100% secure tracking. Our solution is re-applicable to other supply chains such as food supply chain, fashion, beauty etc.</t>
  </si>
  <si>
    <t>https://www.coronetblockchain.com</t>
  </si>
  <si>
    <t>https://twitter.com/CoronetAfrica</t>
  </si>
  <si>
    <t>hello@coronetblockchain.com</t>
  </si>
  <si>
    <t>Kalpay</t>
  </si>
  <si>
    <t>https://www.crunchbase.com/organization/kalpay</t>
  </si>
  <si>
    <t>Ibrahima Kane</t>
  </si>
  <si>
    <t>Financial Services, Mobile Apps, Mobile Payments, QR Codes</t>
  </si>
  <si>
    <t>Kalpay is a mobile application that allows its user to scan, transfer money, digital payments, and secure an electronic wallet. Users can pay for purchases utilizing mobile money transfers, pay bills, and purchase phone credit using this electronic wallet.Â They offer financial institutions, businesses, and merchants digital options for sending and receiving payments online as well as for generating extra revenue through deposits and withdrawals, all while ensuring improved business administration.</t>
  </si>
  <si>
    <t>https://www.kalpayinc.com</t>
  </si>
  <si>
    <t>support@kalpayinc.com</t>
  </si>
  <si>
    <t>+221 77 684 54 54</t>
  </si>
  <si>
    <t>Niqao</t>
  </si>
  <si>
    <t>https://www.crunchbase.com/organization/niqao</t>
  </si>
  <si>
    <t>Kwadwo Agyapon-Ntra, Oreoluwa Akanni, Osborne Ofosu Saka</t>
  </si>
  <si>
    <t>Internet, Mobile Payments</t>
  </si>
  <si>
    <t>With Niqao, customers can make payments over a period for high-priced products, while merchants receive payments at once. Enjoy a fast and seamless buying experience. Stay debt-free.</t>
  </si>
  <si>
    <t>https://niqao.com</t>
  </si>
  <si>
    <t>https://twitter.com/niqao_tech</t>
  </si>
  <si>
    <t>support@niqao.com</t>
  </si>
  <si>
    <t>M4Markets</t>
  </si>
  <si>
    <t>https://www.crunchbase.com/organization/m4markets</t>
  </si>
  <si>
    <t>M4Markets is a developer of a forex and CFD trading platform intended to provide liquidity and partner with leading banks and non-financial institutions. The company deals in shares, indices, forex, and commodities markets.</t>
  </si>
  <si>
    <t>https://www.m4markets.com/</t>
  </si>
  <si>
    <t>support@m4markets.com</t>
  </si>
  <si>
    <t>+44 20 3944 9972</t>
  </si>
  <si>
    <t>Saada</t>
  </si>
  <si>
    <t>https://www.crunchbase.com/organization/saada</t>
  </si>
  <si>
    <t>Eugene Musebe, Gerishon Mwaniki</t>
  </si>
  <si>
    <t>Data and Analytics, Events, Financial Services, Information Technology, Media and Entertainment, Mobile, Payments, Sales and Marketing, Software</t>
  </si>
  <si>
    <t>Data Integration, Financial Services, FinTech, Information Technology, Mobile Payments, Sales Automation, Software, Ticketing</t>
  </si>
  <si>
    <t>Saada is a messaging and mobile money sales services for increasing digital sales and data collection, launched in Kenya. The solution has two plug &amp; play components. 1. FLOW-Builder Microservice: - This service enables businesses to build USSD and Whatsapp Flows within a minute without requiring a technical team to develop the flow for them.  2. Integration Microservice: - Businesses that want to integrate auxiliary service providers such as Card payments, mobile money payment, Insurance payment, or bill payment face a challenge integrating with this service since Different service providers have different integration protocols such as SOAP, REST, XMLRPC. The platform changes the paradigm of integration from software project-based to User interface configuration. This is achieved through a unified customer experience that is configuration-based and hosted in a central repository this means a change done to the services is instantly cascaded to all the channels at once.</t>
  </si>
  <si>
    <t>https://www.saadabot.com/</t>
  </si>
  <si>
    <t>https://twitter.com/saadatechke</t>
  </si>
  <si>
    <t>hello@saadabot.com</t>
  </si>
  <si>
    <t>Levidge</t>
  </si>
  <si>
    <t>https://www.crunchbase.com/organization/levidge</t>
  </si>
  <si>
    <t>Chris Mack</t>
  </si>
  <si>
    <t>Bitcoin, Cryptocurrency, Financial Exchanges, FinTech, Information Technology, Trading Platform</t>
  </si>
  <si>
    <t>Levidge is a high-performance crypto collateral trading platform that trades Bitcoin, alt-coins, and assets. It is a derivatives exchange where crypto can be used (USDT, BTC, ETH) to trade all asset classes(SPY, QQQ, AMZN, Gold, etc) settling in crypto without expiry dates on advanced technology and industry-leading security. It was founded in 2019 and is headquartered in Victoria, Seychelles.</t>
  </si>
  <si>
    <t>https://levidge.com</t>
  </si>
  <si>
    <t>https://twitter.com/levidge1</t>
  </si>
  <si>
    <t>info@levidge.com</t>
  </si>
  <si>
    <t>Nocofio</t>
  </si>
  <si>
    <t>https://www.crunchbase.com/organization/nocofio</t>
  </si>
  <si>
    <t>Akwasi Tagoe, Lovell Larbie</t>
  </si>
  <si>
    <t>Business Development, Financial Services, Micro Lending, Small and Medium Businesses</t>
  </si>
  <si>
    <t>We connect finance to smallholder agri-businsesses. We do this through crowd-lending and our credit scoring service which could be used for loan applications.</t>
  </si>
  <si>
    <t>https://nocofio.com/</t>
  </si>
  <si>
    <t>https://twitter.com/noco_fio</t>
  </si>
  <si>
    <t>info@nocofio.com</t>
  </si>
  <si>
    <t>Lynkwise</t>
  </si>
  <si>
    <t>https://www.crunchbase.com/organization/lynkwise</t>
  </si>
  <si>
    <t>Employee Benefits, Financial Services, FinTech, Human Resources</t>
  </si>
  <si>
    <t>Lynkwise provides a platform that works as aÂ central link between the employer andÂ financial institutions. They also offer a range of access to financial and other services, such as short- and long-term insurance policies, as well as financing. The company's contact modes are mail, phone, and physical address.</t>
  </si>
  <si>
    <t>https://www.lynkwise.com</t>
  </si>
  <si>
    <t>info@lynkwise.com</t>
  </si>
  <si>
    <t>+264 81 145 8383</t>
  </si>
  <si>
    <t>Nerve Global</t>
  </si>
  <si>
    <t>https://www.crunchbase.com/organization/nerve-corp</t>
  </si>
  <si>
    <t>Christoph KÃ¶nekamp, Phil G., Tim Lauterbach</t>
  </si>
  <si>
    <t>Blockchain and Cryptocurrency, Financial Services, Internet Services, Media and Entertainment, Other</t>
  </si>
  <si>
    <t>Blockchain, FinTech, Social Media</t>
  </si>
  <si>
    <t>NERVE is a blockchain company that creates access to blockchain-based peer-to-peer payments and reward schemes for social media users. Our aim is to revolutionize rewards for social media content production and give communities more influence on content creation. Our service allows viewers to pool crypto currency and attach it to a proposal they want to see implemented by their favorite social media actor. In addition, we make it possible to create content-related bets processed on the blockchain. NERVE acts as a third-party tool that can be used on top of any other social media platform and runs almost entirely on the Ethereum blockchain. The NERVE app is available for Windows, Android and iOS.</t>
  </si>
  <si>
    <t>https://nerveglobal.com/</t>
  </si>
  <si>
    <t>http://twitter.com/nerveglobal_</t>
  </si>
  <si>
    <t>business@nerveglobal.com</t>
  </si>
  <si>
    <t>Imani Health Wallet</t>
  </si>
  <si>
    <t>https://www.crunchbase.com/organization/imani-health-wallet</t>
  </si>
  <si>
    <t>Financial Services, Health Care, Lending and Investments</t>
  </si>
  <si>
    <t>Banking, FinTech, Health Care</t>
  </si>
  <si>
    <t>https://imanihealth.co.ke/</t>
  </si>
  <si>
    <t>hello@imanihealth.co.ke</t>
  </si>
  <si>
    <t>+254 734 384480</t>
  </si>
  <si>
    <t>SantimPay</t>
  </si>
  <si>
    <t>https://www.crunchbase.com/organization/santimpay</t>
  </si>
  <si>
    <t>http://www.santimpay.com</t>
  </si>
  <si>
    <t>contact@santimpay.com</t>
  </si>
  <si>
    <t>+251 97 047 2769</t>
  </si>
  <si>
    <t>WeFi Technology Group</t>
  </si>
  <si>
    <t>https://www.crunchbase.com/organization/wefi-technology-group</t>
  </si>
  <si>
    <t>John Schmidt</t>
  </si>
  <si>
    <t>Financial Services, FinTech, Information Technology, Supply Chain Management</t>
  </si>
  <si>
    <t>https://www.wefitec.com/</t>
  </si>
  <si>
    <t>sales@wefitec.com</t>
  </si>
  <si>
    <t>Wuri Ventures</t>
  </si>
  <si>
    <t>https://www.crunchbase.com/organization/wuri-ventures</t>
  </si>
  <si>
    <t>Jerome Cretegny, Tijan Watt</t>
  </si>
  <si>
    <t>Finance, Impact Investing, Venture Capital</t>
  </si>
  <si>
    <t>Wuri Ventures focuses on innovating the spectrum between market-based solutions and pure public goods. It realizes that much successful innovation in Africa has occurred in this space, where innovation around market failures such as information asymmetry (data), fragmentation (platforms) and public goods (electricity, mobility) can solve previously intractable problems. Its unique mathematical properties, from cellular automata and emergence to numerical methods, studied by researchers, links ancient African culture to modern technology. It supports world-class entrepreneurs in solving Africaâ€™s biggest challenges using innovation.</t>
  </si>
  <si>
    <t>https://www.wuri.vc/</t>
  </si>
  <si>
    <t>Crowdyvest</t>
  </si>
  <si>
    <t>https://www.crunchbase.com/organization/crowdyvest</t>
  </si>
  <si>
    <t>Ifeanyi Anazodo, Onyeka Akumah, Temitope Omotolani</t>
  </si>
  <si>
    <t>Financial Services, FinTech, Mobile Apps, Personal Finance</t>
  </si>
  <si>
    <t>Crowdyvest is an impact-driven cooperative society that creates financial solutions for a community of individuals and organizations that are committed to long-term growth and financial freedom in alignment with the 17 SDGs.</t>
  </si>
  <si>
    <t>https://www.crowdyvest.com/</t>
  </si>
  <si>
    <t>https://twitter.com/crowdyvestng</t>
  </si>
  <si>
    <t>info@crowdyvest.com</t>
  </si>
  <si>
    <t>+234 909 9999 830</t>
  </si>
  <si>
    <t>Future Forex</t>
  </si>
  <si>
    <t>https://www.crunchbase.com/organization/future-forex</t>
  </si>
  <si>
    <t>Harry Scherzer, Josh Kotlowitz</t>
  </si>
  <si>
    <t>https://futureforex.co.za/</t>
  </si>
  <si>
    <t>info@futureforex.co.za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</si>
</sst>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left"/>
    </xf>
    <xf numFmtId="14" fontId="0" fillId="0" borderId="0" xfId="0" applyNumberFormat="1" applyAlignment="1">
      <alignment horizontal="left"/>
    </xf>
    <xf numFmtId="17" fontId="0" fillId="0" borderId="0" xfId="0" applyNumberFormat="1" applyAlignment="1">
      <alignment horizontal="left"/>
    </xf>
    <xf numFmtId="16"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77"/>
  <sheetViews>
    <sheetView tabSelected="1" topLeftCell="J1" workbookViewId="0">
      <selection activeCell="N2" sqref="N2"/>
    </sheetView>
  </sheetViews>
  <sheetFormatPr defaultColWidth="30.5546875" defaultRowHeight="14.4" x14ac:dyDescent="0.3"/>
  <cols>
    <col min="1" max="2" width="30.5546875" style="1"/>
    <col min="3" max="3" width="22.33203125" style="1" bestFit="1" customWidth="1"/>
    <col min="4" max="16384" width="30.5546875" style="1"/>
  </cols>
  <sheetData>
    <row r="1" spans="1:2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3">
      <c r="A2" s="1" t="s">
        <v>7451</v>
      </c>
      <c r="B2" s="1" t="s">
        <v>7452</v>
      </c>
      <c r="C2" s="1" t="s">
        <v>1611</v>
      </c>
      <c r="D2" s="1" t="s">
        <v>7453</v>
      </c>
      <c r="E2" s="1">
        <v>2</v>
      </c>
      <c r="F2" s="1" t="s">
        <v>1108</v>
      </c>
      <c r="G2" s="1">
        <v>1</v>
      </c>
      <c r="H2" s="1" t="s">
        <v>26</v>
      </c>
      <c r="J2" s="1" t="s">
        <v>27</v>
      </c>
      <c r="K2" s="1" t="s">
        <v>7454</v>
      </c>
      <c r="L2" s="1" t="s">
        <v>7455</v>
      </c>
      <c r="M2" s="1" t="s">
        <v>1831</v>
      </c>
      <c r="N2" s="2">
        <v>45834</v>
      </c>
      <c r="O2" s="1" t="s">
        <v>267</v>
      </c>
      <c r="P2" s="1" t="s">
        <v>7456</v>
      </c>
      <c r="R2" s="1" t="s">
        <v>7457</v>
      </c>
      <c r="S2" s="1">
        <v>255761840840</v>
      </c>
      <c r="U2" s="4">
        <v>45667</v>
      </c>
      <c r="V2" s="1" t="s">
        <v>869</v>
      </c>
      <c r="W2" s="1">
        <v>1</v>
      </c>
    </row>
    <row r="3" spans="1:23" x14ac:dyDescent="0.3">
      <c r="A3" s="1" t="s">
        <v>7458</v>
      </c>
      <c r="B3" s="1" t="s">
        <v>7459</v>
      </c>
      <c r="D3" s="1" t="s">
        <v>7460</v>
      </c>
      <c r="E3" s="1">
        <v>1</v>
      </c>
      <c r="F3" s="1" t="s">
        <v>5680</v>
      </c>
      <c r="H3" s="1" t="s">
        <v>26</v>
      </c>
      <c r="I3" s="1" t="s">
        <v>80</v>
      </c>
      <c r="J3" s="1" t="s">
        <v>27</v>
      </c>
      <c r="K3" s="1" t="s">
        <v>7461</v>
      </c>
      <c r="L3" s="1" t="s">
        <v>7462</v>
      </c>
      <c r="M3" s="1" t="s">
        <v>258</v>
      </c>
      <c r="N3" s="2">
        <v>45763</v>
      </c>
      <c r="O3" s="1" t="s">
        <v>267</v>
      </c>
      <c r="P3" s="1" t="s">
        <v>7463</v>
      </c>
      <c r="Q3" s="1" t="s">
        <v>7464</v>
      </c>
      <c r="R3" s="1" t="s">
        <v>7465</v>
      </c>
      <c r="S3" s="1">
        <v>23408109299802</v>
      </c>
      <c r="U3" s="4">
        <v>45667</v>
      </c>
    </row>
    <row r="4" spans="1:23" x14ac:dyDescent="0.3">
      <c r="A4" s="1" t="s">
        <v>7466</v>
      </c>
      <c r="B4" s="1" t="s">
        <v>7467</v>
      </c>
      <c r="D4" s="1" t="s">
        <v>7468</v>
      </c>
      <c r="E4" s="1">
        <v>1</v>
      </c>
      <c r="F4" s="1" t="s">
        <v>248</v>
      </c>
      <c r="H4" s="1" t="s">
        <v>26</v>
      </c>
      <c r="J4" s="1" t="s">
        <v>27</v>
      </c>
      <c r="K4" s="1" t="s">
        <v>7469</v>
      </c>
      <c r="L4" s="1" t="s">
        <v>7470</v>
      </c>
      <c r="M4" s="1" t="s">
        <v>788</v>
      </c>
      <c r="N4" s="2">
        <v>45748</v>
      </c>
      <c r="O4" s="1" t="s">
        <v>267</v>
      </c>
      <c r="P4" s="1" t="s">
        <v>7471</v>
      </c>
      <c r="R4" s="1" t="s">
        <v>7472</v>
      </c>
      <c r="U4" s="4">
        <v>45667</v>
      </c>
    </row>
    <row r="5" spans="1:23" x14ac:dyDescent="0.3">
      <c r="A5" s="1" t="s">
        <v>7473</v>
      </c>
      <c r="B5" s="1" t="s">
        <v>7474</v>
      </c>
      <c r="C5" s="1" t="s">
        <v>926</v>
      </c>
      <c r="F5" s="1" t="s">
        <v>1005</v>
      </c>
      <c r="H5" s="1" t="s">
        <v>26</v>
      </c>
      <c r="J5" s="1" t="s">
        <v>27</v>
      </c>
      <c r="K5" s="1" t="s">
        <v>7475</v>
      </c>
      <c r="L5" s="1" t="s">
        <v>7476</v>
      </c>
      <c r="M5" s="1" t="s">
        <v>788</v>
      </c>
      <c r="N5" s="2">
        <v>45729</v>
      </c>
      <c r="O5" s="1" t="s">
        <v>267</v>
      </c>
      <c r="P5" s="1" t="s">
        <v>7477</v>
      </c>
      <c r="R5" s="1" t="s">
        <v>7478</v>
      </c>
      <c r="U5" s="3">
        <v>18568</v>
      </c>
      <c r="V5" s="1" t="s">
        <v>932</v>
      </c>
    </row>
    <row r="6" spans="1:23" x14ac:dyDescent="0.3">
      <c r="A6" s="1" t="s">
        <v>7479</v>
      </c>
      <c r="B6" s="1" t="s">
        <v>7480</v>
      </c>
      <c r="D6" s="1" t="s">
        <v>7481</v>
      </c>
      <c r="E6" s="1">
        <v>1</v>
      </c>
      <c r="F6" s="1" t="s">
        <v>1005</v>
      </c>
      <c r="H6" s="1" t="s">
        <v>26</v>
      </c>
      <c r="J6" s="1" t="s">
        <v>27</v>
      </c>
      <c r="K6" s="1" t="s">
        <v>7482</v>
      </c>
      <c r="L6" s="1" t="s">
        <v>7483</v>
      </c>
      <c r="M6" s="1" t="s">
        <v>1110</v>
      </c>
      <c r="N6" s="2">
        <v>45689</v>
      </c>
      <c r="O6" s="1" t="s">
        <v>267</v>
      </c>
      <c r="P6" s="1" t="s">
        <v>7484</v>
      </c>
      <c r="R6" s="1" t="s">
        <v>7485</v>
      </c>
      <c r="S6" s="1">
        <v>2347065325807</v>
      </c>
      <c r="U6" s="4">
        <v>45667</v>
      </c>
    </row>
    <row r="7" spans="1:23" x14ac:dyDescent="0.3">
      <c r="A7" s="1" t="s">
        <v>7486</v>
      </c>
      <c r="B7" s="1" t="s">
        <v>7487</v>
      </c>
      <c r="D7" s="1" t="s">
        <v>7488</v>
      </c>
      <c r="E7" s="1">
        <v>1</v>
      </c>
      <c r="F7" s="1" t="s">
        <v>142</v>
      </c>
      <c r="H7" s="1" t="s">
        <v>26</v>
      </c>
      <c r="J7" s="1" t="s">
        <v>27</v>
      </c>
      <c r="K7" s="1" t="s">
        <v>7489</v>
      </c>
      <c r="L7" s="1" t="s">
        <v>7490</v>
      </c>
      <c r="M7" s="1" t="s">
        <v>630</v>
      </c>
      <c r="N7" s="2">
        <v>45672</v>
      </c>
      <c r="O7" s="1" t="s">
        <v>267</v>
      </c>
      <c r="P7" s="1" t="s">
        <v>7491</v>
      </c>
      <c r="R7" s="1" t="s">
        <v>7492</v>
      </c>
      <c r="S7" s="1">
        <v>254729006032</v>
      </c>
      <c r="U7" s="4">
        <v>45667</v>
      </c>
    </row>
    <row r="8" spans="1:23" x14ac:dyDescent="0.3">
      <c r="A8" s="1" t="s">
        <v>7493</v>
      </c>
      <c r="B8" s="1" t="s">
        <v>7494</v>
      </c>
      <c r="D8" s="1" t="s">
        <v>7495</v>
      </c>
      <c r="E8" s="1">
        <v>1</v>
      </c>
      <c r="F8" s="1" t="s">
        <v>7496</v>
      </c>
      <c r="H8" s="1" t="s">
        <v>26</v>
      </c>
      <c r="J8" s="1" t="s">
        <v>27</v>
      </c>
      <c r="K8" s="1" t="s">
        <v>7497</v>
      </c>
      <c r="L8" s="1" t="s">
        <v>7498</v>
      </c>
      <c r="M8" s="1" t="s">
        <v>250</v>
      </c>
      <c r="N8" s="2">
        <v>45658</v>
      </c>
      <c r="O8" s="1" t="s">
        <v>30</v>
      </c>
      <c r="P8" s="1" t="s">
        <v>7499</v>
      </c>
      <c r="R8" s="1" t="s">
        <v>7500</v>
      </c>
      <c r="S8" s="1">
        <v>233506639188</v>
      </c>
      <c r="U8" s="4">
        <v>45667</v>
      </c>
    </row>
    <row r="9" spans="1:23" x14ac:dyDescent="0.3">
      <c r="A9" s="1" t="s">
        <v>7501</v>
      </c>
      <c r="B9" s="1" t="s">
        <v>7502</v>
      </c>
      <c r="D9" s="1" t="s">
        <v>7503</v>
      </c>
      <c r="E9" s="1">
        <v>1</v>
      </c>
      <c r="F9" s="1" t="s">
        <v>7504</v>
      </c>
      <c r="H9" s="1" t="s">
        <v>26</v>
      </c>
      <c r="J9" s="1" t="s">
        <v>27</v>
      </c>
      <c r="K9" s="1" t="s">
        <v>7505</v>
      </c>
      <c r="L9" s="1" t="s">
        <v>7506</v>
      </c>
      <c r="M9" s="1" t="s">
        <v>7507</v>
      </c>
      <c r="N9" s="2">
        <v>45650</v>
      </c>
      <c r="O9" s="1" t="s">
        <v>267</v>
      </c>
      <c r="P9" s="1" t="s">
        <v>7508</v>
      </c>
      <c r="Q9" s="1" t="s">
        <v>7509</v>
      </c>
      <c r="R9" s="1" t="s">
        <v>7510</v>
      </c>
      <c r="S9" s="1">
        <v>7086309171</v>
      </c>
      <c r="U9" s="4">
        <v>45667</v>
      </c>
    </row>
    <row r="10" spans="1:23" x14ac:dyDescent="0.3">
      <c r="A10" s="1" t="s">
        <v>7511</v>
      </c>
      <c r="B10" s="1" t="s">
        <v>7512</v>
      </c>
      <c r="D10" s="1" t="s">
        <v>7513</v>
      </c>
      <c r="E10" s="1">
        <v>2</v>
      </c>
      <c r="F10" s="1" t="s">
        <v>7514</v>
      </c>
      <c r="J10" s="1" t="s">
        <v>27</v>
      </c>
      <c r="K10" s="1" t="s">
        <v>7515</v>
      </c>
      <c r="L10" s="1" t="s">
        <v>7516</v>
      </c>
      <c r="M10" s="1" t="s">
        <v>7517</v>
      </c>
      <c r="N10" s="2">
        <v>45644</v>
      </c>
      <c r="O10" s="1" t="s">
        <v>267</v>
      </c>
      <c r="P10" s="1" t="s">
        <v>7518</v>
      </c>
      <c r="Q10" s="1" t="s">
        <v>7519</v>
      </c>
      <c r="R10" s="1" t="s">
        <v>7520</v>
      </c>
      <c r="U10" s="4">
        <v>45667</v>
      </c>
    </row>
    <row r="11" spans="1:23" x14ac:dyDescent="0.3">
      <c r="A11" s="1" t="s">
        <v>7521</v>
      </c>
      <c r="B11" s="1" t="s">
        <v>7522</v>
      </c>
      <c r="D11" s="1" t="s">
        <v>7523</v>
      </c>
      <c r="E11" s="1">
        <v>1</v>
      </c>
      <c r="F11" s="1" t="s">
        <v>5767</v>
      </c>
      <c r="H11" s="1" t="s">
        <v>26</v>
      </c>
      <c r="J11" s="1" t="s">
        <v>27</v>
      </c>
      <c r="K11" s="1" t="s">
        <v>7524</v>
      </c>
      <c r="L11" s="1" t="s">
        <v>7525</v>
      </c>
      <c r="M11" s="1" t="s">
        <v>258</v>
      </c>
      <c r="N11" s="2">
        <v>45641</v>
      </c>
      <c r="O11" s="1" t="s">
        <v>267</v>
      </c>
      <c r="P11" s="1" t="s">
        <v>7526</v>
      </c>
      <c r="Q11" s="1" t="s">
        <v>7527</v>
      </c>
      <c r="R11" s="1" t="s">
        <v>7528</v>
      </c>
      <c r="S11" s="1" t="s">
        <v>7529</v>
      </c>
      <c r="U11" s="4">
        <v>45667</v>
      </c>
    </row>
    <row r="12" spans="1:23" x14ac:dyDescent="0.3">
      <c r="A12" s="1" t="s">
        <v>7530</v>
      </c>
      <c r="B12" s="1" t="s">
        <v>7531</v>
      </c>
      <c r="D12" s="1" t="s">
        <v>7532</v>
      </c>
      <c r="E12" s="1">
        <v>1</v>
      </c>
      <c r="F12" s="1" t="s">
        <v>274</v>
      </c>
      <c r="H12" s="1" t="s">
        <v>26</v>
      </c>
      <c r="J12" s="1" t="s">
        <v>27</v>
      </c>
      <c r="K12" s="1" t="s">
        <v>3327</v>
      </c>
      <c r="M12" s="1" t="s">
        <v>258</v>
      </c>
      <c r="N12" s="2">
        <v>45611</v>
      </c>
      <c r="O12" s="1" t="s">
        <v>267</v>
      </c>
      <c r="P12" s="1" t="s">
        <v>7533</v>
      </c>
      <c r="Q12" s="1" t="s">
        <v>7534</v>
      </c>
      <c r="R12" s="1" t="s">
        <v>7535</v>
      </c>
      <c r="S12" s="1">
        <v>2348145653442</v>
      </c>
      <c r="U12" s="4">
        <v>45667</v>
      </c>
    </row>
    <row r="13" spans="1:23" x14ac:dyDescent="0.3">
      <c r="A13" s="1" t="s">
        <v>7536</v>
      </c>
      <c r="B13" s="1" t="s">
        <v>7537</v>
      </c>
      <c r="C13" s="1" t="s">
        <v>1611</v>
      </c>
      <c r="F13" s="1" t="s">
        <v>90</v>
      </c>
      <c r="H13" s="1" t="s">
        <v>26</v>
      </c>
      <c r="J13" s="1" t="s">
        <v>27</v>
      </c>
      <c r="K13" s="1" t="s">
        <v>7538</v>
      </c>
      <c r="L13" s="1" t="s">
        <v>7539</v>
      </c>
      <c r="M13" s="1" t="s">
        <v>500</v>
      </c>
      <c r="N13" s="2">
        <v>45606</v>
      </c>
      <c r="O13" s="1" t="s">
        <v>267</v>
      </c>
      <c r="P13" s="1" t="s">
        <v>7540</v>
      </c>
      <c r="R13" s="1" t="s">
        <v>7541</v>
      </c>
      <c r="U13" s="1" t="s">
        <v>130</v>
      </c>
      <c r="V13" s="1" t="s">
        <v>869</v>
      </c>
    </row>
    <row r="14" spans="1:23" x14ac:dyDescent="0.3">
      <c r="A14" s="1" t="s">
        <v>7542</v>
      </c>
      <c r="B14" s="1" t="s">
        <v>7543</v>
      </c>
      <c r="D14" s="1" t="s">
        <v>7544</v>
      </c>
      <c r="E14" s="1">
        <v>1</v>
      </c>
      <c r="F14" s="1" t="s">
        <v>5333</v>
      </c>
      <c r="H14" s="1" t="s">
        <v>26</v>
      </c>
      <c r="J14" s="1" t="s">
        <v>27</v>
      </c>
      <c r="K14" s="1" t="s">
        <v>7545</v>
      </c>
      <c r="L14" s="1" t="s">
        <v>7546</v>
      </c>
      <c r="M14" s="1" t="s">
        <v>170</v>
      </c>
      <c r="N14" s="2">
        <v>45597</v>
      </c>
      <c r="O14" s="1" t="s">
        <v>223</v>
      </c>
      <c r="P14" s="1" t="s">
        <v>7547</v>
      </c>
      <c r="R14" s="1" t="s">
        <v>7548</v>
      </c>
      <c r="S14" s="1">
        <v>248271749</v>
      </c>
      <c r="U14" s="4">
        <v>45667</v>
      </c>
    </row>
    <row r="15" spans="1:23" x14ac:dyDescent="0.3">
      <c r="A15" s="1" t="s">
        <v>7549</v>
      </c>
      <c r="B15" s="1" t="s">
        <v>7550</v>
      </c>
      <c r="C15" s="1" t="s">
        <v>907</v>
      </c>
      <c r="F15" s="1" t="s">
        <v>472</v>
      </c>
      <c r="H15" s="1" t="s">
        <v>26</v>
      </c>
      <c r="J15" s="1" t="s">
        <v>27</v>
      </c>
      <c r="K15" s="1" t="s">
        <v>4142</v>
      </c>
      <c r="L15" s="1" t="s">
        <v>7551</v>
      </c>
      <c r="M15" s="1" t="s">
        <v>100</v>
      </c>
      <c r="N15" s="2">
        <v>45567</v>
      </c>
      <c r="O15" s="1" t="s">
        <v>267</v>
      </c>
      <c r="P15" s="1" t="s">
        <v>7552</v>
      </c>
      <c r="Q15" s="1" t="s">
        <v>7553</v>
      </c>
      <c r="R15" s="1" t="s">
        <v>7554</v>
      </c>
      <c r="U15" s="3">
        <v>18568</v>
      </c>
    </row>
    <row r="16" spans="1:23" x14ac:dyDescent="0.3">
      <c r="A16" s="1" t="s">
        <v>7555</v>
      </c>
      <c r="B16" s="1" t="s">
        <v>7556</v>
      </c>
      <c r="D16" s="1" t="s">
        <v>7557</v>
      </c>
      <c r="E16" s="1">
        <v>1</v>
      </c>
      <c r="F16" s="1" t="s">
        <v>1928</v>
      </c>
      <c r="H16" s="1" t="s">
        <v>26</v>
      </c>
      <c r="J16" s="1" t="s">
        <v>27</v>
      </c>
      <c r="K16" s="1" t="s">
        <v>7558</v>
      </c>
      <c r="L16" s="1" t="s">
        <v>7559</v>
      </c>
      <c r="M16" s="1" t="s">
        <v>815</v>
      </c>
      <c r="N16" s="2">
        <v>45566</v>
      </c>
      <c r="O16" s="1" t="s">
        <v>267</v>
      </c>
      <c r="P16" s="1" t="s">
        <v>7560</v>
      </c>
      <c r="R16" s="1" t="s">
        <v>7561</v>
      </c>
      <c r="S16" s="1" t="s">
        <v>7562</v>
      </c>
      <c r="U16" s="3">
        <v>18568</v>
      </c>
    </row>
    <row r="17" spans="1:23" x14ac:dyDescent="0.3">
      <c r="A17" s="1" t="s">
        <v>7563</v>
      </c>
      <c r="B17" s="1" t="s">
        <v>7564</v>
      </c>
      <c r="C17" s="1" t="s">
        <v>973</v>
      </c>
      <c r="F17" s="1" t="s">
        <v>2879</v>
      </c>
      <c r="H17" s="1" t="s">
        <v>26</v>
      </c>
      <c r="J17" s="1" t="s">
        <v>27</v>
      </c>
      <c r="K17" s="1" t="s">
        <v>7565</v>
      </c>
      <c r="M17" s="1" t="s">
        <v>309</v>
      </c>
      <c r="N17" s="2">
        <v>45552</v>
      </c>
      <c r="O17" s="1" t="s">
        <v>267</v>
      </c>
      <c r="P17" s="1" t="s">
        <v>7566</v>
      </c>
      <c r="Q17" s="1" t="s">
        <v>7567</v>
      </c>
      <c r="U17" s="4">
        <v>45667</v>
      </c>
      <c r="W17" s="1">
        <v>1</v>
      </c>
    </row>
    <row r="18" spans="1:23" x14ac:dyDescent="0.3">
      <c r="A18" s="1" t="s">
        <v>7568</v>
      </c>
      <c r="B18" s="1" t="s">
        <v>7569</v>
      </c>
      <c r="D18" s="1" t="s">
        <v>7570</v>
      </c>
      <c r="E18" s="1">
        <v>1</v>
      </c>
      <c r="F18" s="1" t="s">
        <v>2644</v>
      </c>
      <c r="H18" s="1" t="s">
        <v>26</v>
      </c>
      <c r="J18" s="1" t="s">
        <v>27</v>
      </c>
      <c r="K18" s="1" t="s">
        <v>7571</v>
      </c>
      <c r="L18" s="1" t="s">
        <v>7572</v>
      </c>
      <c r="M18" s="1" t="s">
        <v>258</v>
      </c>
      <c r="N18" s="2">
        <v>45536</v>
      </c>
      <c r="O18" s="1" t="s">
        <v>223</v>
      </c>
      <c r="P18" s="1" t="s">
        <v>7573</v>
      </c>
      <c r="Q18" s="1" t="s">
        <v>7574</v>
      </c>
      <c r="R18" s="1" t="s">
        <v>7575</v>
      </c>
      <c r="U18" s="4">
        <v>45667</v>
      </c>
    </row>
    <row r="19" spans="1:23" x14ac:dyDescent="0.3">
      <c r="A19" s="1" t="s">
        <v>7576</v>
      </c>
      <c r="B19" s="1" t="s">
        <v>7577</v>
      </c>
      <c r="C19" s="1" t="s">
        <v>1611</v>
      </c>
      <c r="D19" s="1" t="s">
        <v>7578</v>
      </c>
      <c r="E19" s="1">
        <v>3</v>
      </c>
      <c r="F19" s="1" t="s">
        <v>142</v>
      </c>
      <c r="H19" s="1" t="s">
        <v>26</v>
      </c>
      <c r="J19" s="1" t="s">
        <v>27</v>
      </c>
      <c r="K19" s="1" t="s">
        <v>928</v>
      </c>
      <c r="M19" s="1" t="s">
        <v>1110</v>
      </c>
      <c r="N19" s="2">
        <v>45505</v>
      </c>
      <c r="O19" s="1" t="s">
        <v>267</v>
      </c>
      <c r="R19" s="1" t="s">
        <v>7579</v>
      </c>
      <c r="U19" s="4">
        <v>45667</v>
      </c>
      <c r="V19" s="1" t="s">
        <v>869</v>
      </c>
    </row>
    <row r="20" spans="1:23" x14ac:dyDescent="0.3">
      <c r="A20" s="1" t="s">
        <v>7580</v>
      </c>
      <c r="B20" s="1" t="s">
        <v>7581</v>
      </c>
      <c r="D20" s="1" t="s">
        <v>7582</v>
      </c>
      <c r="E20" s="1">
        <v>3</v>
      </c>
      <c r="F20" s="1" t="s">
        <v>1408</v>
      </c>
      <c r="H20" s="1" t="s">
        <v>26</v>
      </c>
      <c r="J20" s="1" t="s">
        <v>27</v>
      </c>
      <c r="K20" s="1" t="s">
        <v>4157</v>
      </c>
      <c r="L20" s="1" t="s">
        <v>7583</v>
      </c>
      <c r="M20" s="1" t="s">
        <v>196</v>
      </c>
      <c r="N20" s="2">
        <v>45505</v>
      </c>
      <c r="O20" s="1" t="s">
        <v>267</v>
      </c>
      <c r="P20" s="1" t="s">
        <v>7584</v>
      </c>
      <c r="R20" s="1" t="s">
        <v>7585</v>
      </c>
      <c r="U20" s="4">
        <v>45667</v>
      </c>
    </row>
    <row r="21" spans="1:23" x14ac:dyDescent="0.3">
      <c r="A21" s="1" t="s">
        <v>7586</v>
      </c>
      <c r="B21" s="1" t="s">
        <v>7587</v>
      </c>
      <c r="C21" s="1" t="s">
        <v>3238</v>
      </c>
      <c r="D21" s="1" t="s">
        <v>7588</v>
      </c>
      <c r="E21" s="1">
        <v>1</v>
      </c>
      <c r="F21" s="1" t="s">
        <v>1928</v>
      </c>
      <c r="H21" s="1" t="s">
        <v>26</v>
      </c>
      <c r="J21" s="1" t="s">
        <v>27</v>
      </c>
      <c r="K21" s="1" t="s">
        <v>7589</v>
      </c>
      <c r="L21" s="1" t="s">
        <v>7590</v>
      </c>
      <c r="M21" s="1" t="s">
        <v>258</v>
      </c>
      <c r="N21" s="2">
        <v>45505</v>
      </c>
      <c r="O21" s="1" t="s">
        <v>267</v>
      </c>
      <c r="P21" s="1" t="s">
        <v>7591</v>
      </c>
      <c r="R21" s="1" t="s">
        <v>7592</v>
      </c>
      <c r="S21" s="1">
        <v>2347058789944</v>
      </c>
      <c r="U21" s="4">
        <v>45667</v>
      </c>
      <c r="V21" s="1" t="s">
        <v>869</v>
      </c>
    </row>
    <row r="22" spans="1:23" x14ac:dyDescent="0.3">
      <c r="A22" s="1" t="s">
        <v>7593</v>
      </c>
      <c r="B22" s="1" t="s">
        <v>7594</v>
      </c>
      <c r="C22" s="1" t="s">
        <v>3238</v>
      </c>
      <c r="F22" s="1" t="s">
        <v>2120</v>
      </c>
      <c r="H22" s="1" t="s">
        <v>26</v>
      </c>
      <c r="J22" s="1" t="s">
        <v>27</v>
      </c>
      <c r="K22" s="1" t="s">
        <v>4419</v>
      </c>
      <c r="L22" s="1" t="s">
        <v>7595</v>
      </c>
      <c r="M22" s="1" t="s">
        <v>302</v>
      </c>
      <c r="N22" s="2">
        <v>45477</v>
      </c>
      <c r="O22" s="1" t="s">
        <v>267</v>
      </c>
      <c r="P22" s="1" t="s">
        <v>7596</v>
      </c>
      <c r="R22" s="1" t="s">
        <v>7597</v>
      </c>
      <c r="U22" s="4">
        <v>45667</v>
      </c>
      <c r="V22" s="1" t="s">
        <v>869</v>
      </c>
    </row>
    <row r="23" spans="1:23" x14ac:dyDescent="0.3">
      <c r="A23" s="1" t="s">
        <v>7598</v>
      </c>
      <c r="B23" s="1" t="s">
        <v>7599</v>
      </c>
      <c r="D23" s="1" t="s">
        <v>7600</v>
      </c>
      <c r="E23" s="1">
        <v>3</v>
      </c>
      <c r="F23" s="1" t="s">
        <v>7601</v>
      </c>
      <c r="H23" s="1" t="s">
        <v>26</v>
      </c>
      <c r="J23" s="1" t="s">
        <v>27</v>
      </c>
      <c r="K23" s="1" t="s">
        <v>7602</v>
      </c>
      <c r="L23" s="1" t="s">
        <v>7603</v>
      </c>
      <c r="M23" s="1" t="s">
        <v>2166</v>
      </c>
      <c r="N23" s="2">
        <v>45474</v>
      </c>
      <c r="O23" s="1" t="s">
        <v>267</v>
      </c>
      <c r="P23" s="1" t="s">
        <v>7604</v>
      </c>
      <c r="Q23" s="1" t="s">
        <v>7605</v>
      </c>
      <c r="R23" s="1" t="s">
        <v>7606</v>
      </c>
      <c r="U23" s="4">
        <v>45667</v>
      </c>
    </row>
    <row r="24" spans="1:23" x14ac:dyDescent="0.3">
      <c r="A24" s="1" t="s">
        <v>7607</v>
      </c>
      <c r="B24" s="1" t="s">
        <v>7608</v>
      </c>
      <c r="D24" s="1" t="s">
        <v>7609</v>
      </c>
      <c r="E24" s="1">
        <v>1</v>
      </c>
      <c r="F24" s="1" t="s">
        <v>7610</v>
      </c>
      <c r="H24" s="1" t="s">
        <v>26</v>
      </c>
      <c r="J24" s="1" t="s">
        <v>27</v>
      </c>
      <c r="K24" s="1" t="s">
        <v>7611</v>
      </c>
      <c r="L24" s="1" t="s">
        <v>7612</v>
      </c>
      <c r="M24" s="1" t="s">
        <v>258</v>
      </c>
      <c r="N24" s="2">
        <v>45454</v>
      </c>
      <c r="O24" s="1" t="s">
        <v>267</v>
      </c>
      <c r="P24" s="1" t="s">
        <v>7613</v>
      </c>
      <c r="Q24" s="1" t="s">
        <v>7614</v>
      </c>
      <c r="R24" s="1" t="s">
        <v>7615</v>
      </c>
      <c r="S24" s="1" t="s">
        <v>7616</v>
      </c>
      <c r="U24" s="4">
        <v>45667</v>
      </c>
    </row>
    <row r="25" spans="1:23" x14ac:dyDescent="0.3">
      <c r="A25" s="1" t="s">
        <v>7617</v>
      </c>
      <c r="B25" s="1" t="s">
        <v>7618</v>
      </c>
      <c r="F25" s="1" t="s">
        <v>7619</v>
      </c>
      <c r="H25" s="1" t="s">
        <v>26</v>
      </c>
      <c r="J25" s="1" t="s">
        <v>27</v>
      </c>
      <c r="K25" s="1" t="s">
        <v>7620</v>
      </c>
      <c r="L25" s="1" t="s">
        <v>7621</v>
      </c>
      <c r="M25" s="1" t="s">
        <v>109</v>
      </c>
      <c r="N25" s="2">
        <v>45443</v>
      </c>
      <c r="O25" s="1" t="s">
        <v>267</v>
      </c>
      <c r="P25" s="1" t="s">
        <v>7622</v>
      </c>
      <c r="Q25" s="1" t="s">
        <v>7623</v>
      </c>
      <c r="R25" s="1" t="s">
        <v>7624</v>
      </c>
      <c r="S25" s="1">
        <v>254793910111</v>
      </c>
      <c r="U25" s="4">
        <v>45667</v>
      </c>
    </row>
    <row r="26" spans="1:23" x14ac:dyDescent="0.3">
      <c r="A26" s="1" t="s">
        <v>7625</v>
      </c>
      <c r="B26" s="1" t="s">
        <v>7626</v>
      </c>
      <c r="C26" s="1" t="s">
        <v>1611</v>
      </c>
      <c r="D26" s="1" t="s">
        <v>7627</v>
      </c>
      <c r="E26" s="1">
        <v>1</v>
      </c>
      <c r="F26" s="1" t="s">
        <v>142</v>
      </c>
      <c r="H26" s="1" t="s">
        <v>26</v>
      </c>
      <c r="J26" s="1" t="s">
        <v>27</v>
      </c>
      <c r="K26" s="1" t="s">
        <v>2332</v>
      </c>
      <c r="L26" s="1" t="s">
        <v>7628</v>
      </c>
      <c r="M26" s="1" t="s">
        <v>109</v>
      </c>
      <c r="N26" s="2">
        <v>45429</v>
      </c>
      <c r="O26" s="1" t="s">
        <v>267</v>
      </c>
      <c r="P26" s="1" t="s">
        <v>7629</v>
      </c>
      <c r="R26" s="1" t="s">
        <v>7630</v>
      </c>
      <c r="S26" s="1">
        <v>254759077073</v>
      </c>
      <c r="U26" s="4">
        <v>45667</v>
      </c>
      <c r="V26" s="1" t="s">
        <v>869</v>
      </c>
      <c r="W26" s="1">
        <v>3</v>
      </c>
    </row>
    <row r="27" spans="1:23" x14ac:dyDescent="0.3">
      <c r="A27" s="1" t="s">
        <v>7631</v>
      </c>
      <c r="B27" s="1" t="s">
        <v>7632</v>
      </c>
      <c r="F27" s="1" t="s">
        <v>25</v>
      </c>
      <c r="H27" s="1" t="s">
        <v>26</v>
      </c>
      <c r="J27" s="1" t="s">
        <v>27</v>
      </c>
      <c r="K27" s="1" t="s">
        <v>418</v>
      </c>
      <c r="M27" s="1" t="s">
        <v>746</v>
      </c>
      <c r="N27" s="2">
        <v>45399</v>
      </c>
      <c r="O27" s="1" t="s">
        <v>267</v>
      </c>
      <c r="P27" s="1" t="s">
        <v>7633</v>
      </c>
      <c r="R27" s="1" t="s">
        <v>7634</v>
      </c>
      <c r="U27" s="4">
        <v>45667</v>
      </c>
    </row>
    <row r="28" spans="1:23" x14ac:dyDescent="0.3">
      <c r="A28" s="1" t="s">
        <v>7635</v>
      </c>
      <c r="B28" s="1" t="s">
        <v>7636</v>
      </c>
      <c r="C28" s="1" t="s">
        <v>1611</v>
      </c>
      <c r="D28" s="1" t="s">
        <v>7637</v>
      </c>
      <c r="E28" s="1">
        <v>1</v>
      </c>
      <c r="F28" s="1" t="s">
        <v>7638</v>
      </c>
      <c r="H28" s="1" t="s">
        <v>26</v>
      </c>
      <c r="J28" s="1" t="s">
        <v>27</v>
      </c>
      <c r="K28" s="1" t="s">
        <v>7639</v>
      </c>
      <c r="L28" s="1" t="s">
        <v>7640</v>
      </c>
      <c r="M28" s="1" t="s">
        <v>144</v>
      </c>
      <c r="N28" s="2">
        <v>45390</v>
      </c>
      <c r="O28" s="1" t="s">
        <v>267</v>
      </c>
      <c r="P28" s="1" t="s">
        <v>7641</v>
      </c>
      <c r="R28" s="1" t="s">
        <v>7642</v>
      </c>
      <c r="S28" s="1" t="s">
        <v>7643</v>
      </c>
      <c r="U28" s="3">
        <v>18568</v>
      </c>
      <c r="V28" s="1" t="s">
        <v>869</v>
      </c>
    </row>
    <row r="29" spans="1:23" x14ac:dyDescent="0.3">
      <c r="A29" s="1" t="s">
        <v>7644</v>
      </c>
      <c r="B29" s="1" t="s">
        <v>7645</v>
      </c>
      <c r="C29" s="1" t="s">
        <v>3452</v>
      </c>
      <c r="D29" s="1" t="s">
        <v>7646</v>
      </c>
      <c r="E29" s="1">
        <v>1</v>
      </c>
      <c r="F29" s="1" t="s">
        <v>7647</v>
      </c>
      <c r="H29" s="1" t="s">
        <v>26</v>
      </c>
      <c r="J29" s="1" t="s">
        <v>27</v>
      </c>
      <c r="K29" s="1" t="s">
        <v>7648</v>
      </c>
      <c r="L29" s="1" t="s">
        <v>7649</v>
      </c>
      <c r="M29" s="1" t="s">
        <v>347</v>
      </c>
      <c r="N29" s="2">
        <v>45383</v>
      </c>
      <c r="O29" s="1" t="s">
        <v>223</v>
      </c>
      <c r="P29" s="1" t="s">
        <v>7650</v>
      </c>
      <c r="R29" s="1" t="s">
        <v>7651</v>
      </c>
      <c r="S29" s="1">
        <v>962798583052</v>
      </c>
      <c r="U29" s="4">
        <v>45667</v>
      </c>
      <c r="W29" s="1">
        <v>2</v>
      </c>
    </row>
    <row r="30" spans="1:23" x14ac:dyDescent="0.3">
      <c r="A30" s="1" t="s">
        <v>7652</v>
      </c>
      <c r="B30" s="1" t="s">
        <v>7653</v>
      </c>
      <c r="F30" s="1" t="s">
        <v>25</v>
      </c>
      <c r="H30" s="1" t="s">
        <v>26</v>
      </c>
      <c r="J30" s="1" t="s">
        <v>27</v>
      </c>
      <c r="K30" s="1" t="s">
        <v>7654</v>
      </c>
      <c r="L30" s="1" t="s">
        <v>7655</v>
      </c>
      <c r="M30" s="1" t="s">
        <v>100</v>
      </c>
      <c r="N30" s="2">
        <v>45383</v>
      </c>
      <c r="O30" s="1" t="s">
        <v>267</v>
      </c>
      <c r="P30" s="1" t="s">
        <v>7656</v>
      </c>
      <c r="Q30" s="1" t="s">
        <v>7657</v>
      </c>
      <c r="R30" s="1" t="s">
        <v>7658</v>
      </c>
      <c r="S30" s="1">
        <f>27-215-183-959</f>
        <v>-1330</v>
      </c>
      <c r="U30" s="1" t="s">
        <v>130</v>
      </c>
    </row>
    <row r="31" spans="1:23" x14ac:dyDescent="0.3">
      <c r="A31" s="1" t="s">
        <v>7659</v>
      </c>
      <c r="B31" s="1" t="s">
        <v>7660</v>
      </c>
      <c r="D31" s="1" t="s">
        <v>7661</v>
      </c>
      <c r="E31" s="1">
        <v>2</v>
      </c>
      <c r="F31" s="1" t="s">
        <v>142</v>
      </c>
      <c r="H31" s="1" t="s">
        <v>26</v>
      </c>
      <c r="J31" s="1" t="s">
        <v>27</v>
      </c>
      <c r="K31" s="1" t="s">
        <v>928</v>
      </c>
      <c r="L31" s="1" t="s">
        <v>7662</v>
      </c>
      <c r="M31" s="1" t="s">
        <v>7663</v>
      </c>
      <c r="N31" s="2">
        <v>45373</v>
      </c>
      <c r="O31" s="1" t="s">
        <v>267</v>
      </c>
      <c r="P31" s="1" t="s">
        <v>7664</v>
      </c>
      <c r="Q31" s="1" t="s">
        <v>7665</v>
      </c>
      <c r="R31" s="1" t="s">
        <v>7666</v>
      </c>
      <c r="S31" s="1">
        <v>256705453087</v>
      </c>
      <c r="U31" s="4">
        <v>45667</v>
      </c>
    </row>
    <row r="32" spans="1:23" x14ac:dyDescent="0.3">
      <c r="A32" s="1" t="s">
        <v>7667</v>
      </c>
      <c r="B32" s="1" t="s">
        <v>7668</v>
      </c>
      <c r="F32" s="1" t="s">
        <v>142</v>
      </c>
      <c r="H32" s="1" t="s">
        <v>26</v>
      </c>
      <c r="J32" s="1" t="s">
        <v>27</v>
      </c>
      <c r="K32" s="1" t="s">
        <v>7669</v>
      </c>
      <c r="L32" s="1" t="s">
        <v>7670</v>
      </c>
      <c r="M32" s="1" t="s">
        <v>170</v>
      </c>
      <c r="N32" s="2">
        <v>45371</v>
      </c>
      <c r="O32" s="1" t="s">
        <v>267</v>
      </c>
      <c r="P32" s="1" t="s">
        <v>7671</v>
      </c>
      <c r="Q32" s="1" t="s">
        <v>7672</v>
      </c>
      <c r="R32" s="1" t="s">
        <v>7673</v>
      </c>
      <c r="S32" s="1" t="s">
        <v>7674</v>
      </c>
      <c r="U32" s="3">
        <v>18568</v>
      </c>
    </row>
    <row r="33" spans="1:23" x14ac:dyDescent="0.3">
      <c r="A33" s="1" t="s">
        <v>7675</v>
      </c>
      <c r="B33" s="1" t="s">
        <v>7676</v>
      </c>
      <c r="D33" s="1" t="s">
        <v>7677</v>
      </c>
      <c r="E33" s="1">
        <v>1</v>
      </c>
      <c r="F33" s="1" t="s">
        <v>975</v>
      </c>
      <c r="H33" s="1" t="s">
        <v>26</v>
      </c>
      <c r="J33" s="1" t="s">
        <v>27</v>
      </c>
      <c r="K33" s="1" t="s">
        <v>976</v>
      </c>
      <c r="L33" s="1" t="s">
        <v>7678</v>
      </c>
      <c r="M33" s="1" t="s">
        <v>109</v>
      </c>
      <c r="N33" s="2">
        <v>45323</v>
      </c>
      <c r="O33" s="1" t="s">
        <v>267</v>
      </c>
      <c r="P33" s="1" t="s">
        <v>7679</v>
      </c>
      <c r="Q33" s="1" t="s">
        <v>7680</v>
      </c>
      <c r="R33" s="1" t="s">
        <v>7681</v>
      </c>
      <c r="S33" s="1">
        <v>254739776874</v>
      </c>
      <c r="U33" s="4">
        <v>45667</v>
      </c>
    </row>
    <row r="34" spans="1:23" x14ac:dyDescent="0.3">
      <c r="A34" s="1" t="s">
        <v>7682</v>
      </c>
      <c r="B34" s="1" t="s">
        <v>7683</v>
      </c>
      <c r="D34" s="1" t="s">
        <v>7684</v>
      </c>
      <c r="E34" s="1">
        <v>1</v>
      </c>
      <c r="F34" s="1" t="s">
        <v>7685</v>
      </c>
      <c r="H34" s="1" t="s">
        <v>26</v>
      </c>
      <c r="J34" s="1" t="s">
        <v>27</v>
      </c>
      <c r="K34" s="1" t="s">
        <v>7686</v>
      </c>
      <c r="L34" s="1" t="s">
        <v>7687</v>
      </c>
      <c r="M34" s="1" t="s">
        <v>258</v>
      </c>
      <c r="N34" s="2">
        <v>45323</v>
      </c>
      <c r="O34" s="1" t="s">
        <v>267</v>
      </c>
      <c r="P34" s="1" t="s">
        <v>7688</v>
      </c>
      <c r="Q34" s="1" t="s">
        <v>7689</v>
      </c>
      <c r="R34" s="1" t="s">
        <v>7690</v>
      </c>
      <c r="S34" s="1">
        <v>2347082379190</v>
      </c>
      <c r="U34" s="4">
        <v>45667</v>
      </c>
    </row>
    <row r="35" spans="1:23" x14ac:dyDescent="0.3">
      <c r="A35" s="1" t="s">
        <v>7691</v>
      </c>
      <c r="B35" s="1" t="s">
        <v>7692</v>
      </c>
      <c r="C35" s="1" t="s">
        <v>1611</v>
      </c>
      <c r="F35" s="1" t="s">
        <v>142</v>
      </c>
      <c r="H35" s="1" t="s">
        <v>26</v>
      </c>
      <c r="J35" s="1" t="s">
        <v>27</v>
      </c>
      <c r="K35" s="1" t="s">
        <v>7693</v>
      </c>
      <c r="L35" s="1" t="s">
        <v>7694</v>
      </c>
      <c r="M35" s="1" t="s">
        <v>1110</v>
      </c>
      <c r="N35" s="2">
        <v>45319</v>
      </c>
      <c r="O35" s="1" t="s">
        <v>267</v>
      </c>
      <c r="P35" s="1" t="s">
        <v>7695</v>
      </c>
      <c r="U35" s="4">
        <v>45667</v>
      </c>
      <c r="V35" s="1" t="s">
        <v>869</v>
      </c>
    </row>
    <row r="36" spans="1:23" x14ac:dyDescent="0.3">
      <c r="A36" s="1" t="s">
        <v>7696</v>
      </c>
      <c r="B36" s="1" t="s">
        <v>7697</v>
      </c>
      <c r="D36" s="1" t="s">
        <v>7698</v>
      </c>
      <c r="E36" s="1">
        <v>1</v>
      </c>
      <c r="F36" s="1" t="s">
        <v>602</v>
      </c>
      <c r="H36" s="1" t="s">
        <v>26</v>
      </c>
      <c r="J36" s="1" t="s">
        <v>27</v>
      </c>
      <c r="K36" s="1" t="s">
        <v>7699</v>
      </c>
      <c r="L36" s="1" t="s">
        <v>7700</v>
      </c>
      <c r="M36" s="1" t="s">
        <v>258</v>
      </c>
      <c r="N36" s="2">
        <v>45301</v>
      </c>
      <c r="O36" s="1" t="s">
        <v>267</v>
      </c>
      <c r="P36" s="1" t="s">
        <v>7701</v>
      </c>
      <c r="Q36" s="1" t="s">
        <v>7702</v>
      </c>
      <c r="R36" s="1" t="s">
        <v>7703</v>
      </c>
      <c r="S36" s="1">
        <v>8123387493</v>
      </c>
      <c r="U36" s="4">
        <v>45667</v>
      </c>
    </row>
    <row r="37" spans="1:23" x14ac:dyDescent="0.3">
      <c r="A37" s="1" t="s">
        <v>7704</v>
      </c>
      <c r="B37" s="1" t="s">
        <v>7705</v>
      </c>
      <c r="F37" s="1" t="s">
        <v>2492</v>
      </c>
      <c r="H37" s="1" t="s">
        <v>26</v>
      </c>
      <c r="J37" s="1" t="s">
        <v>27</v>
      </c>
      <c r="K37" s="1" t="s">
        <v>7706</v>
      </c>
      <c r="M37" s="1" t="s">
        <v>109</v>
      </c>
      <c r="N37" s="2">
        <v>45301</v>
      </c>
      <c r="O37" s="1" t="s">
        <v>267</v>
      </c>
      <c r="P37" s="1" t="s">
        <v>7707</v>
      </c>
      <c r="R37" s="1" t="s">
        <v>7708</v>
      </c>
      <c r="U37" s="3">
        <v>18568</v>
      </c>
    </row>
    <row r="38" spans="1:23" x14ac:dyDescent="0.3">
      <c r="A38" s="1" t="s">
        <v>7709</v>
      </c>
      <c r="B38" s="1" t="s">
        <v>7710</v>
      </c>
      <c r="C38" s="1" t="s">
        <v>1611</v>
      </c>
      <c r="D38" s="1" t="s">
        <v>7711</v>
      </c>
      <c r="E38" s="1">
        <v>1</v>
      </c>
      <c r="F38" s="1" t="s">
        <v>5427</v>
      </c>
      <c r="H38" s="1" t="s">
        <v>26</v>
      </c>
      <c r="J38" s="1" t="s">
        <v>27</v>
      </c>
      <c r="K38" s="1" t="s">
        <v>7712</v>
      </c>
      <c r="L38" s="1" t="s">
        <v>7713</v>
      </c>
      <c r="M38" s="1" t="s">
        <v>258</v>
      </c>
      <c r="N38" s="2">
        <v>45299</v>
      </c>
      <c r="O38" s="1" t="s">
        <v>267</v>
      </c>
      <c r="P38" s="1" t="s">
        <v>7714</v>
      </c>
      <c r="Q38" s="1" t="s">
        <v>7715</v>
      </c>
      <c r="R38" s="1" t="s">
        <v>7716</v>
      </c>
      <c r="S38" s="1" t="s">
        <v>7717</v>
      </c>
      <c r="U38" s="1" t="s">
        <v>34</v>
      </c>
      <c r="V38" s="1" t="s">
        <v>869</v>
      </c>
    </row>
    <row r="39" spans="1:23" x14ac:dyDescent="0.3">
      <c r="A39" s="1" t="s">
        <v>7718</v>
      </c>
      <c r="B39" s="1" t="s">
        <v>7719</v>
      </c>
      <c r="F39" s="1" t="s">
        <v>2097</v>
      </c>
      <c r="H39" s="1" t="s">
        <v>26</v>
      </c>
      <c r="J39" s="1" t="s">
        <v>27</v>
      </c>
      <c r="K39" s="1" t="s">
        <v>7720</v>
      </c>
      <c r="L39" s="1" t="s">
        <v>7721</v>
      </c>
      <c r="M39" s="1" t="s">
        <v>375</v>
      </c>
      <c r="N39" s="2">
        <v>45298</v>
      </c>
      <c r="O39" s="1" t="s">
        <v>267</v>
      </c>
      <c r="P39" s="1" t="s">
        <v>7722</v>
      </c>
      <c r="R39" s="1" t="s">
        <v>7723</v>
      </c>
      <c r="S39" s="1">
        <v>2348101596454</v>
      </c>
      <c r="U39" s="3">
        <v>18568</v>
      </c>
    </row>
    <row r="40" spans="1:23" x14ac:dyDescent="0.3">
      <c r="A40" s="1" t="s">
        <v>7724</v>
      </c>
      <c r="B40" s="1" t="s">
        <v>7725</v>
      </c>
      <c r="D40" s="1" t="s">
        <v>7726</v>
      </c>
      <c r="E40" s="1">
        <v>1</v>
      </c>
      <c r="F40" s="1" t="s">
        <v>142</v>
      </c>
      <c r="H40" s="1" t="s">
        <v>60</v>
      </c>
      <c r="J40" s="1" t="s">
        <v>27</v>
      </c>
      <c r="K40" s="1" t="s">
        <v>1872</v>
      </c>
      <c r="L40" s="1" t="s">
        <v>7727</v>
      </c>
      <c r="M40" s="1" t="s">
        <v>109</v>
      </c>
      <c r="N40" s="2">
        <v>45296</v>
      </c>
      <c r="O40" s="1" t="s">
        <v>267</v>
      </c>
      <c r="P40" s="1" t="s">
        <v>7728</v>
      </c>
      <c r="R40" s="1" t="s">
        <v>7729</v>
      </c>
      <c r="U40" s="4">
        <v>45667</v>
      </c>
    </row>
    <row r="41" spans="1:23" x14ac:dyDescent="0.3">
      <c r="A41" s="1" t="s">
        <v>7730</v>
      </c>
      <c r="B41" s="1" t="s">
        <v>7731</v>
      </c>
      <c r="F41" s="1" t="s">
        <v>7732</v>
      </c>
      <c r="H41" s="1" t="s">
        <v>26</v>
      </c>
      <c r="J41" s="1" t="s">
        <v>27</v>
      </c>
      <c r="K41" s="1" t="s">
        <v>7733</v>
      </c>
      <c r="M41" s="1" t="s">
        <v>258</v>
      </c>
      <c r="N41" s="2">
        <v>45293</v>
      </c>
      <c r="O41" s="1" t="s">
        <v>267</v>
      </c>
      <c r="P41" s="1" t="s">
        <v>7734</v>
      </c>
      <c r="Q41" s="1" t="s">
        <v>7735</v>
      </c>
      <c r="R41" s="1" t="s">
        <v>7736</v>
      </c>
      <c r="U41" s="4">
        <v>45667</v>
      </c>
    </row>
    <row r="42" spans="1:23" x14ac:dyDescent="0.3">
      <c r="A42" s="1" t="s">
        <v>7737</v>
      </c>
      <c r="B42" s="1" t="s">
        <v>7738</v>
      </c>
      <c r="C42" s="1" t="s">
        <v>3452</v>
      </c>
      <c r="F42" s="1" t="s">
        <v>1762</v>
      </c>
      <c r="H42" s="1" t="s">
        <v>26</v>
      </c>
      <c r="J42" s="1" t="s">
        <v>27</v>
      </c>
      <c r="K42" s="1" t="s">
        <v>7739</v>
      </c>
      <c r="L42" s="1" t="s">
        <v>7740</v>
      </c>
      <c r="M42" s="1" t="s">
        <v>163</v>
      </c>
      <c r="N42" s="2">
        <v>45292</v>
      </c>
      <c r="O42" s="1" t="s">
        <v>267</v>
      </c>
      <c r="P42" s="1" t="s">
        <v>7741</v>
      </c>
      <c r="R42" s="1" t="s">
        <v>7742</v>
      </c>
      <c r="S42" s="1">
        <v>27110839955</v>
      </c>
      <c r="U42" s="1" t="s">
        <v>67</v>
      </c>
    </row>
    <row r="43" spans="1:23" x14ac:dyDescent="0.3">
      <c r="A43" s="1" t="s">
        <v>7743</v>
      </c>
      <c r="B43" s="1" t="s">
        <v>7744</v>
      </c>
      <c r="C43" s="1" t="s">
        <v>869</v>
      </c>
      <c r="F43" s="1" t="s">
        <v>142</v>
      </c>
      <c r="J43" s="1" t="s">
        <v>27</v>
      </c>
      <c r="K43" s="1" t="s">
        <v>928</v>
      </c>
      <c r="L43" s="1" t="s">
        <v>7745</v>
      </c>
      <c r="M43" s="1" t="s">
        <v>7746</v>
      </c>
      <c r="N43" s="2">
        <v>45292</v>
      </c>
      <c r="O43" s="1" t="s">
        <v>30</v>
      </c>
      <c r="P43" s="1" t="s">
        <v>7747</v>
      </c>
      <c r="S43" s="1">
        <v>737901982</v>
      </c>
      <c r="U43" s="3">
        <v>18568</v>
      </c>
      <c r="V43" s="1" t="s">
        <v>869</v>
      </c>
    </row>
    <row r="44" spans="1:23" x14ac:dyDescent="0.3">
      <c r="A44" s="1" t="s">
        <v>7748</v>
      </c>
      <c r="B44" s="1" t="s">
        <v>7749</v>
      </c>
      <c r="C44" s="1" t="s">
        <v>1611</v>
      </c>
      <c r="D44" s="1" t="s">
        <v>7750</v>
      </c>
      <c r="E44" s="1">
        <v>4</v>
      </c>
      <c r="F44" s="1" t="s">
        <v>90</v>
      </c>
      <c r="H44" s="1" t="s">
        <v>26</v>
      </c>
      <c r="J44" s="1" t="s">
        <v>27</v>
      </c>
      <c r="K44" s="1" t="s">
        <v>1720</v>
      </c>
      <c r="L44" s="1" t="s">
        <v>7751</v>
      </c>
      <c r="M44" s="1" t="s">
        <v>302</v>
      </c>
      <c r="N44" s="2">
        <v>45292</v>
      </c>
      <c r="O44" s="1" t="s">
        <v>30</v>
      </c>
      <c r="P44" s="1" t="s">
        <v>7752</v>
      </c>
      <c r="U44" s="4">
        <v>45667</v>
      </c>
      <c r="V44" s="1" t="s">
        <v>869</v>
      </c>
      <c r="W44" s="1">
        <v>1</v>
      </c>
    </row>
    <row r="45" spans="1:23" x14ac:dyDescent="0.3">
      <c r="A45" s="1" t="s">
        <v>7753</v>
      </c>
      <c r="B45" s="1" t="s">
        <v>7754</v>
      </c>
      <c r="F45" s="1" t="s">
        <v>1807</v>
      </c>
      <c r="H45" s="1" t="s">
        <v>26</v>
      </c>
      <c r="J45" s="1" t="s">
        <v>27</v>
      </c>
      <c r="K45" s="1" t="s">
        <v>7755</v>
      </c>
      <c r="M45" s="1" t="s">
        <v>258</v>
      </c>
      <c r="N45" s="2">
        <v>45292</v>
      </c>
      <c r="O45" s="1" t="s">
        <v>30</v>
      </c>
      <c r="P45" s="1" t="s">
        <v>7756</v>
      </c>
      <c r="Q45" s="1" t="s">
        <v>7757</v>
      </c>
      <c r="R45" s="1" t="s">
        <v>7758</v>
      </c>
      <c r="S45" s="1" t="s">
        <v>7759</v>
      </c>
      <c r="U45" s="1" t="s">
        <v>34</v>
      </c>
    </row>
    <row r="46" spans="1:23" x14ac:dyDescent="0.3">
      <c r="A46" s="1" t="s">
        <v>7760</v>
      </c>
      <c r="B46" s="1" t="s">
        <v>7761</v>
      </c>
      <c r="D46" s="1" t="s">
        <v>7762</v>
      </c>
      <c r="E46" s="1">
        <v>1</v>
      </c>
      <c r="F46" s="1" t="s">
        <v>142</v>
      </c>
      <c r="G46" s="1">
        <v>1</v>
      </c>
      <c r="H46" s="1" t="s">
        <v>26</v>
      </c>
      <c r="J46" s="1" t="s">
        <v>27</v>
      </c>
      <c r="K46" s="1" t="s">
        <v>2332</v>
      </c>
      <c r="L46" s="1" t="s">
        <v>7763</v>
      </c>
      <c r="M46" s="1" t="s">
        <v>258</v>
      </c>
      <c r="N46" s="2">
        <v>45292</v>
      </c>
      <c r="O46" s="1" t="s">
        <v>30</v>
      </c>
      <c r="P46" s="1" t="s">
        <v>7764</v>
      </c>
      <c r="Q46" s="1" t="s">
        <v>7765</v>
      </c>
      <c r="R46" s="1" t="s">
        <v>7766</v>
      </c>
      <c r="U46" s="4">
        <v>45667</v>
      </c>
    </row>
    <row r="47" spans="1:23" x14ac:dyDescent="0.3">
      <c r="A47" s="1" t="s">
        <v>7767</v>
      </c>
      <c r="B47" s="1" t="s">
        <v>7768</v>
      </c>
      <c r="D47" s="1" t="s">
        <v>7769</v>
      </c>
      <c r="E47" s="1">
        <v>1</v>
      </c>
      <c r="F47" s="1" t="s">
        <v>7770</v>
      </c>
      <c r="H47" s="1" t="s">
        <v>26</v>
      </c>
      <c r="I47" s="1" t="s">
        <v>71</v>
      </c>
      <c r="J47" s="1" t="s">
        <v>27</v>
      </c>
      <c r="K47" s="1" t="s">
        <v>7771</v>
      </c>
      <c r="L47" s="1" t="s">
        <v>7772</v>
      </c>
      <c r="M47" s="1" t="s">
        <v>109</v>
      </c>
      <c r="N47" s="2">
        <v>45292</v>
      </c>
      <c r="O47" s="1" t="s">
        <v>30</v>
      </c>
      <c r="P47" s="1" t="s">
        <v>7773</v>
      </c>
      <c r="Q47" s="1" t="s">
        <v>7774</v>
      </c>
      <c r="R47" s="1" t="s">
        <v>7775</v>
      </c>
      <c r="U47" s="4">
        <v>45667</v>
      </c>
    </row>
    <row r="48" spans="1:23" x14ac:dyDescent="0.3">
      <c r="A48" s="1" t="s">
        <v>7704</v>
      </c>
      <c r="B48" s="1" t="s">
        <v>7776</v>
      </c>
      <c r="D48" s="1" t="s">
        <v>7777</v>
      </c>
      <c r="E48" s="1">
        <v>1</v>
      </c>
      <c r="F48" s="1" t="s">
        <v>7778</v>
      </c>
      <c r="H48" s="1" t="s">
        <v>26</v>
      </c>
      <c r="I48" s="1" t="s">
        <v>71</v>
      </c>
      <c r="J48" s="1" t="s">
        <v>473</v>
      </c>
      <c r="K48" s="1" t="s">
        <v>7779</v>
      </c>
      <c r="M48" s="1" t="s">
        <v>109</v>
      </c>
      <c r="N48" s="2">
        <v>45292</v>
      </c>
      <c r="O48" s="1" t="s">
        <v>267</v>
      </c>
      <c r="R48" s="1" t="s">
        <v>7780</v>
      </c>
      <c r="S48" s="1" t="s">
        <v>7781</v>
      </c>
      <c r="U48" s="3">
        <v>18568</v>
      </c>
    </row>
    <row r="49" spans="1:23" x14ac:dyDescent="0.3">
      <c r="A49" s="1" t="s">
        <v>7782</v>
      </c>
      <c r="B49" s="1" t="s">
        <v>7783</v>
      </c>
      <c r="F49" s="1" t="s">
        <v>142</v>
      </c>
      <c r="H49" s="1" t="s">
        <v>26</v>
      </c>
      <c r="J49" s="1" t="s">
        <v>27</v>
      </c>
      <c r="K49" s="1" t="s">
        <v>2332</v>
      </c>
      <c r="L49" s="1" t="s">
        <v>7784</v>
      </c>
      <c r="M49" s="1" t="s">
        <v>109</v>
      </c>
      <c r="N49" s="2">
        <v>45292</v>
      </c>
      <c r="O49" s="1" t="s">
        <v>267</v>
      </c>
      <c r="P49" s="1" t="s">
        <v>7785</v>
      </c>
      <c r="Q49" s="1" t="s">
        <v>7786</v>
      </c>
      <c r="R49" s="1" t="s">
        <v>7787</v>
      </c>
      <c r="S49" s="1">
        <v>737100101</v>
      </c>
      <c r="U49" s="4">
        <v>45667</v>
      </c>
    </row>
    <row r="50" spans="1:23" x14ac:dyDescent="0.3">
      <c r="A50" s="1" t="s">
        <v>7788</v>
      </c>
      <c r="B50" s="1" t="s">
        <v>7789</v>
      </c>
      <c r="D50" s="1" t="s">
        <v>7790</v>
      </c>
      <c r="E50" s="1">
        <v>1</v>
      </c>
      <c r="F50" s="1" t="s">
        <v>3499</v>
      </c>
      <c r="H50" s="1" t="s">
        <v>26</v>
      </c>
      <c r="J50" s="1" t="s">
        <v>27</v>
      </c>
      <c r="K50" s="1" t="s">
        <v>7066</v>
      </c>
      <c r="M50" s="1" t="s">
        <v>347</v>
      </c>
      <c r="N50" s="2">
        <v>45292</v>
      </c>
      <c r="O50" s="1" t="s">
        <v>267</v>
      </c>
      <c r="P50" s="1" t="s">
        <v>7791</v>
      </c>
      <c r="R50" s="1" t="s">
        <v>7792</v>
      </c>
      <c r="U50" s="4">
        <v>45667</v>
      </c>
    </row>
    <row r="51" spans="1:23" x14ac:dyDescent="0.3">
      <c r="A51" s="1" t="s">
        <v>7793</v>
      </c>
      <c r="B51" s="1" t="s">
        <v>7794</v>
      </c>
      <c r="D51" s="1" t="s">
        <v>7795</v>
      </c>
      <c r="E51" s="1">
        <v>1</v>
      </c>
      <c r="F51" s="1" t="s">
        <v>142</v>
      </c>
      <c r="H51" s="1" t="s">
        <v>26</v>
      </c>
      <c r="J51" s="1" t="s">
        <v>27</v>
      </c>
      <c r="K51" s="1" t="s">
        <v>528</v>
      </c>
      <c r="L51" s="1" t="s">
        <v>7796</v>
      </c>
      <c r="M51" s="1" t="s">
        <v>7797</v>
      </c>
      <c r="N51" s="2">
        <v>45292</v>
      </c>
      <c r="O51" s="1" t="s">
        <v>267</v>
      </c>
      <c r="P51" s="1" t="s">
        <v>7798</v>
      </c>
      <c r="Q51" s="1" t="s">
        <v>7799</v>
      </c>
      <c r="R51" s="1" t="s">
        <v>7800</v>
      </c>
      <c r="S51" s="1" t="s">
        <v>7801</v>
      </c>
      <c r="U51" s="4">
        <v>45667</v>
      </c>
    </row>
    <row r="52" spans="1:23" x14ac:dyDescent="0.3">
      <c r="A52" s="1" t="s">
        <v>7802</v>
      </c>
      <c r="B52" s="1" t="s">
        <v>7803</v>
      </c>
      <c r="C52" s="1" t="s">
        <v>973</v>
      </c>
      <c r="D52" s="1" t="s">
        <v>7804</v>
      </c>
      <c r="E52" s="1">
        <v>1</v>
      </c>
      <c r="F52" s="1" t="s">
        <v>25</v>
      </c>
      <c r="H52" s="1" t="s">
        <v>26</v>
      </c>
      <c r="J52" s="1" t="s">
        <v>27</v>
      </c>
      <c r="K52" s="1" t="s">
        <v>3020</v>
      </c>
      <c r="L52" s="1" t="s">
        <v>7805</v>
      </c>
      <c r="M52" s="1" t="s">
        <v>170</v>
      </c>
      <c r="N52" s="2">
        <v>45273</v>
      </c>
      <c r="O52" s="1" t="s">
        <v>267</v>
      </c>
      <c r="P52" s="1" t="s">
        <v>7806</v>
      </c>
      <c r="Q52" s="1" t="s">
        <v>7807</v>
      </c>
      <c r="R52" s="1" t="s">
        <v>7808</v>
      </c>
      <c r="S52" s="1">
        <v>18487319073</v>
      </c>
      <c r="U52" s="4">
        <v>45667</v>
      </c>
      <c r="W52" s="1">
        <v>1</v>
      </c>
    </row>
    <row r="53" spans="1:23" x14ac:dyDescent="0.3">
      <c r="A53" s="1" t="s">
        <v>7809</v>
      </c>
      <c r="B53" s="1" t="s">
        <v>7810</v>
      </c>
      <c r="C53" s="1" t="s">
        <v>497</v>
      </c>
      <c r="D53" s="1" t="s">
        <v>7811</v>
      </c>
      <c r="E53" s="1">
        <v>1</v>
      </c>
      <c r="F53" s="1" t="s">
        <v>142</v>
      </c>
      <c r="H53" s="1" t="s">
        <v>26</v>
      </c>
      <c r="J53" s="1" t="s">
        <v>27</v>
      </c>
      <c r="K53" s="1" t="s">
        <v>1047</v>
      </c>
      <c r="L53" s="1" t="s">
        <v>7812</v>
      </c>
      <c r="M53" s="1" t="s">
        <v>258</v>
      </c>
      <c r="N53" s="2">
        <v>45272</v>
      </c>
      <c r="O53" s="1" t="s">
        <v>267</v>
      </c>
      <c r="P53" s="1" t="s">
        <v>7813</v>
      </c>
      <c r="Q53" s="1" t="s">
        <v>7814</v>
      </c>
      <c r="R53" s="1" t="s">
        <v>7815</v>
      </c>
      <c r="S53" s="1" t="s">
        <v>7816</v>
      </c>
      <c r="U53" s="3">
        <v>18568</v>
      </c>
      <c r="W53" s="1">
        <v>1</v>
      </c>
    </row>
    <row r="54" spans="1:23" x14ac:dyDescent="0.3">
      <c r="A54" s="1" t="s">
        <v>7817</v>
      </c>
      <c r="B54" s="1" t="s">
        <v>7818</v>
      </c>
      <c r="D54" s="1" t="s">
        <v>7819</v>
      </c>
      <c r="E54" s="1">
        <v>1</v>
      </c>
      <c r="F54" s="1" t="s">
        <v>2097</v>
      </c>
      <c r="H54" s="1" t="s">
        <v>26</v>
      </c>
      <c r="J54" s="1" t="s">
        <v>27</v>
      </c>
      <c r="K54" s="1" t="s">
        <v>4412</v>
      </c>
      <c r="L54" s="1" t="s">
        <v>7820</v>
      </c>
      <c r="M54" s="1" t="s">
        <v>258</v>
      </c>
      <c r="N54" s="2">
        <v>45261</v>
      </c>
      <c r="O54" s="1" t="s">
        <v>267</v>
      </c>
      <c r="P54" s="1" t="s">
        <v>7821</v>
      </c>
      <c r="Q54" s="1" t="s">
        <v>7822</v>
      </c>
      <c r="R54" s="1" t="s">
        <v>7823</v>
      </c>
      <c r="S54" s="1">
        <v>2348101778465</v>
      </c>
      <c r="U54" s="4">
        <v>45667</v>
      </c>
    </row>
    <row r="55" spans="1:23" x14ac:dyDescent="0.3">
      <c r="A55" s="1" t="s">
        <v>7824</v>
      </c>
      <c r="B55" s="1" t="s">
        <v>7825</v>
      </c>
      <c r="D55" s="1" t="s">
        <v>7826</v>
      </c>
      <c r="E55" s="1">
        <v>1</v>
      </c>
      <c r="F55" s="1" t="s">
        <v>142</v>
      </c>
      <c r="H55" s="1" t="s">
        <v>26</v>
      </c>
      <c r="J55" s="1" t="s">
        <v>27</v>
      </c>
      <c r="K55" s="1" t="s">
        <v>2332</v>
      </c>
      <c r="M55" s="1" t="s">
        <v>258</v>
      </c>
      <c r="N55" s="2">
        <v>45261</v>
      </c>
      <c r="O55" s="1" t="s">
        <v>223</v>
      </c>
      <c r="P55" s="1" t="s">
        <v>7827</v>
      </c>
      <c r="R55" s="1" t="s">
        <v>7828</v>
      </c>
      <c r="S55" s="1">
        <v>8141990794</v>
      </c>
      <c r="U55" s="4">
        <v>45667</v>
      </c>
    </row>
    <row r="56" spans="1:23" x14ac:dyDescent="0.3">
      <c r="A56" s="1" t="s">
        <v>7829</v>
      </c>
      <c r="B56" s="1" t="s">
        <v>7830</v>
      </c>
      <c r="D56" s="1" t="s">
        <v>7831</v>
      </c>
      <c r="E56" s="1">
        <v>1</v>
      </c>
      <c r="F56" s="1" t="s">
        <v>7832</v>
      </c>
      <c r="H56" s="1" t="s">
        <v>26</v>
      </c>
      <c r="J56" s="1" t="s">
        <v>27</v>
      </c>
      <c r="K56" s="1" t="s">
        <v>7833</v>
      </c>
      <c r="L56" s="1" t="s">
        <v>7834</v>
      </c>
      <c r="M56" s="1" t="s">
        <v>375</v>
      </c>
      <c r="N56" s="2">
        <v>45261</v>
      </c>
      <c r="O56" s="1" t="s">
        <v>223</v>
      </c>
      <c r="P56" s="1" t="s">
        <v>7835</v>
      </c>
      <c r="Q56" s="1" t="s">
        <v>7836</v>
      </c>
      <c r="R56" s="1" t="s">
        <v>7837</v>
      </c>
      <c r="S56" s="1">
        <v>2349123638542</v>
      </c>
      <c r="U56" s="3">
        <v>18568</v>
      </c>
    </row>
    <row r="57" spans="1:23" x14ac:dyDescent="0.3">
      <c r="A57" s="1" t="s">
        <v>7838</v>
      </c>
      <c r="B57" s="1" t="s">
        <v>7839</v>
      </c>
      <c r="D57" s="1" t="s">
        <v>7840</v>
      </c>
      <c r="E57" s="1">
        <v>1</v>
      </c>
      <c r="F57" s="1" t="s">
        <v>7841</v>
      </c>
      <c r="H57" s="1" t="s">
        <v>26</v>
      </c>
      <c r="J57" s="1" t="s">
        <v>27</v>
      </c>
      <c r="K57" s="1" t="s">
        <v>7842</v>
      </c>
      <c r="L57" s="1" t="s">
        <v>7843</v>
      </c>
      <c r="M57" s="1" t="s">
        <v>144</v>
      </c>
      <c r="N57" s="2">
        <v>45261</v>
      </c>
      <c r="O57" s="1" t="s">
        <v>223</v>
      </c>
      <c r="P57" s="1" t="s">
        <v>7844</v>
      </c>
      <c r="R57" s="1" t="s">
        <v>7845</v>
      </c>
      <c r="S57" s="1" t="s">
        <v>7846</v>
      </c>
      <c r="U57" s="4">
        <v>45667</v>
      </c>
    </row>
    <row r="58" spans="1:23" x14ac:dyDescent="0.3">
      <c r="A58" s="1" t="s">
        <v>7847</v>
      </c>
      <c r="B58" s="1" t="s">
        <v>7848</v>
      </c>
      <c r="C58" s="1" t="s">
        <v>973</v>
      </c>
      <c r="D58" s="1" t="s">
        <v>7849</v>
      </c>
      <c r="E58" s="1">
        <v>2</v>
      </c>
      <c r="F58" s="1" t="s">
        <v>7850</v>
      </c>
      <c r="H58" s="1" t="s">
        <v>26</v>
      </c>
      <c r="J58" s="1" t="s">
        <v>27</v>
      </c>
      <c r="K58" s="1" t="s">
        <v>7851</v>
      </c>
      <c r="L58" s="1" t="s">
        <v>7852</v>
      </c>
      <c r="M58" s="1" t="s">
        <v>135</v>
      </c>
      <c r="N58" s="2">
        <v>45237</v>
      </c>
      <c r="O58" s="1" t="s">
        <v>267</v>
      </c>
      <c r="P58" s="1" t="s">
        <v>7853</v>
      </c>
      <c r="R58" s="1" t="s">
        <v>7854</v>
      </c>
      <c r="S58" s="1">
        <v>263788702702</v>
      </c>
      <c r="U58" s="3">
        <v>18568</v>
      </c>
      <c r="V58" s="1" t="s">
        <v>869</v>
      </c>
      <c r="W58" s="1">
        <v>3</v>
      </c>
    </row>
    <row r="59" spans="1:23" x14ac:dyDescent="0.3">
      <c r="A59" s="1" t="s">
        <v>7855</v>
      </c>
      <c r="B59" s="1" t="s">
        <v>7856</v>
      </c>
      <c r="D59" s="1" t="s">
        <v>7857</v>
      </c>
      <c r="E59" s="1">
        <v>1</v>
      </c>
      <c r="F59" s="1" t="s">
        <v>90</v>
      </c>
      <c r="H59" s="1" t="s">
        <v>26</v>
      </c>
      <c r="J59" s="1" t="s">
        <v>27</v>
      </c>
      <c r="K59" s="1" t="s">
        <v>7858</v>
      </c>
      <c r="L59" s="1" t="s">
        <v>7859</v>
      </c>
      <c r="M59" s="1" t="s">
        <v>7860</v>
      </c>
      <c r="N59" s="2">
        <v>45231</v>
      </c>
      <c r="O59" s="1" t="s">
        <v>267</v>
      </c>
      <c r="P59" s="1" t="s">
        <v>7861</v>
      </c>
      <c r="Q59" s="1" t="s">
        <v>7862</v>
      </c>
      <c r="R59" s="1" t="s">
        <v>7863</v>
      </c>
      <c r="S59" s="1" t="s">
        <v>7864</v>
      </c>
      <c r="U59" s="4">
        <v>45667</v>
      </c>
    </row>
    <row r="60" spans="1:23" x14ac:dyDescent="0.3">
      <c r="A60" s="1" t="s">
        <v>7865</v>
      </c>
      <c r="B60" s="1" t="s">
        <v>7866</v>
      </c>
      <c r="D60" s="1" t="s">
        <v>7867</v>
      </c>
      <c r="E60" s="1">
        <v>3</v>
      </c>
      <c r="F60" s="1" t="s">
        <v>7868</v>
      </c>
      <c r="H60" s="1" t="s">
        <v>26</v>
      </c>
      <c r="J60" s="1" t="s">
        <v>27</v>
      </c>
      <c r="K60" s="1" t="s">
        <v>7869</v>
      </c>
      <c r="L60" s="1" t="s">
        <v>7870</v>
      </c>
      <c r="M60" s="1" t="s">
        <v>258</v>
      </c>
      <c r="N60" s="2">
        <v>45216</v>
      </c>
      <c r="O60" s="1" t="s">
        <v>267</v>
      </c>
      <c r="P60" s="1" t="s">
        <v>7871</v>
      </c>
      <c r="R60" s="1" t="s">
        <v>7872</v>
      </c>
      <c r="S60" s="1">
        <v>2349133124223</v>
      </c>
      <c r="U60" s="3">
        <v>18568</v>
      </c>
    </row>
    <row r="61" spans="1:23" x14ac:dyDescent="0.3">
      <c r="A61" s="1" t="s">
        <v>7873</v>
      </c>
      <c r="B61" s="1" t="s">
        <v>7874</v>
      </c>
      <c r="D61" s="1" t="s">
        <v>7875</v>
      </c>
      <c r="E61" s="1">
        <v>1</v>
      </c>
      <c r="F61" s="1" t="s">
        <v>25</v>
      </c>
      <c r="H61" s="1" t="s">
        <v>26</v>
      </c>
      <c r="J61" s="1" t="s">
        <v>27</v>
      </c>
      <c r="K61" s="1" t="s">
        <v>843</v>
      </c>
      <c r="L61" s="1" t="s">
        <v>7876</v>
      </c>
      <c r="M61" s="1" t="s">
        <v>7877</v>
      </c>
      <c r="N61" s="2">
        <v>45200</v>
      </c>
      <c r="O61" s="1" t="s">
        <v>223</v>
      </c>
      <c r="P61" s="1" t="s">
        <v>7878</v>
      </c>
      <c r="Q61" s="1" t="s">
        <v>7879</v>
      </c>
      <c r="R61" s="1" t="s">
        <v>7880</v>
      </c>
      <c r="S61" s="1" t="s">
        <v>7881</v>
      </c>
      <c r="U61" s="3">
        <v>18568</v>
      </c>
    </row>
    <row r="62" spans="1:23" x14ac:dyDescent="0.3">
      <c r="A62" s="1" t="s">
        <v>7882</v>
      </c>
      <c r="B62" s="1" t="s">
        <v>7883</v>
      </c>
      <c r="C62" s="1" t="s">
        <v>869</v>
      </c>
      <c r="D62" s="1" t="s">
        <v>7884</v>
      </c>
      <c r="E62" s="1">
        <v>1</v>
      </c>
      <c r="F62" s="1" t="s">
        <v>7885</v>
      </c>
      <c r="H62" s="1" t="s">
        <v>26</v>
      </c>
      <c r="I62" s="1" t="s">
        <v>71</v>
      </c>
      <c r="J62" s="1" t="s">
        <v>27</v>
      </c>
      <c r="K62" s="1" t="s">
        <v>7886</v>
      </c>
      <c r="L62" s="1" t="s">
        <v>7887</v>
      </c>
      <c r="M62" s="1" t="s">
        <v>170</v>
      </c>
      <c r="N62" s="2">
        <v>45170</v>
      </c>
      <c r="O62" s="1" t="s">
        <v>223</v>
      </c>
      <c r="P62" s="1" t="s">
        <v>7888</v>
      </c>
      <c r="R62" s="1" t="s">
        <v>7889</v>
      </c>
      <c r="S62" s="1" t="s">
        <v>7890</v>
      </c>
      <c r="U62" s="4">
        <v>45667</v>
      </c>
      <c r="V62" s="1" t="s">
        <v>869</v>
      </c>
      <c r="W62" s="1">
        <v>1</v>
      </c>
    </row>
    <row r="63" spans="1:23" x14ac:dyDescent="0.3">
      <c r="A63" s="1" t="s">
        <v>7891</v>
      </c>
      <c r="B63" s="1" t="s">
        <v>7892</v>
      </c>
      <c r="F63" s="1" t="s">
        <v>25</v>
      </c>
      <c r="H63" s="1" t="s">
        <v>26</v>
      </c>
      <c r="J63" s="1" t="s">
        <v>27</v>
      </c>
      <c r="K63" s="1" t="s">
        <v>4800</v>
      </c>
      <c r="M63" s="1" t="s">
        <v>375</v>
      </c>
      <c r="N63" s="2">
        <v>45170</v>
      </c>
      <c r="O63" s="1" t="s">
        <v>223</v>
      </c>
      <c r="P63" s="1" t="s">
        <v>7893</v>
      </c>
      <c r="Q63" s="1" t="s">
        <v>7894</v>
      </c>
      <c r="R63" s="1" t="s">
        <v>7895</v>
      </c>
      <c r="S63" s="1">
        <v>2348102937785</v>
      </c>
      <c r="U63" s="4">
        <v>45667</v>
      </c>
    </row>
    <row r="64" spans="1:23" x14ac:dyDescent="0.3">
      <c r="A64" s="1" t="s">
        <v>7896</v>
      </c>
      <c r="B64" s="1" t="s">
        <v>7897</v>
      </c>
      <c r="D64" s="1" t="s">
        <v>7898</v>
      </c>
      <c r="E64" s="1">
        <v>3</v>
      </c>
      <c r="F64" s="1" t="s">
        <v>7899</v>
      </c>
      <c r="H64" s="1" t="s">
        <v>26</v>
      </c>
      <c r="J64" s="1" t="s">
        <v>27</v>
      </c>
      <c r="K64" s="1" t="s">
        <v>7900</v>
      </c>
      <c r="L64" s="1" t="s">
        <v>7901</v>
      </c>
      <c r="M64" s="1" t="s">
        <v>375</v>
      </c>
      <c r="N64" s="2">
        <v>45148</v>
      </c>
      <c r="O64" s="1" t="s">
        <v>267</v>
      </c>
      <c r="P64" s="1" t="s">
        <v>7902</v>
      </c>
      <c r="R64" s="1" t="s">
        <v>7903</v>
      </c>
      <c r="U64" s="4">
        <v>45667</v>
      </c>
    </row>
    <row r="65" spans="1:23" x14ac:dyDescent="0.3">
      <c r="A65" s="1" t="s">
        <v>7904</v>
      </c>
      <c r="B65" s="1" t="s">
        <v>7905</v>
      </c>
      <c r="D65" s="1" t="s">
        <v>7906</v>
      </c>
      <c r="E65" s="1">
        <v>2</v>
      </c>
      <c r="F65" s="1" t="s">
        <v>5559</v>
      </c>
      <c r="H65" s="1" t="s">
        <v>26</v>
      </c>
      <c r="J65" s="1" t="s">
        <v>27</v>
      </c>
      <c r="K65" s="1" t="s">
        <v>7907</v>
      </c>
      <c r="L65" s="1" t="s">
        <v>7908</v>
      </c>
      <c r="M65" s="1" t="s">
        <v>258</v>
      </c>
      <c r="N65" s="2">
        <v>45139</v>
      </c>
      <c r="O65" s="1" t="s">
        <v>267</v>
      </c>
      <c r="P65" s="1" t="s">
        <v>7909</v>
      </c>
      <c r="Q65" s="1" t="s">
        <v>7910</v>
      </c>
      <c r="R65" s="1" t="s">
        <v>7911</v>
      </c>
      <c r="U65" s="4">
        <v>45667</v>
      </c>
    </row>
    <row r="66" spans="1:23" x14ac:dyDescent="0.3">
      <c r="A66" s="1" t="s">
        <v>7912</v>
      </c>
      <c r="B66" s="1" t="s">
        <v>7913</v>
      </c>
      <c r="D66" s="1" t="s">
        <v>7914</v>
      </c>
      <c r="E66" s="1">
        <v>1</v>
      </c>
      <c r="F66" s="1" t="s">
        <v>2097</v>
      </c>
      <c r="H66" s="1" t="s">
        <v>26</v>
      </c>
      <c r="J66" s="1" t="s">
        <v>27</v>
      </c>
      <c r="K66" s="1" t="s">
        <v>7915</v>
      </c>
      <c r="L66" s="1" t="s">
        <v>7916</v>
      </c>
      <c r="M66" s="1" t="s">
        <v>258</v>
      </c>
      <c r="N66" s="2">
        <v>45138</v>
      </c>
      <c r="O66" s="1" t="s">
        <v>267</v>
      </c>
      <c r="P66" s="1" t="s">
        <v>7917</v>
      </c>
      <c r="S66" s="1" t="s">
        <v>7918</v>
      </c>
      <c r="U66" s="3">
        <v>18568</v>
      </c>
    </row>
    <row r="67" spans="1:23" x14ac:dyDescent="0.3">
      <c r="A67" s="1" t="s">
        <v>7919</v>
      </c>
      <c r="B67" s="1" t="s">
        <v>7920</v>
      </c>
      <c r="D67" s="1" t="s">
        <v>7921</v>
      </c>
      <c r="E67" s="1">
        <v>2</v>
      </c>
      <c r="F67" s="1" t="s">
        <v>142</v>
      </c>
      <c r="H67" s="1" t="s">
        <v>26</v>
      </c>
      <c r="J67" s="1" t="s">
        <v>27</v>
      </c>
      <c r="K67" s="1" t="s">
        <v>528</v>
      </c>
      <c r="L67" s="1" t="s">
        <v>7922</v>
      </c>
      <c r="M67" s="1" t="s">
        <v>2940</v>
      </c>
      <c r="N67" s="2">
        <v>45118</v>
      </c>
      <c r="O67" s="1" t="s">
        <v>267</v>
      </c>
      <c r="P67" s="1" t="s">
        <v>7923</v>
      </c>
      <c r="R67" s="1" t="s">
        <v>7924</v>
      </c>
      <c r="S67" s="1">
        <v>8030990618</v>
      </c>
      <c r="U67" s="4">
        <v>45667</v>
      </c>
    </row>
    <row r="68" spans="1:23" x14ac:dyDescent="0.3">
      <c r="A68" s="1" t="s">
        <v>7925</v>
      </c>
      <c r="B68" s="1" t="s">
        <v>7926</v>
      </c>
      <c r="D68" s="1" t="s">
        <v>7927</v>
      </c>
      <c r="E68" s="1">
        <v>2</v>
      </c>
      <c r="F68" s="1" t="s">
        <v>142</v>
      </c>
      <c r="H68" s="1" t="s">
        <v>26</v>
      </c>
      <c r="J68" s="1" t="s">
        <v>27</v>
      </c>
      <c r="K68" s="1" t="s">
        <v>2332</v>
      </c>
      <c r="L68" s="1" t="s">
        <v>7928</v>
      </c>
      <c r="M68" s="1" t="s">
        <v>4211</v>
      </c>
      <c r="N68" s="2">
        <v>45117</v>
      </c>
      <c r="O68" s="1" t="s">
        <v>267</v>
      </c>
      <c r="P68" s="1" t="s">
        <v>7929</v>
      </c>
      <c r="Q68" s="1" t="s">
        <v>7930</v>
      </c>
      <c r="R68" s="1" t="s">
        <v>7931</v>
      </c>
      <c r="S68" s="1">
        <v>8069559315</v>
      </c>
      <c r="U68" s="4">
        <v>45667</v>
      </c>
    </row>
    <row r="69" spans="1:23" x14ac:dyDescent="0.3">
      <c r="A69" s="1" t="s">
        <v>7932</v>
      </c>
      <c r="B69" s="1" t="s">
        <v>7933</v>
      </c>
      <c r="F69" s="1" t="s">
        <v>5126</v>
      </c>
      <c r="H69" s="1" t="s">
        <v>26</v>
      </c>
      <c r="I69" s="1" t="s">
        <v>71</v>
      </c>
      <c r="J69" s="1" t="s">
        <v>27</v>
      </c>
      <c r="K69" s="1" t="s">
        <v>7934</v>
      </c>
      <c r="L69" s="1" t="s">
        <v>7935</v>
      </c>
      <c r="M69" s="1" t="s">
        <v>440</v>
      </c>
      <c r="N69" s="2">
        <v>45113</v>
      </c>
      <c r="O69" s="1" t="s">
        <v>267</v>
      </c>
      <c r="P69" s="1" t="s">
        <v>7936</v>
      </c>
      <c r="R69" s="1" t="s">
        <v>7937</v>
      </c>
      <c r="S69" s="1">
        <v>260952412943</v>
      </c>
      <c r="U69" s="4">
        <v>45667</v>
      </c>
    </row>
    <row r="70" spans="1:23" x14ac:dyDescent="0.3">
      <c r="A70" s="1" t="s">
        <v>7938</v>
      </c>
      <c r="B70" s="1" t="s">
        <v>7939</v>
      </c>
      <c r="D70" s="1" t="s">
        <v>7940</v>
      </c>
      <c r="E70" s="1">
        <v>1</v>
      </c>
      <c r="F70" s="1" t="s">
        <v>666</v>
      </c>
      <c r="H70" s="1" t="s">
        <v>26</v>
      </c>
      <c r="J70" s="1" t="s">
        <v>27</v>
      </c>
      <c r="K70" s="1" t="s">
        <v>7941</v>
      </c>
      <c r="L70" s="1" t="s">
        <v>7942</v>
      </c>
      <c r="M70" s="1" t="s">
        <v>258</v>
      </c>
      <c r="N70" s="2">
        <v>45108</v>
      </c>
      <c r="O70" s="1" t="s">
        <v>267</v>
      </c>
      <c r="R70" s="1" t="s">
        <v>7943</v>
      </c>
      <c r="U70" s="1" t="s">
        <v>67</v>
      </c>
    </row>
    <row r="71" spans="1:23" x14ac:dyDescent="0.3">
      <c r="A71" s="1" t="s">
        <v>7944</v>
      </c>
      <c r="B71" s="1" t="s">
        <v>7945</v>
      </c>
      <c r="C71" s="1" t="s">
        <v>1611</v>
      </c>
      <c r="D71" s="1" t="s">
        <v>7946</v>
      </c>
      <c r="E71" s="1">
        <v>2</v>
      </c>
      <c r="F71" s="1" t="s">
        <v>2892</v>
      </c>
      <c r="H71" s="1" t="s">
        <v>26</v>
      </c>
      <c r="J71" s="1" t="s">
        <v>27</v>
      </c>
      <c r="K71" s="1" t="s">
        <v>7947</v>
      </c>
      <c r="M71" s="1" t="s">
        <v>109</v>
      </c>
      <c r="N71" s="2">
        <v>45107</v>
      </c>
      <c r="O71" s="1" t="s">
        <v>267</v>
      </c>
      <c r="P71" s="1" t="s">
        <v>7948</v>
      </c>
      <c r="Q71" s="1" t="s">
        <v>7949</v>
      </c>
      <c r="R71" s="1" t="s">
        <v>7950</v>
      </c>
      <c r="S71" s="1" t="s">
        <v>7951</v>
      </c>
      <c r="U71" s="4">
        <v>45667</v>
      </c>
      <c r="V71" s="1" t="s">
        <v>869</v>
      </c>
    </row>
    <row r="72" spans="1:23" x14ac:dyDescent="0.3">
      <c r="A72" s="1" t="s">
        <v>7952</v>
      </c>
      <c r="B72" s="1" t="s">
        <v>7953</v>
      </c>
      <c r="F72" s="1" t="s">
        <v>7954</v>
      </c>
      <c r="H72" s="1" t="s">
        <v>26</v>
      </c>
      <c r="J72" s="1" t="s">
        <v>27</v>
      </c>
      <c r="K72" s="1" t="s">
        <v>7955</v>
      </c>
      <c r="L72" s="1" t="s">
        <v>7956</v>
      </c>
      <c r="M72" s="1" t="s">
        <v>375</v>
      </c>
      <c r="N72" s="2">
        <v>45107</v>
      </c>
      <c r="O72" s="1" t="s">
        <v>267</v>
      </c>
      <c r="P72" s="1" t="s">
        <v>7957</v>
      </c>
      <c r="Q72" s="1" t="s">
        <v>7958</v>
      </c>
      <c r="R72" s="1" t="s">
        <v>7959</v>
      </c>
      <c r="U72" s="4">
        <v>45667</v>
      </c>
    </row>
    <row r="73" spans="1:23" x14ac:dyDescent="0.3">
      <c r="A73" s="1" t="s">
        <v>7960</v>
      </c>
      <c r="B73" s="1" t="s">
        <v>7961</v>
      </c>
      <c r="C73" s="1" t="s">
        <v>973</v>
      </c>
      <c r="D73" s="1" t="s">
        <v>7962</v>
      </c>
      <c r="E73" s="1">
        <v>3</v>
      </c>
      <c r="F73" s="1" t="s">
        <v>7963</v>
      </c>
      <c r="H73" s="1" t="s">
        <v>26</v>
      </c>
      <c r="J73" s="1" t="s">
        <v>27</v>
      </c>
      <c r="K73" s="1" t="s">
        <v>7964</v>
      </c>
      <c r="L73" s="1" t="s">
        <v>7965</v>
      </c>
      <c r="M73" s="1" t="s">
        <v>258</v>
      </c>
      <c r="N73" s="2">
        <v>45082</v>
      </c>
      <c r="O73" s="1" t="s">
        <v>267</v>
      </c>
      <c r="P73" s="1" t="s">
        <v>7966</v>
      </c>
      <c r="Q73" s="1" t="s">
        <v>7967</v>
      </c>
      <c r="R73" s="1" t="s">
        <v>7968</v>
      </c>
      <c r="U73" s="3">
        <v>18568</v>
      </c>
      <c r="W73" s="1">
        <v>1</v>
      </c>
    </row>
    <row r="74" spans="1:23" x14ac:dyDescent="0.3">
      <c r="A74" s="1" t="s">
        <v>7969</v>
      </c>
      <c r="B74" s="1" t="s">
        <v>7970</v>
      </c>
      <c r="F74" s="1" t="s">
        <v>1178</v>
      </c>
      <c r="H74" s="1" t="s">
        <v>26</v>
      </c>
      <c r="J74" s="1" t="s">
        <v>27</v>
      </c>
      <c r="K74" s="1" t="s">
        <v>7971</v>
      </c>
      <c r="L74" s="1" t="s">
        <v>7972</v>
      </c>
      <c r="M74" s="1" t="s">
        <v>302</v>
      </c>
      <c r="N74" s="2">
        <v>45079</v>
      </c>
      <c r="O74" s="1" t="s">
        <v>267</v>
      </c>
      <c r="P74" s="1" t="s">
        <v>7973</v>
      </c>
      <c r="Q74" s="1" t="s">
        <v>7974</v>
      </c>
      <c r="U74" s="4">
        <v>45667</v>
      </c>
    </row>
    <row r="75" spans="1:23" x14ac:dyDescent="0.3">
      <c r="A75" s="1" t="s">
        <v>7975</v>
      </c>
      <c r="B75" s="1" t="s">
        <v>7976</v>
      </c>
      <c r="C75" s="1" t="s">
        <v>869</v>
      </c>
      <c r="D75" s="1" t="s">
        <v>7977</v>
      </c>
      <c r="E75" s="1">
        <v>1</v>
      </c>
      <c r="F75" s="1" t="s">
        <v>2492</v>
      </c>
      <c r="H75" s="1" t="s">
        <v>26</v>
      </c>
      <c r="J75" s="1" t="s">
        <v>27</v>
      </c>
      <c r="K75" s="1" t="s">
        <v>7978</v>
      </c>
      <c r="L75" s="1" t="s">
        <v>7979</v>
      </c>
      <c r="M75" s="1" t="s">
        <v>3007</v>
      </c>
      <c r="N75" s="2">
        <v>45078</v>
      </c>
      <c r="O75" s="1" t="s">
        <v>267</v>
      </c>
      <c r="P75" s="1" t="s">
        <v>7980</v>
      </c>
      <c r="R75" s="1" t="s">
        <v>7981</v>
      </c>
      <c r="U75" s="4">
        <v>45667</v>
      </c>
      <c r="V75" s="1" t="s">
        <v>869</v>
      </c>
      <c r="W75" s="1">
        <v>2</v>
      </c>
    </row>
    <row r="76" spans="1:23" x14ac:dyDescent="0.3">
      <c r="A76" s="1" t="s">
        <v>7982</v>
      </c>
      <c r="B76" s="1" t="s">
        <v>7983</v>
      </c>
      <c r="C76" s="1" t="s">
        <v>3452</v>
      </c>
      <c r="D76" s="1" t="s">
        <v>7984</v>
      </c>
      <c r="E76" s="1">
        <v>4</v>
      </c>
      <c r="F76" s="1" t="s">
        <v>142</v>
      </c>
      <c r="H76" s="1" t="s">
        <v>26</v>
      </c>
      <c r="J76" s="1" t="s">
        <v>27</v>
      </c>
      <c r="K76" s="1" t="s">
        <v>6324</v>
      </c>
      <c r="M76" s="1" t="s">
        <v>100</v>
      </c>
      <c r="N76" s="2">
        <v>45078</v>
      </c>
      <c r="O76" s="1" t="s">
        <v>223</v>
      </c>
      <c r="P76" s="1" t="s">
        <v>7985</v>
      </c>
      <c r="U76" s="4">
        <v>45667</v>
      </c>
      <c r="W76" s="1">
        <v>1</v>
      </c>
    </row>
    <row r="77" spans="1:23" x14ac:dyDescent="0.3">
      <c r="A77" s="1" t="s">
        <v>7986</v>
      </c>
      <c r="B77" s="1" t="s">
        <v>7987</v>
      </c>
      <c r="D77" s="1" t="s">
        <v>7988</v>
      </c>
      <c r="E77" s="1">
        <v>3</v>
      </c>
      <c r="F77" s="1" t="s">
        <v>25</v>
      </c>
      <c r="H77" s="1" t="s">
        <v>26</v>
      </c>
      <c r="J77" s="1" t="s">
        <v>27</v>
      </c>
      <c r="K77" s="1" t="s">
        <v>7989</v>
      </c>
      <c r="L77" s="1" t="s">
        <v>7990</v>
      </c>
      <c r="M77" s="1" t="s">
        <v>3270</v>
      </c>
      <c r="N77" s="2">
        <v>45070</v>
      </c>
      <c r="O77" s="1" t="s">
        <v>267</v>
      </c>
      <c r="P77" s="1" t="s">
        <v>7991</v>
      </c>
      <c r="R77" s="1" t="s">
        <v>7992</v>
      </c>
      <c r="S77" s="1" t="s">
        <v>7993</v>
      </c>
      <c r="U77" s="4">
        <v>45667</v>
      </c>
    </row>
    <row r="78" spans="1:23" x14ac:dyDescent="0.3">
      <c r="A78" s="1" t="s">
        <v>7994</v>
      </c>
      <c r="B78" s="1" t="s">
        <v>7995</v>
      </c>
      <c r="D78" s="1" t="s">
        <v>7996</v>
      </c>
      <c r="E78" s="1">
        <v>4</v>
      </c>
      <c r="F78" s="1" t="s">
        <v>1408</v>
      </c>
      <c r="H78" s="1" t="s">
        <v>26</v>
      </c>
      <c r="J78" s="1" t="s">
        <v>27</v>
      </c>
      <c r="K78" s="1" t="s">
        <v>7997</v>
      </c>
      <c r="L78" s="1" t="s">
        <v>7998</v>
      </c>
      <c r="M78" s="1" t="s">
        <v>3270</v>
      </c>
      <c r="N78" s="2">
        <v>45068</v>
      </c>
      <c r="O78" s="1" t="s">
        <v>267</v>
      </c>
      <c r="P78" s="1" t="s">
        <v>7999</v>
      </c>
      <c r="R78" s="1" t="s">
        <v>8000</v>
      </c>
      <c r="S78" s="1" t="s">
        <v>8001</v>
      </c>
      <c r="U78" s="4">
        <v>45667</v>
      </c>
    </row>
    <row r="79" spans="1:23" x14ac:dyDescent="0.3">
      <c r="A79" s="1" t="s">
        <v>8002</v>
      </c>
      <c r="B79" s="1" t="s">
        <v>8003</v>
      </c>
      <c r="D79" s="1" t="s">
        <v>8004</v>
      </c>
      <c r="E79" s="1">
        <v>3</v>
      </c>
      <c r="F79" s="1" t="s">
        <v>950</v>
      </c>
      <c r="H79" s="1" t="s">
        <v>26</v>
      </c>
      <c r="J79" s="1" t="s">
        <v>27</v>
      </c>
      <c r="K79" s="1" t="s">
        <v>1669</v>
      </c>
      <c r="L79" s="1" t="s">
        <v>8005</v>
      </c>
      <c r="M79" s="1" t="s">
        <v>100</v>
      </c>
      <c r="N79" s="2">
        <v>45053</v>
      </c>
      <c r="O79" s="1" t="s">
        <v>267</v>
      </c>
      <c r="P79" s="1" t="s">
        <v>8006</v>
      </c>
      <c r="R79" s="1" t="s">
        <v>8007</v>
      </c>
      <c r="U79" s="4">
        <v>45667</v>
      </c>
    </row>
    <row r="80" spans="1:23" x14ac:dyDescent="0.3">
      <c r="A80" s="1" t="s">
        <v>8008</v>
      </c>
      <c r="B80" s="1" t="s">
        <v>8009</v>
      </c>
      <c r="D80" s="1" t="s">
        <v>8010</v>
      </c>
      <c r="E80" s="1">
        <v>1</v>
      </c>
      <c r="F80" s="1" t="s">
        <v>142</v>
      </c>
      <c r="H80" s="1" t="s">
        <v>26</v>
      </c>
      <c r="J80" s="1" t="s">
        <v>27</v>
      </c>
      <c r="K80" s="1" t="s">
        <v>2332</v>
      </c>
      <c r="L80" s="1" t="s">
        <v>8011</v>
      </c>
      <c r="M80" s="1" t="s">
        <v>170</v>
      </c>
      <c r="N80" s="2">
        <v>45053</v>
      </c>
      <c r="O80" s="1" t="s">
        <v>267</v>
      </c>
      <c r="P80" s="1" t="s">
        <v>8012</v>
      </c>
      <c r="R80" s="1" t="s">
        <v>8013</v>
      </c>
      <c r="S80" s="1">
        <v>233557017523</v>
      </c>
      <c r="U80" s="4">
        <v>45667</v>
      </c>
    </row>
    <row r="81" spans="1:23" x14ac:dyDescent="0.3">
      <c r="A81" s="1" t="s">
        <v>8014</v>
      </c>
      <c r="B81" s="1" t="s">
        <v>8015</v>
      </c>
      <c r="C81" s="1" t="s">
        <v>3238</v>
      </c>
      <c r="F81" s="1" t="s">
        <v>1005</v>
      </c>
      <c r="H81" s="1" t="s">
        <v>26</v>
      </c>
      <c r="J81" s="1" t="s">
        <v>27</v>
      </c>
      <c r="K81" s="1" t="s">
        <v>8016</v>
      </c>
      <c r="L81" s="1" t="s">
        <v>8017</v>
      </c>
      <c r="M81" s="1" t="s">
        <v>8018</v>
      </c>
      <c r="N81" s="2">
        <v>45047</v>
      </c>
      <c r="O81" s="1" t="s">
        <v>267</v>
      </c>
      <c r="P81" s="1" t="s">
        <v>8019</v>
      </c>
      <c r="Q81" s="1" t="s">
        <v>8020</v>
      </c>
      <c r="R81" s="1" t="s">
        <v>8021</v>
      </c>
      <c r="S81" s="1" t="s">
        <v>8022</v>
      </c>
      <c r="U81" s="3">
        <v>18568</v>
      </c>
      <c r="V81" s="1" t="s">
        <v>869</v>
      </c>
    </row>
    <row r="82" spans="1:23" x14ac:dyDescent="0.3">
      <c r="A82" s="1" t="s">
        <v>8023</v>
      </c>
      <c r="B82" s="1" t="s">
        <v>8024</v>
      </c>
      <c r="F82" s="1" t="s">
        <v>90</v>
      </c>
      <c r="H82" s="1" t="s">
        <v>26</v>
      </c>
      <c r="J82" s="1" t="s">
        <v>27</v>
      </c>
      <c r="K82" s="1" t="s">
        <v>8025</v>
      </c>
      <c r="M82" s="1" t="s">
        <v>2802</v>
      </c>
      <c r="N82" s="2">
        <v>45047</v>
      </c>
      <c r="O82" s="1" t="s">
        <v>223</v>
      </c>
      <c r="P82" s="1" t="s">
        <v>8026</v>
      </c>
      <c r="Q82" s="1" t="s">
        <v>8027</v>
      </c>
      <c r="R82" s="1" t="s">
        <v>8028</v>
      </c>
      <c r="S82" s="1" t="s">
        <v>8029</v>
      </c>
      <c r="U82" s="3">
        <v>18568</v>
      </c>
    </row>
    <row r="83" spans="1:23" x14ac:dyDescent="0.3">
      <c r="A83" s="1" t="s">
        <v>8030</v>
      </c>
      <c r="B83" s="1" t="s">
        <v>8031</v>
      </c>
      <c r="D83" s="1" t="s">
        <v>8032</v>
      </c>
      <c r="E83" s="1">
        <v>1</v>
      </c>
      <c r="F83" s="1" t="s">
        <v>240</v>
      </c>
      <c r="H83" s="1" t="s">
        <v>26</v>
      </c>
      <c r="J83" s="1" t="s">
        <v>27</v>
      </c>
      <c r="K83" s="1" t="s">
        <v>489</v>
      </c>
      <c r="L83" s="1" t="s">
        <v>8033</v>
      </c>
      <c r="M83" s="1" t="s">
        <v>2940</v>
      </c>
      <c r="N83" s="2">
        <v>45044</v>
      </c>
      <c r="O83" s="1" t="s">
        <v>267</v>
      </c>
      <c r="P83" s="1" t="s">
        <v>8034</v>
      </c>
      <c r="Q83" s="1" t="s">
        <v>8035</v>
      </c>
      <c r="R83" s="1" t="s">
        <v>8036</v>
      </c>
      <c r="U83" s="4">
        <v>45667</v>
      </c>
    </row>
    <row r="84" spans="1:23" x14ac:dyDescent="0.3">
      <c r="A84" s="1" t="s">
        <v>8037</v>
      </c>
      <c r="B84" s="1" t="s">
        <v>8038</v>
      </c>
      <c r="D84" s="1" t="s">
        <v>8039</v>
      </c>
      <c r="E84" s="1">
        <v>1</v>
      </c>
      <c r="F84" s="1" t="s">
        <v>142</v>
      </c>
      <c r="H84" s="1" t="s">
        <v>26</v>
      </c>
      <c r="J84" s="1" t="s">
        <v>27</v>
      </c>
      <c r="K84" s="1" t="s">
        <v>2332</v>
      </c>
      <c r="L84" s="1" t="s">
        <v>8040</v>
      </c>
      <c r="M84" s="1" t="s">
        <v>63</v>
      </c>
      <c r="N84" s="2">
        <v>45036</v>
      </c>
      <c r="O84" s="1" t="s">
        <v>267</v>
      </c>
      <c r="P84" s="1" t="s">
        <v>8041</v>
      </c>
      <c r="Q84" s="1" t="s">
        <v>8042</v>
      </c>
      <c r="R84" s="1" t="s">
        <v>8043</v>
      </c>
      <c r="S84" s="1" t="s">
        <v>8044</v>
      </c>
      <c r="U84" s="4">
        <v>45667</v>
      </c>
    </row>
    <row r="85" spans="1:23" x14ac:dyDescent="0.3">
      <c r="A85" s="1" t="s">
        <v>8045</v>
      </c>
      <c r="B85" s="1" t="s">
        <v>8046</v>
      </c>
      <c r="C85" s="1" t="s">
        <v>1611</v>
      </c>
      <c r="D85" s="1" t="s">
        <v>8047</v>
      </c>
      <c r="E85" s="1">
        <v>3</v>
      </c>
      <c r="F85" s="1" t="s">
        <v>5602</v>
      </c>
      <c r="H85" s="1" t="s">
        <v>26</v>
      </c>
      <c r="I85" s="1" t="s">
        <v>71</v>
      </c>
      <c r="J85" s="1" t="s">
        <v>27</v>
      </c>
      <c r="K85" s="1" t="s">
        <v>8048</v>
      </c>
      <c r="M85" s="1" t="s">
        <v>1110</v>
      </c>
      <c r="N85" s="2">
        <v>45034</v>
      </c>
      <c r="O85" s="1" t="s">
        <v>267</v>
      </c>
      <c r="P85" s="1" t="s">
        <v>8049</v>
      </c>
      <c r="Q85" s="1" t="s">
        <v>8050</v>
      </c>
      <c r="R85" s="1" t="s">
        <v>8051</v>
      </c>
      <c r="S85" s="1">
        <v>2348133861846</v>
      </c>
      <c r="U85" s="3">
        <v>18568</v>
      </c>
      <c r="V85" s="1" t="s">
        <v>869</v>
      </c>
      <c r="W85" s="1">
        <v>1</v>
      </c>
    </row>
    <row r="86" spans="1:23" x14ac:dyDescent="0.3">
      <c r="A86" s="1" t="s">
        <v>8052</v>
      </c>
      <c r="B86" s="1" t="s">
        <v>8053</v>
      </c>
      <c r="F86" s="1" t="s">
        <v>8054</v>
      </c>
      <c r="H86" s="1" t="s">
        <v>26</v>
      </c>
      <c r="I86" s="1" t="s">
        <v>71</v>
      </c>
      <c r="J86" s="1" t="s">
        <v>27</v>
      </c>
      <c r="K86" s="1" t="s">
        <v>8055</v>
      </c>
      <c r="M86" s="1" t="s">
        <v>347</v>
      </c>
      <c r="N86" s="2">
        <v>45033</v>
      </c>
      <c r="O86" s="1" t="s">
        <v>267</v>
      </c>
      <c r="P86" s="1" t="s">
        <v>8056</v>
      </c>
      <c r="R86" s="1" t="s">
        <v>8057</v>
      </c>
      <c r="U86" s="4">
        <v>45667</v>
      </c>
    </row>
    <row r="87" spans="1:23" x14ac:dyDescent="0.3">
      <c r="A87" s="1" t="s">
        <v>8058</v>
      </c>
      <c r="B87" s="1" t="s">
        <v>8059</v>
      </c>
      <c r="C87" s="1" t="s">
        <v>869</v>
      </c>
      <c r="D87" s="1" t="s">
        <v>8060</v>
      </c>
      <c r="E87" s="1">
        <v>1</v>
      </c>
      <c r="F87" s="1" t="s">
        <v>666</v>
      </c>
      <c r="H87" s="1" t="s">
        <v>60</v>
      </c>
      <c r="J87" s="1" t="s">
        <v>27</v>
      </c>
      <c r="K87" s="1" t="s">
        <v>1895</v>
      </c>
      <c r="L87" s="1" t="s">
        <v>8061</v>
      </c>
      <c r="M87" s="1" t="s">
        <v>258</v>
      </c>
      <c r="N87" s="2">
        <v>45029</v>
      </c>
      <c r="O87" s="1" t="s">
        <v>267</v>
      </c>
      <c r="P87" s="1" t="s">
        <v>8062</v>
      </c>
      <c r="Q87" s="1" t="s">
        <v>8063</v>
      </c>
      <c r="R87" s="1" t="s">
        <v>8064</v>
      </c>
      <c r="S87" s="1">
        <v>8117438654</v>
      </c>
      <c r="U87" s="3">
        <v>18568</v>
      </c>
      <c r="V87" s="1" t="s">
        <v>869</v>
      </c>
    </row>
    <row r="88" spans="1:23" x14ac:dyDescent="0.3">
      <c r="A88" s="1" t="s">
        <v>8065</v>
      </c>
      <c r="B88" s="1" t="s">
        <v>8066</v>
      </c>
      <c r="D88" s="1" t="s">
        <v>8067</v>
      </c>
      <c r="E88" s="1">
        <v>1</v>
      </c>
      <c r="F88" s="1" t="s">
        <v>8068</v>
      </c>
      <c r="H88" s="1" t="s">
        <v>26</v>
      </c>
      <c r="J88" s="1" t="s">
        <v>27</v>
      </c>
      <c r="K88" s="1" t="s">
        <v>8069</v>
      </c>
      <c r="L88" s="1" t="s">
        <v>8070</v>
      </c>
      <c r="M88" s="1" t="s">
        <v>7860</v>
      </c>
      <c r="N88" s="2">
        <v>45029</v>
      </c>
      <c r="O88" s="1" t="s">
        <v>267</v>
      </c>
      <c r="P88" s="1" t="s">
        <v>8071</v>
      </c>
      <c r="Q88" s="1" t="s">
        <v>8072</v>
      </c>
      <c r="R88" s="1" t="s">
        <v>8073</v>
      </c>
      <c r="U88" s="4">
        <v>45667</v>
      </c>
    </row>
    <row r="89" spans="1:23" x14ac:dyDescent="0.3">
      <c r="A89" s="1" t="s">
        <v>8074</v>
      </c>
      <c r="B89" s="1" t="s">
        <v>8075</v>
      </c>
      <c r="D89" s="1" t="s">
        <v>8076</v>
      </c>
      <c r="E89" s="1">
        <v>1</v>
      </c>
      <c r="F89" s="1" t="s">
        <v>8077</v>
      </c>
      <c r="H89" s="1" t="s">
        <v>26</v>
      </c>
      <c r="J89" s="1" t="s">
        <v>27</v>
      </c>
      <c r="K89" s="1" t="s">
        <v>8078</v>
      </c>
      <c r="L89" s="1" t="s">
        <v>8079</v>
      </c>
      <c r="M89" s="1" t="s">
        <v>258</v>
      </c>
      <c r="N89" s="2">
        <v>45019</v>
      </c>
      <c r="O89" s="1" t="s">
        <v>267</v>
      </c>
      <c r="P89" s="1" t="s">
        <v>8080</v>
      </c>
      <c r="Q89" s="1" t="s">
        <v>8081</v>
      </c>
      <c r="R89" s="1" t="s">
        <v>8082</v>
      </c>
      <c r="S89" s="1">
        <v>2348064231176</v>
      </c>
      <c r="U89" s="4">
        <v>45667</v>
      </c>
    </row>
    <row r="90" spans="1:23" x14ac:dyDescent="0.3">
      <c r="A90" s="1" t="s">
        <v>8083</v>
      </c>
      <c r="B90" s="1" t="s">
        <v>8084</v>
      </c>
      <c r="C90" s="1" t="s">
        <v>1611</v>
      </c>
      <c r="D90" s="1" t="s">
        <v>8085</v>
      </c>
      <c r="E90" s="1">
        <v>1</v>
      </c>
      <c r="F90" s="1" t="s">
        <v>8086</v>
      </c>
      <c r="H90" s="1" t="s">
        <v>26</v>
      </c>
      <c r="I90" s="1" t="s">
        <v>80</v>
      </c>
      <c r="J90" s="1" t="s">
        <v>27</v>
      </c>
      <c r="K90" s="1" t="s">
        <v>8087</v>
      </c>
      <c r="L90" s="1" t="s">
        <v>8088</v>
      </c>
      <c r="M90" s="1" t="s">
        <v>815</v>
      </c>
      <c r="N90" s="2">
        <v>45017</v>
      </c>
      <c r="O90" s="1" t="s">
        <v>267</v>
      </c>
      <c r="P90" s="1" t="s">
        <v>8089</v>
      </c>
      <c r="R90" s="1" t="s">
        <v>8090</v>
      </c>
      <c r="S90" s="1">
        <v>491706070449</v>
      </c>
      <c r="U90" s="4">
        <v>45667</v>
      </c>
      <c r="V90" s="1" t="s">
        <v>869</v>
      </c>
    </row>
    <row r="91" spans="1:23" x14ac:dyDescent="0.3">
      <c r="A91" s="1" t="s">
        <v>8091</v>
      </c>
      <c r="B91" s="1" t="s">
        <v>8092</v>
      </c>
      <c r="C91" s="1" t="s">
        <v>426</v>
      </c>
      <c r="F91" s="1" t="s">
        <v>8093</v>
      </c>
      <c r="H91" s="1" t="s">
        <v>26</v>
      </c>
      <c r="J91" s="1" t="s">
        <v>27</v>
      </c>
      <c r="K91" s="1" t="s">
        <v>8094</v>
      </c>
      <c r="L91" s="1" t="s">
        <v>8095</v>
      </c>
      <c r="M91" s="1" t="s">
        <v>1896</v>
      </c>
      <c r="N91" s="2">
        <v>45017</v>
      </c>
      <c r="O91" s="1" t="s">
        <v>267</v>
      </c>
      <c r="P91" s="1" t="s">
        <v>8096</v>
      </c>
      <c r="R91" s="1" t="s">
        <v>8097</v>
      </c>
      <c r="S91" s="1">
        <v>264817566418</v>
      </c>
      <c r="U91" s="3">
        <v>18568</v>
      </c>
      <c r="W91" s="1">
        <v>2</v>
      </c>
    </row>
    <row r="92" spans="1:23" x14ac:dyDescent="0.3">
      <c r="A92" s="1" t="s">
        <v>8098</v>
      </c>
      <c r="B92" s="1" t="s">
        <v>8099</v>
      </c>
      <c r="F92" s="1" t="s">
        <v>602</v>
      </c>
      <c r="H92" s="1" t="s">
        <v>26</v>
      </c>
      <c r="J92" s="1" t="s">
        <v>27</v>
      </c>
      <c r="K92" s="1" t="s">
        <v>8100</v>
      </c>
      <c r="L92" s="1" t="s">
        <v>8101</v>
      </c>
      <c r="M92" s="1" t="s">
        <v>302</v>
      </c>
      <c r="N92" s="2">
        <v>45007</v>
      </c>
      <c r="O92" s="1" t="s">
        <v>267</v>
      </c>
      <c r="P92" s="1" t="s">
        <v>8102</v>
      </c>
      <c r="Q92" s="1" t="s">
        <v>8103</v>
      </c>
      <c r="R92" s="1" t="s">
        <v>8104</v>
      </c>
      <c r="S92" s="1" t="s">
        <v>8105</v>
      </c>
      <c r="U92" s="4">
        <v>45667</v>
      </c>
    </row>
    <row r="93" spans="1:23" x14ac:dyDescent="0.3">
      <c r="A93" s="1" t="s">
        <v>8106</v>
      </c>
      <c r="B93" s="1" t="s">
        <v>8107</v>
      </c>
      <c r="D93" s="1" t="s">
        <v>8108</v>
      </c>
      <c r="E93" s="1">
        <v>2</v>
      </c>
      <c r="F93" s="1" t="s">
        <v>240</v>
      </c>
      <c r="H93" s="1" t="s">
        <v>26</v>
      </c>
      <c r="J93" s="1" t="s">
        <v>27</v>
      </c>
      <c r="K93" s="1" t="s">
        <v>8109</v>
      </c>
      <c r="L93" s="1" t="s">
        <v>8110</v>
      </c>
      <c r="M93" s="1" t="s">
        <v>985</v>
      </c>
      <c r="N93" s="2">
        <v>44998</v>
      </c>
      <c r="O93" s="1" t="s">
        <v>267</v>
      </c>
      <c r="P93" s="1" t="s">
        <v>8111</v>
      </c>
      <c r="Q93" s="1" t="s">
        <v>8112</v>
      </c>
      <c r="R93" s="1" t="s">
        <v>8113</v>
      </c>
      <c r="S93" s="1">
        <v>27818970870</v>
      </c>
      <c r="U93" s="4">
        <v>45667</v>
      </c>
    </row>
    <row r="94" spans="1:23" x14ac:dyDescent="0.3">
      <c r="A94" s="1" t="s">
        <v>8114</v>
      </c>
      <c r="B94" s="1" t="s">
        <v>8115</v>
      </c>
      <c r="F94" s="1" t="s">
        <v>248</v>
      </c>
      <c r="H94" s="1" t="s">
        <v>26</v>
      </c>
      <c r="J94" s="1" t="s">
        <v>27</v>
      </c>
      <c r="K94" s="1" t="s">
        <v>8116</v>
      </c>
      <c r="L94" s="1" t="s">
        <v>8117</v>
      </c>
      <c r="M94" s="1" t="s">
        <v>258</v>
      </c>
      <c r="N94" s="2">
        <v>44991</v>
      </c>
      <c r="O94" s="1" t="s">
        <v>267</v>
      </c>
      <c r="P94" s="1" t="s">
        <v>8118</v>
      </c>
      <c r="Q94" s="1" t="s">
        <v>8119</v>
      </c>
      <c r="R94" s="1" t="s">
        <v>8120</v>
      </c>
      <c r="S94" s="1">
        <v>2349065204615</v>
      </c>
      <c r="U94" s="4">
        <v>45667</v>
      </c>
    </row>
    <row r="95" spans="1:23" x14ac:dyDescent="0.3">
      <c r="A95" s="1" t="s">
        <v>8121</v>
      </c>
      <c r="B95" s="1" t="s">
        <v>8122</v>
      </c>
      <c r="F95" s="1" t="s">
        <v>472</v>
      </c>
      <c r="H95" s="1" t="s">
        <v>26</v>
      </c>
      <c r="J95" s="1" t="s">
        <v>27</v>
      </c>
      <c r="K95" s="1" t="s">
        <v>8123</v>
      </c>
      <c r="M95" s="1" t="s">
        <v>258</v>
      </c>
      <c r="N95" s="2">
        <v>44990</v>
      </c>
      <c r="O95" s="1" t="s">
        <v>267</v>
      </c>
      <c r="P95" s="1" t="s">
        <v>8124</v>
      </c>
      <c r="Q95" s="1" t="s">
        <v>8125</v>
      </c>
      <c r="R95" s="1" t="s">
        <v>8126</v>
      </c>
      <c r="U95" s="4">
        <v>45667</v>
      </c>
    </row>
    <row r="96" spans="1:23" x14ac:dyDescent="0.3">
      <c r="A96" s="1" t="s">
        <v>8127</v>
      </c>
      <c r="B96" s="1" t="s">
        <v>8128</v>
      </c>
      <c r="D96" s="1" t="s">
        <v>8129</v>
      </c>
      <c r="E96" s="1">
        <v>2</v>
      </c>
      <c r="F96" s="1" t="s">
        <v>602</v>
      </c>
      <c r="H96" s="1" t="s">
        <v>26</v>
      </c>
      <c r="J96" s="1" t="s">
        <v>27</v>
      </c>
      <c r="K96" s="1" t="s">
        <v>603</v>
      </c>
      <c r="L96" s="1" t="s">
        <v>8130</v>
      </c>
      <c r="M96" s="1" t="s">
        <v>1110</v>
      </c>
      <c r="N96" s="2">
        <v>44989</v>
      </c>
      <c r="O96" s="1" t="s">
        <v>267</v>
      </c>
      <c r="P96" s="1" t="s">
        <v>8131</v>
      </c>
      <c r="Q96" s="1" t="s">
        <v>8132</v>
      </c>
      <c r="R96" s="1" t="s">
        <v>8133</v>
      </c>
      <c r="S96" s="1">
        <v>2349063626899</v>
      </c>
      <c r="U96" s="4">
        <v>45667</v>
      </c>
    </row>
    <row r="97" spans="1:23" x14ac:dyDescent="0.3">
      <c r="A97" s="1" t="s">
        <v>8134</v>
      </c>
      <c r="B97" s="1" t="s">
        <v>8135</v>
      </c>
      <c r="D97" s="1" t="s">
        <v>8136</v>
      </c>
      <c r="E97" s="1">
        <v>2</v>
      </c>
      <c r="F97" s="1" t="s">
        <v>3319</v>
      </c>
      <c r="H97" s="1" t="s">
        <v>26</v>
      </c>
      <c r="J97" s="1" t="s">
        <v>27</v>
      </c>
      <c r="K97" s="1" t="s">
        <v>8137</v>
      </c>
      <c r="L97" s="1" t="s">
        <v>8138</v>
      </c>
      <c r="M97" s="1" t="s">
        <v>258</v>
      </c>
      <c r="N97" s="2">
        <v>44988</v>
      </c>
      <c r="O97" s="1" t="s">
        <v>267</v>
      </c>
      <c r="P97" s="1" t="s">
        <v>8139</v>
      </c>
      <c r="Q97" s="1" t="s">
        <v>8140</v>
      </c>
      <c r="R97" s="1" t="s">
        <v>8141</v>
      </c>
      <c r="S97" s="1">
        <v>2018891867</v>
      </c>
      <c r="U97" s="4">
        <v>45667</v>
      </c>
    </row>
    <row r="98" spans="1:23" x14ac:dyDescent="0.3">
      <c r="A98" s="1" t="s">
        <v>8142</v>
      </c>
      <c r="B98" s="1" t="s">
        <v>8143</v>
      </c>
      <c r="C98" s="1" t="s">
        <v>1611</v>
      </c>
      <c r="D98" s="1" t="s">
        <v>8144</v>
      </c>
      <c r="E98" s="1">
        <v>2</v>
      </c>
      <c r="F98" s="1" t="s">
        <v>8145</v>
      </c>
      <c r="H98" s="1" t="s">
        <v>26</v>
      </c>
      <c r="J98" s="1" t="s">
        <v>27</v>
      </c>
      <c r="K98" s="1" t="s">
        <v>8146</v>
      </c>
      <c r="L98" s="1" t="s">
        <v>8147</v>
      </c>
      <c r="M98" s="1" t="s">
        <v>347</v>
      </c>
      <c r="N98" s="2">
        <v>44986</v>
      </c>
      <c r="O98" s="1" t="s">
        <v>223</v>
      </c>
      <c r="P98" s="1" t="s">
        <v>8148</v>
      </c>
      <c r="R98" s="1" t="s">
        <v>8149</v>
      </c>
      <c r="U98" s="3">
        <v>18568</v>
      </c>
      <c r="V98" s="1" t="s">
        <v>869</v>
      </c>
      <c r="W98" s="1">
        <v>7</v>
      </c>
    </row>
    <row r="99" spans="1:23" x14ac:dyDescent="0.3">
      <c r="A99" s="1" t="s">
        <v>8150</v>
      </c>
      <c r="B99" s="1" t="s">
        <v>8151</v>
      </c>
      <c r="D99" s="1" t="s">
        <v>8152</v>
      </c>
      <c r="E99" s="1">
        <v>1</v>
      </c>
      <c r="F99" s="1" t="s">
        <v>8153</v>
      </c>
      <c r="H99" s="1" t="s">
        <v>26</v>
      </c>
      <c r="J99" s="1" t="s">
        <v>27</v>
      </c>
      <c r="K99" s="1" t="s">
        <v>8154</v>
      </c>
      <c r="L99" s="1" t="s">
        <v>8155</v>
      </c>
      <c r="M99" s="1" t="s">
        <v>258</v>
      </c>
      <c r="N99" s="2">
        <v>44972</v>
      </c>
      <c r="O99" s="1" t="s">
        <v>267</v>
      </c>
      <c r="P99" s="1" t="s">
        <v>8156</v>
      </c>
      <c r="Q99" s="1" t="s">
        <v>8157</v>
      </c>
      <c r="R99" s="1" t="s">
        <v>8158</v>
      </c>
      <c r="U99" s="4">
        <v>45667</v>
      </c>
    </row>
    <row r="100" spans="1:23" x14ac:dyDescent="0.3">
      <c r="A100" s="1" t="s">
        <v>8159</v>
      </c>
      <c r="B100" s="1" t="s">
        <v>8160</v>
      </c>
      <c r="F100" s="1" t="s">
        <v>142</v>
      </c>
      <c r="H100" s="1" t="s">
        <v>26</v>
      </c>
      <c r="J100" s="1" t="s">
        <v>27</v>
      </c>
      <c r="K100" s="1" t="s">
        <v>8161</v>
      </c>
      <c r="L100" s="1" t="s">
        <v>8162</v>
      </c>
      <c r="M100" s="1" t="s">
        <v>258</v>
      </c>
      <c r="N100" s="2">
        <v>44972</v>
      </c>
      <c r="O100" s="1" t="s">
        <v>267</v>
      </c>
      <c r="P100" s="1" t="s">
        <v>8163</v>
      </c>
      <c r="R100" s="1" t="s">
        <v>8164</v>
      </c>
      <c r="U100" s="4">
        <v>45667</v>
      </c>
    </row>
    <row r="101" spans="1:23" x14ac:dyDescent="0.3">
      <c r="A101" s="1" t="s">
        <v>8165</v>
      </c>
      <c r="B101" s="1" t="s">
        <v>8166</v>
      </c>
      <c r="C101" s="1" t="s">
        <v>926</v>
      </c>
      <c r="D101" s="1" t="s">
        <v>8167</v>
      </c>
      <c r="E101" s="1">
        <v>1</v>
      </c>
      <c r="F101" s="1" t="s">
        <v>8168</v>
      </c>
      <c r="G101" s="1">
        <v>2</v>
      </c>
      <c r="H101" s="1" t="s">
        <v>26</v>
      </c>
      <c r="J101" s="1" t="s">
        <v>27</v>
      </c>
      <c r="K101" s="1" t="s">
        <v>8169</v>
      </c>
      <c r="L101" s="1" t="s">
        <v>8170</v>
      </c>
      <c r="M101" s="1" t="s">
        <v>74</v>
      </c>
      <c r="N101" s="2">
        <v>44958</v>
      </c>
      <c r="O101" s="1" t="s">
        <v>223</v>
      </c>
      <c r="P101" s="1" t="s">
        <v>8171</v>
      </c>
      <c r="U101" s="3">
        <v>18568</v>
      </c>
      <c r="V101" s="1" t="s">
        <v>932</v>
      </c>
      <c r="W101" s="1">
        <v>4</v>
      </c>
    </row>
    <row r="102" spans="1:23" x14ac:dyDescent="0.3">
      <c r="A102" s="1" t="s">
        <v>8172</v>
      </c>
      <c r="B102" s="1" t="s">
        <v>8173</v>
      </c>
      <c r="C102" s="1" t="s">
        <v>1611</v>
      </c>
      <c r="F102" s="1" t="s">
        <v>142</v>
      </c>
      <c r="H102" s="1" t="s">
        <v>26</v>
      </c>
      <c r="J102" s="1" t="s">
        <v>27</v>
      </c>
      <c r="K102" s="1" t="s">
        <v>2332</v>
      </c>
      <c r="L102" s="1" t="s">
        <v>8174</v>
      </c>
      <c r="M102" s="1" t="s">
        <v>258</v>
      </c>
      <c r="N102" s="2">
        <v>44958</v>
      </c>
      <c r="O102" s="1" t="s">
        <v>267</v>
      </c>
      <c r="P102" s="1" t="s">
        <v>8175</v>
      </c>
      <c r="Q102" s="1" t="s">
        <v>8176</v>
      </c>
      <c r="R102" s="1" t="s">
        <v>8177</v>
      </c>
      <c r="S102" s="1" t="s">
        <v>8178</v>
      </c>
      <c r="U102" s="3">
        <v>18568</v>
      </c>
      <c r="V102" s="1" t="s">
        <v>869</v>
      </c>
    </row>
    <row r="103" spans="1:23" x14ac:dyDescent="0.3">
      <c r="A103" s="1" t="s">
        <v>8179</v>
      </c>
      <c r="B103" s="1" t="s">
        <v>8180</v>
      </c>
      <c r="C103" s="1" t="s">
        <v>1611</v>
      </c>
      <c r="D103" s="1" t="s">
        <v>8181</v>
      </c>
      <c r="E103" s="1">
        <v>1</v>
      </c>
      <c r="F103" s="1" t="s">
        <v>1626</v>
      </c>
      <c r="H103" s="1" t="s">
        <v>26</v>
      </c>
      <c r="I103" s="1" t="s">
        <v>80</v>
      </c>
      <c r="J103" s="1" t="s">
        <v>27</v>
      </c>
      <c r="K103" s="1" t="s">
        <v>8182</v>
      </c>
      <c r="L103" s="1" t="s">
        <v>8183</v>
      </c>
      <c r="M103" s="1" t="s">
        <v>788</v>
      </c>
      <c r="N103" s="2">
        <v>44956</v>
      </c>
      <c r="O103" s="1" t="s">
        <v>267</v>
      </c>
      <c r="P103" s="1" t="s">
        <v>8184</v>
      </c>
      <c r="Q103" s="1" t="s">
        <v>8185</v>
      </c>
      <c r="R103" s="1" t="s">
        <v>8186</v>
      </c>
      <c r="S103" s="1">
        <v>256703330943</v>
      </c>
      <c r="U103" s="4">
        <v>45667</v>
      </c>
      <c r="V103" s="1" t="s">
        <v>869</v>
      </c>
      <c r="W103" s="1">
        <v>2</v>
      </c>
    </row>
    <row r="104" spans="1:23" x14ac:dyDescent="0.3">
      <c r="A104" s="1" t="s">
        <v>8187</v>
      </c>
      <c r="B104" s="1" t="s">
        <v>8188</v>
      </c>
      <c r="C104" s="1" t="s">
        <v>1611</v>
      </c>
      <c r="D104" s="1" t="s">
        <v>8189</v>
      </c>
      <c r="E104" s="1">
        <v>1</v>
      </c>
      <c r="F104" s="1" t="s">
        <v>142</v>
      </c>
      <c r="H104" s="1" t="s">
        <v>26</v>
      </c>
      <c r="J104" s="1" t="s">
        <v>27</v>
      </c>
      <c r="K104" s="1" t="s">
        <v>928</v>
      </c>
      <c r="L104" s="1" t="s">
        <v>8190</v>
      </c>
      <c r="M104" s="1" t="s">
        <v>258</v>
      </c>
      <c r="N104" s="2">
        <v>44956</v>
      </c>
      <c r="O104" s="1" t="s">
        <v>267</v>
      </c>
      <c r="P104" s="1" t="s">
        <v>8191</v>
      </c>
      <c r="R104" s="1" t="s">
        <v>8192</v>
      </c>
      <c r="U104" s="4">
        <v>45667</v>
      </c>
      <c r="V104" s="1" t="s">
        <v>869</v>
      </c>
    </row>
    <row r="105" spans="1:23" x14ac:dyDescent="0.3">
      <c r="A105" s="1" t="s">
        <v>8193</v>
      </c>
      <c r="B105" s="1" t="s">
        <v>8194</v>
      </c>
      <c r="D105" s="1" t="s">
        <v>8195</v>
      </c>
      <c r="E105" s="1">
        <v>1</v>
      </c>
      <c r="F105" s="1" t="s">
        <v>8196</v>
      </c>
      <c r="H105" s="1" t="s">
        <v>26</v>
      </c>
      <c r="J105" s="1" t="s">
        <v>27</v>
      </c>
      <c r="K105" s="1" t="s">
        <v>8197</v>
      </c>
      <c r="L105" s="1" t="s">
        <v>8198</v>
      </c>
      <c r="M105" s="1" t="s">
        <v>788</v>
      </c>
      <c r="N105" s="2">
        <v>44950</v>
      </c>
      <c r="O105" s="1" t="s">
        <v>267</v>
      </c>
      <c r="P105" s="1" t="s">
        <v>8199</v>
      </c>
      <c r="Q105" s="1" t="s">
        <v>8200</v>
      </c>
      <c r="R105" s="1" t="s">
        <v>8201</v>
      </c>
      <c r="U105" s="3">
        <v>18568</v>
      </c>
    </row>
    <row r="106" spans="1:23" x14ac:dyDescent="0.3">
      <c r="A106" s="1" t="s">
        <v>8202</v>
      </c>
      <c r="B106" s="1" t="s">
        <v>8203</v>
      </c>
      <c r="D106" s="1" t="s">
        <v>8204</v>
      </c>
      <c r="E106" s="1">
        <v>1</v>
      </c>
      <c r="F106" s="1" t="s">
        <v>1236</v>
      </c>
      <c r="H106" s="1" t="s">
        <v>26</v>
      </c>
      <c r="J106" s="1" t="s">
        <v>27</v>
      </c>
      <c r="K106" s="1" t="s">
        <v>8205</v>
      </c>
      <c r="L106" s="1" t="s">
        <v>8206</v>
      </c>
      <c r="M106" s="1" t="s">
        <v>3559</v>
      </c>
      <c r="N106" s="2">
        <v>44943</v>
      </c>
      <c r="O106" s="1" t="s">
        <v>267</v>
      </c>
      <c r="P106" s="1" t="s">
        <v>8207</v>
      </c>
      <c r="Q106" s="1" t="s">
        <v>8208</v>
      </c>
      <c r="R106" s="1" t="s">
        <v>8209</v>
      </c>
      <c r="U106" s="3">
        <v>18568</v>
      </c>
    </row>
    <row r="107" spans="1:23" x14ac:dyDescent="0.3">
      <c r="A107" s="1" t="s">
        <v>8210</v>
      </c>
      <c r="B107" s="1" t="s">
        <v>8211</v>
      </c>
      <c r="F107" s="1" t="s">
        <v>8212</v>
      </c>
      <c r="H107" s="1" t="s">
        <v>26</v>
      </c>
      <c r="J107" s="1" t="s">
        <v>27</v>
      </c>
      <c r="K107" s="1" t="s">
        <v>8213</v>
      </c>
      <c r="M107" s="1" t="s">
        <v>258</v>
      </c>
      <c r="N107" s="2">
        <v>44939</v>
      </c>
      <c r="O107" s="1" t="s">
        <v>267</v>
      </c>
      <c r="P107" s="1" t="s">
        <v>8214</v>
      </c>
      <c r="Q107" s="1" t="s">
        <v>8215</v>
      </c>
      <c r="R107" s="1" t="s">
        <v>8216</v>
      </c>
      <c r="U107" s="4">
        <v>45667</v>
      </c>
    </row>
    <row r="108" spans="1:23" x14ac:dyDescent="0.3">
      <c r="A108" s="1" t="s">
        <v>8217</v>
      </c>
      <c r="B108" s="1" t="s">
        <v>8218</v>
      </c>
      <c r="D108" s="1" t="s">
        <v>8219</v>
      </c>
      <c r="E108" s="1">
        <v>1</v>
      </c>
      <c r="F108" s="1" t="s">
        <v>142</v>
      </c>
      <c r="H108" s="1" t="s">
        <v>26</v>
      </c>
      <c r="J108" s="1" t="s">
        <v>27</v>
      </c>
      <c r="K108" s="1" t="s">
        <v>928</v>
      </c>
      <c r="L108" s="1" t="s">
        <v>8220</v>
      </c>
      <c r="M108" s="1" t="s">
        <v>109</v>
      </c>
      <c r="N108" s="2">
        <v>44931</v>
      </c>
      <c r="O108" s="1" t="s">
        <v>267</v>
      </c>
      <c r="P108" s="1" t="s">
        <v>8221</v>
      </c>
      <c r="Q108" s="1" t="s">
        <v>8222</v>
      </c>
      <c r="R108" s="1" t="s">
        <v>8223</v>
      </c>
      <c r="S108" s="1">
        <v>254724470240</v>
      </c>
      <c r="U108" s="4">
        <v>45667</v>
      </c>
    </row>
    <row r="109" spans="1:23" x14ac:dyDescent="0.3">
      <c r="A109" s="1" t="s">
        <v>8224</v>
      </c>
      <c r="B109" s="1" t="s">
        <v>8225</v>
      </c>
      <c r="D109" s="1" t="s">
        <v>8226</v>
      </c>
      <c r="E109" s="1">
        <v>1</v>
      </c>
      <c r="F109" s="1" t="s">
        <v>90</v>
      </c>
      <c r="H109" s="1" t="s">
        <v>26</v>
      </c>
      <c r="J109" s="1" t="s">
        <v>27</v>
      </c>
      <c r="K109" s="1" t="s">
        <v>8227</v>
      </c>
      <c r="L109" s="1" t="s">
        <v>8228</v>
      </c>
      <c r="M109" s="1" t="s">
        <v>258</v>
      </c>
      <c r="N109" s="2">
        <v>44929</v>
      </c>
      <c r="O109" s="1" t="s">
        <v>267</v>
      </c>
      <c r="P109" s="1" t="s">
        <v>8229</v>
      </c>
      <c r="R109" s="1" t="s">
        <v>8230</v>
      </c>
      <c r="U109" s="4">
        <v>45667</v>
      </c>
    </row>
    <row r="110" spans="1:23" x14ac:dyDescent="0.3">
      <c r="A110" s="1" t="s">
        <v>8231</v>
      </c>
      <c r="B110" s="1" t="s">
        <v>8232</v>
      </c>
      <c r="C110" s="1" t="s">
        <v>1611</v>
      </c>
      <c r="D110" s="1" t="s">
        <v>8233</v>
      </c>
      <c r="E110" s="1">
        <v>1</v>
      </c>
      <c r="F110" s="1" t="s">
        <v>8234</v>
      </c>
      <c r="H110" s="1" t="s">
        <v>26</v>
      </c>
      <c r="J110" s="1" t="s">
        <v>27</v>
      </c>
      <c r="K110" s="1" t="s">
        <v>8235</v>
      </c>
      <c r="L110" s="1" t="s">
        <v>8236</v>
      </c>
      <c r="M110" s="1" t="s">
        <v>74</v>
      </c>
      <c r="N110" s="2">
        <v>44927</v>
      </c>
      <c r="O110" s="1" t="s">
        <v>30</v>
      </c>
      <c r="P110" s="1" t="s">
        <v>8237</v>
      </c>
      <c r="R110" s="1" t="s">
        <v>8238</v>
      </c>
      <c r="U110" s="1" t="s">
        <v>130</v>
      </c>
      <c r="V110" s="1" t="s">
        <v>869</v>
      </c>
    </row>
    <row r="111" spans="1:23" x14ac:dyDescent="0.3">
      <c r="A111" s="1" t="s">
        <v>8239</v>
      </c>
      <c r="B111" s="1" t="s">
        <v>8240</v>
      </c>
      <c r="C111" s="1" t="s">
        <v>869</v>
      </c>
      <c r="D111" s="1" t="s">
        <v>8241</v>
      </c>
      <c r="E111" s="1">
        <v>1</v>
      </c>
      <c r="F111" s="1" t="s">
        <v>142</v>
      </c>
      <c r="H111" s="1" t="s">
        <v>26</v>
      </c>
      <c r="J111" s="1" t="s">
        <v>27</v>
      </c>
      <c r="K111" s="1" t="s">
        <v>528</v>
      </c>
      <c r="L111" s="1" t="s">
        <v>8242</v>
      </c>
      <c r="M111" s="1" t="s">
        <v>347</v>
      </c>
      <c r="N111" s="2">
        <v>44927</v>
      </c>
      <c r="O111" s="1" t="s">
        <v>30</v>
      </c>
      <c r="P111" s="1" t="s">
        <v>8243</v>
      </c>
      <c r="U111" s="1" t="s">
        <v>34</v>
      </c>
      <c r="V111" s="1" t="s">
        <v>869</v>
      </c>
      <c r="W111" s="1">
        <v>5</v>
      </c>
    </row>
    <row r="112" spans="1:23" x14ac:dyDescent="0.3">
      <c r="A112" s="1" t="s">
        <v>8244</v>
      </c>
      <c r="B112" s="1" t="s">
        <v>8245</v>
      </c>
      <c r="C112" s="1" t="s">
        <v>212</v>
      </c>
      <c r="D112" s="1" t="s">
        <v>8246</v>
      </c>
      <c r="E112" s="1">
        <v>1</v>
      </c>
      <c r="F112" s="1" t="s">
        <v>240</v>
      </c>
      <c r="H112" s="1" t="s">
        <v>26</v>
      </c>
      <c r="J112" s="1" t="s">
        <v>27</v>
      </c>
      <c r="K112" s="1" t="s">
        <v>8109</v>
      </c>
      <c r="L112" s="1" t="s">
        <v>8247</v>
      </c>
      <c r="M112" s="1" t="s">
        <v>788</v>
      </c>
      <c r="N112" s="2">
        <v>44927</v>
      </c>
      <c r="O112" s="1" t="s">
        <v>30</v>
      </c>
      <c r="P112" s="1" t="s">
        <v>8248</v>
      </c>
      <c r="R112" s="1" t="s">
        <v>8249</v>
      </c>
      <c r="S112" s="1" t="s">
        <v>8250</v>
      </c>
      <c r="U112" s="4">
        <v>45667</v>
      </c>
      <c r="W112" s="1">
        <v>2</v>
      </c>
    </row>
    <row r="113" spans="1:23" x14ac:dyDescent="0.3">
      <c r="A113" s="1" t="s">
        <v>8251</v>
      </c>
      <c r="B113" s="1" t="s">
        <v>8252</v>
      </c>
      <c r="C113" s="1" t="s">
        <v>869</v>
      </c>
      <c r="D113" s="1" t="s">
        <v>8253</v>
      </c>
      <c r="E113" s="1">
        <v>1</v>
      </c>
      <c r="F113" s="1" t="s">
        <v>25</v>
      </c>
      <c r="H113" s="1" t="s">
        <v>26</v>
      </c>
      <c r="J113" s="1" t="s">
        <v>27</v>
      </c>
      <c r="K113" s="1" t="s">
        <v>28</v>
      </c>
      <c r="L113" s="1" t="s">
        <v>8254</v>
      </c>
      <c r="M113" s="1" t="s">
        <v>8255</v>
      </c>
      <c r="N113" s="2">
        <v>44927</v>
      </c>
      <c r="O113" s="1" t="s">
        <v>30</v>
      </c>
      <c r="P113" s="1" t="s">
        <v>8256</v>
      </c>
      <c r="R113" s="1" t="s">
        <v>8257</v>
      </c>
      <c r="S113" s="1" t="s">
        <v>8258</v>
      </c>
      <c r="U113" s="4">
        <v>45667</v>
      </c>
      <c r="V113" s="1" t="s">
        <v>869</v>
      </c>
    </row>
    <row r="114" spans="1:23" x14ac:dyDescent="0.3">
      <c r="A114" s="1" t="s">
        <v>8259</v>
      </c>
      <c r="B114" s="1" t="s">
        <v>8260</v>
      </c>
      <c r="C114" s="1" t="s">
        <v>869</v>
      </c>
      <c r="D114" s="1" t="s">
        <v>8261</v>
      </c>
      <c r="E114" s="1">
        <v>1</v>
      </c>
      <c r="F114" s="1" t="s">
        <v>8262</v>
      </c>
      <c r="H114" s="1" t="s">
        <v>26</v>
      </c>
      <c r="J114" s="1" t="s">
        <v>27</v>
      </c>
      <c r="K114" s="1" t="s">
        <v>8263</v>
      </c>
      <c r="L114" s="1" t="s">
        <v>8264</v>
      </c>
      <c r="M114" s="1" t="s">
        <v>258</v>
      </c>
      <c r="N114" s="2">
        <v>44927</v>
      </c>
      <c r="O114" s="1" t="s">
        <v>267</v>
      </c>
      <c r="P114" s="1" t="s">
        <v>8265</v>
      </c>
      <c r="Q114" s="1" t="s">
        <v>8266</v>
      </c>
      <c r="R114" s="1" t="s">
        <v>8267</v>
      </c>
      <c r="U114" s="4">
        <v>45667</v>
      </c>
      <c r="V114" s="1" t="s">
        <v>869</v>
      </c>
      <c r="W114" s="1">
        <v>10</v>
      </c>
    </row>
    <row r="115" spans="1:23" x14ac:dyDescent="0.3">
      <c r="A115" s="1" t="s">
        <v>8268</v>
      </c>
      <c r="B115" s="1" t="s">
        <v>8269</v>
      </c>
      <c r="C115" s="1" t="s">
        <v>869</v>
      </c>
      <c r="F115" s="1" t="s">
        <v>5602</v>
      </c>
      <c r="H115" s="1" t="s">
        <v>26</v>
      </c>
      <c r="J115" s="1" t="s">
        <v>27</v>
      </c>
      <c r="K115" s="1" t="s">
        <v>8270</v>
      </c>
      <c r="L115" s="1" t="s">
        <v>8271</v>
      </c>
      <c r="M115" s="1" t="s">
        <v>419</v>
      </c>
      <c r="N115" s="2">
        <v>44927</v>
      </c>
      <c r="O115" s="1" t="s">
        <v>30</v>
      </c>
      <c r="P115" s="1" t="s">
        <v>8272</v>
      </c>
      <c r="Q115" s="1" t="s">
        <v>8273</v>
      </c>
      <c r="V115" s="1" t="s">
        <v>869</v>
      </c>
      <c r="W115" s="1">
        <v>2</v>
      </c>
    </row>
    <row r="116" spans="1:23" x14ac:dyDescent="0.3">
      <c r="A116" s="1" t="s">
        <v>8274</v>
      </c>
      <c r="B116" s="1" t="s">
        <v>8275</v>
      </c>
      <c r="C116" s="1" t="s">
        <v>1611</v>
      </c>
      <c r="D116" s="1" t="s">
        <v>8276</v>
      </c>
      <c r="E116" s="1">
        <v>2</v>
      </c>
      <c r="F116" s="1" t="s">
        <v>8277</v>
      </c>
      <c r="H116" s="1" t="s">
        <v>26</v>
      </c>
      <c r="J116" s="1" t="s">
        <v>27</v>
      </c>
      <c r="K116" s="1" t="s">
        <v>8278</v>
      </c>
      <c r="L116" s="1" t="s">
        <v>8279</v>
      </c>
      <c r="M116" s="1" t="s">
        <v>215</v>
      </c>
      <c r="N116" s="2">
        <v>44927</v>
      </c>
      <c r="O116" s="1" t="s">
        <v>30</v>
      </c>
      <c r="P116" s="1" t="s">
        <v>8280</v>
      </c>
      <c r="U116" s="4">
        <v>45667</v>
      </c>
      <c r="V116" s="1" t="s">
        <v>869</v>
      </c>
      <c r="W116" s="1">
        <v>1</v>
      </c>
    </row>
    <row r="117" spans="1:23" x14ac:dyDescent="0.3">
      <c r="A117" s="1" t="s">
        <v>8281</v>
      </c>
      <c r="B117" s="1" t="s">
        <v>8282</v>
      </c>
      <c r="C117" s="1" t="s">
        <v>869</v>
      </c>
      <c r="F117" s="1" t="s">
        <v>3319</v>
      </c>
      <c r="H117" s="1" t="s">
        <v>26</v>
      </c>
      <c r="J117" s="1" t="s">
        <v>27</v>
      </c>
      <c r="K117" s="1" t="s">
        <v>3320</v>
      </c>
      <c r="M117" s="1" t="s">
        <v>302</v>
      </c>
      <c r="N117" s="2">
        <v>44927</v>
      </c>
      <c r="O117" s="1" t="s">
        <v>30</v>
      </c>
      <c r="P117" s="1" t="s">
        <v>8283</v>
      </c>
      <c r="R117" s="1" t="s">
        <v>8284</v>
      </c>
      <c r="U117" s="4">
        <v>45667</v>
      </c>
      <c r="V117" s="1" t="s">
        <v>869</v>
      </c>
      <c r="W117" s="1">
        <v>3</v>
      </c>
    </row>
    <row r="118" spans="1:23" x14ac:dyDescent="0.3">
      <c r="A118" s="1" t="s">
        <v>8285</v>
      </c>
      <c r="B118" s="1" t="s">
        <v>8286</v>
      </c>
      <c r="C118" s="1" t="s">
        <v>1611</v>
      </c>
      <c r="D118" s="1" t="s">
        <v>8287</v>
      </c>
      <c r="E118" s="1">
        <v>2</v>
      </c>
      <c r="F118" s="1" t="s">
        <v>8288</v>
      </c>
      <c r="H118" s="1" t="s">
        <v>26</v>
      </c>
      <c r="J118" s="1" t="s">
        <v>27</v>
      </c>
      <c r="K118" s="1" t="s">
        <v>8289</v>
      </c>
      <c r="L118" s="1" t="s">
        <v>8290</v>
      </c>
      <c r="M118" s="1" t="s">
        <v>419</v>
      </c>
      <c r="N118" s="2">
        <v>44927</v>
      </c>
      <c r="O118" s="1" t="s">
        <v>30</v>
      </c>
      <c r="P118" s="1" t="s">
        <v>8291</v>
      </c>
      <c r="Q118" s="1" t="s">
        <v>8292</v>
      </c>
      <c r="U118" s="3">
        <v>18568</v>
      </c>
      <c r="V118" s="1" t="s">
        <v>869</v>
      </c>
      <c r="W118" s="1">
        <v>1</v>
      </c>
    </row>
    <row r="119" spans="1:23" x14ac:dyDescent="0.3">
      <c r="A119" s="1" t="s">
        <v>8293</v>
      </c>
      <c r="B119" s="1" t="s">
        <v>8294</v>
      </c>
      <c r="C119" s="1" t="s">
        <v>1611</v>
      </c>
      <c r="F119" s="1" t="s">
        <v>2097</v>
      </c>
      <c r="H119" s="1" t="s">
        <v>26</v>
      </c>
      <c r="J119" s="1" t="s">
        <v>27</v>
      </c>
      <c r="K119" s="1" t="s">
        <v>8295</v>
      </c>
      <c r="M119" s="1" t="s">
        <v>419</v>
      </c>
      <c r="N119" s="2">
        <v>44927</v>
      </c>
      <c r="O119" s="1" t="s">
        <v>223</v>
      </c>
      <c r="P119" s="1" t="s">
        <v>8296</v>
      </c>
      <c r="Q119" s="1" t="s">
        <v>8297</v>
      </c>
      <c r="R119" s="1" t="s">
        <v>8298</v>
      </c>
      <c r="U119" s="3">
        <v>18568</v>
      </c>
      <c r="V119" s="1" t="s">
        <v>869</v>
      </c>
    </row>
    <row r="120" spans="1:23" x14ac:dyDescent="0.3">
      <c r="A120" s="1" t="s">
        <v>8299</v>
      </c>
      <c r="B120" s="1" t="s">
        <v>8300</v>
      </c>
      <c r="C120" s="1" t="s">
        <v>973</v>
      </c>
      <c r="F120" s="1" t="s">
        <v>90</v>
      </c>
      <c r="H120" s="1" t="s">
        <v>26</v>
      </c>
      <c r="J120" s="1" t="s">
        <v>27</v>
      </c>
      <c r="K120" s="1" t="s">
        <v>8301</v>
      </c>
      <c r="L120" s="1" t="s">
        <v>8302</v>
      </c>
      <c r="M120" s="1" t="s">
        <v>109</v>
      </c>
      <c r="N120" s="2">
        <v>44927</v>
      </c>
      <c r="O120" s="1" t="s">
        <v>30</v>
      </c>
      <c r="P120" s="1" t="s">
        <v>8303</v>
      </c>
      <c r="Q120" s="1" t="s">
        <v>8304</v>
      </c>
      <c r="R120" s="1" t="s">
        <v>8305</v>
      </c>
      <c r="U120" s="4">
        <v>45667</v>
      </c>
      <c r="W120" s="1">
        <v>1</v>
      </c>
    </row>
    <row r="121" spans="1:23" x14ac:dyDescent="0.3">
      <c r="A121" s="1" t="s">
        <v>8306</v>
      </c>
      <c r="B121" s="1" t="s">
        <v>8307</v>
      </c>
      <c r="C121" s="1" t="s">
        <v>1611</v>
      </c>
      <c r="F121" s="1" t="s">
        <v>142</v>
      </c>
      <c r="H121" s="1" t="s">
        <v>26</v>
      </c>
      <c r="J121" s="1" t="s">
        <v>27</v>
      </c>
      <c r="K121" s="1" t="s">
        <v>928</v>
      </c>
      <c r="L121" s="1" t="s">
        <v>8308</v>
      </c>
      <c r="M121" s="1" t="s">
        <v>109</v>
      </c>
      <c r="N121" s="2">
        <v>44927</v>
      </c>
      <c r="O121" s="1" t="s">
        <v>267</v>
      </c>
      <c r="P121" s="1" t="s">
        <v>8309</v>
      </c>
      <c r="R121" s="1" t="s">
        <v>8310</v>
      </c>
      <c r="U121" s="3">
        <v>18568</v>
      </c>
      <c r="V121" s="1" t="s">
        <v>869</v>
      </c>
    </row>
    <row r="122" spans="1:23" x14ac:dyDescent="0.3">
      <c r="A122" s="1" t="s">
        <v>8311</v>
      </c>
      <c r="B122" s="1" t="s">
        <v>8312</v>
      </c>
      <c r="C122" s="1" t="s">
        <v>1611</v>
      </c>
      <c r="D122" s="1" t="s">
        <v>8313</v>
      </c>
      <c r="E122" s="1">
        <v>1</v>
      </c>
      <c r="F122" s="1" t="s">
        <v>142</v>
      </c>
      <c r="H122" s="1" t="s">
        <v>26</v>
      </c>
      <c r="J122" s="1" t="s">
        <v>27</v>
      </c>
      <c r="K122" s="1" t="s">
        <v>2332</v>
      </c>
      <c r="L122" s="1" t="s">
        <v>8314</v>
      </c>
      <c r="M122" s="1" t="s">
        <v>347</v>
      </c>
      <c r="N122" s="2">
        <v>44927</v>
      </c>
      <c r="O122" s="1" t="s">
        <v>30</v>
      </c>
      <c r="P122" s="1" t="s">
        <v>8315</v>
      </c>
      <c r="R122" s="1" t="s">
        <v>8316</v>
      </c>
      <c r="U122" s="4">
        <v>45667</v>
      </c>
      <c r="V122" s="1" t="s">
        <v>869</v>
      </c>
    </row>
    <row r="123" spans="1:23" x14ac:dyDescent="0.3">
      <c r="A123" s="1" t="s">
        <v>8317</v>
      </c>
      <c r="B123" s="1" t="s">
        <v>8318</v>
      </c>
      <c r="C123" s="1" t="s">
        <v>1611</v>
      </c>
      <c r="F123" s="1" t="s">
        <v>3499</v>
      </c>
      <c r="H123" s="1" t="s">
        <v>26</v>
      </c>
      <c r="J123" s="1" t="s">
        <v>27</v>
      </c>
      <c r="K123" s="1" t="s">
        <v>8319</v>
      </c>
      <c r="M123" s="1" t="s">
        <v>109</v>
      </c>
      <c r="N123" s="2">
        <v>44927</v>
      </c>
      <c r="O123" s="1" t="s">
        <v>30</v>
      </c>
      <c r="P123" s="1" t="s">
        <v>8320</v>
      </c>
      <c r="Q123" s="1" t="s">
        <v>8321</v>
      </c>
      <c r="R123" s="1" t="s">
        <v>8322</v>
      </c>
      <c r="S123" s="1" t="s">
        <v>8323</v>
      </c>
      <c r="U123" s="4">
        <v>45667</v>
      </c>
      <c r="V123" s="1" t="s">
        <v>869</v>
      </c>
      <c r="W123" s="1">
        <v>1</v>
      </c>
    </row>
    <row r="124" spans="1:23" x14ac:dyDescent="0.3">
      <c r="A124" s="1" t="s">
        <v>8324</v>
      </c>
      <c r="B124" s="1" t="s">
        <v>8325</v>
      </c>
      <c r="C124" s="1" t="s">
        <v>869</v>
      </c>
      <c r="D124" s="1" t="s">
        <v>8326</v>
      </c>
      <c r="E124" s="1">
        <v>2</v>
      </c>
      <c r="F124" s="1" t="s">
        <v>274</v>
      </c>
      <c r="H124" s="1" t="s">
        <v>26</v>
      </c>
      <c r="J124" s="1" t="s">
        <v>27</v>
      </c>
      <c r="K124" s="1" t="s">
        <v>8327</v>
      </c>
      <c r="M124" s="1" t="s">
        <v>74</v>
      </c>
      <c r="N124" s="2">
        <v>44927</v>
      </c>
      <c r="O124" s="1" t="s">
        <v>267</v>
      </c>
      <c r="P124" s="1" t="s">
        <v>8328</v>
      </c>
      <c r="R124" s="1" t="s">
        <v>8329</v>
      </c>
      <c r="U124" s="3">
        <v>18568</v>
      </c>
      <c r="V124" s="1" t="s">
        <v>869</v>
      </c>
      <c r="W124" s="1">
        <v>3</v>
      </c>
    </row>
    <row r="125" spans="1:23" x14ac:dyDescent="0.3">
      <c r="A125" s="1" t="s">
        <v>8330</v>
      </c>
      <c r="B125" s="1" t="s">
        <v>8331</v>
      </c>
      <c r="D125" s="1" t="s">
        <v>8332</v>
      </c>
      <c r="E125" s="1">
        <v>2</v>
      </c>
      <c r="F125" s="1" t="s">
        <v>8333</v>
      </c>
      <c r="H125" s="1" t="s">
        <v>26</v>
      </c>
      <c r="J125" s="1" t="s">
        <v>27</v>
      </c>
      <c r="K125" s="1" t="s">
        <v>8334</v>
      </c>
      <c r="L125" s="1" t="s">
        <v>8335</v>
      </c>
      <c r="M125" s="1" t="s">
        <v>42</v>
      </c>
      <c r="N125" s="2">
        <v>44927</v>
      </c>
      <c r="O125" s="1" t="s">
        <v>30</v>
      </c>
      <c r="P125" s="1" t="s">
        <v>8336</v>
      </c>
      <c r="R125" s="1" t="s">
        <v>8337</v>
      </c>
      <c r="U125" s="3">
        <v>18568</v>
      </c>
    </row>
    <row r="126" spans="1:23" x14ac:dyDescent="0.3">
      <c r="A126" s="1" t="s">
        <v>8338</v>
      </c>
      <c r="B126" s="1" t="s">
        <v>8339</v>
      </c>
      <c r="D126" s="1" t="s">
        <v>8340</v>
      </c>
      <c r="E126" s="1">
        <v>2</v>
      </c>
      <c r="F126" s="1" t="s">
        <v>8341</v>
      </c>
      <c r="G126" s="1">
        <v>1</v>
      </c>
      <c r="H126" s="1" t="s">
        <v>26</v>
      </c>
      <c r="J126" s="1" t="s">
        <v>27</v>
      </c>
      <c r="K126" s="1" t="s">
        <v>8342</v>
      </c>
      <c r="L126" s="1" t="s">
        <v>8343</v>
      </c>
      <c r="M126" s="1" t="s">
        <v>100</v>
      </c>
      <c r="N126" s="2">
        <v>44927</v>
      </c>
      <c r="O126" s="1" t="s">
        <v>30</v>
      </c>
      <c r="P126" s="1" t="s">
        <v>8344</v>
      </c>
      <c r="R126" s="1" t="s">
        <v>8345</v>
      </c>
      <c r="S126" s="1" t="s">
        <v>8346</v>
      </c>
      <c r="U126" s="1" t="s">
        <v>130</v>
      </c>
    </row>
    <row r="127" spans="1:23" x14ac:dyDescent="0.3">
      <c r="A127" s="1" t="s">
        <v>8347</v>
      </c>
      <c r="B127" s="1" t="s">
        <v>8348</v>
      </c>
      <c r="C127" s="1" t="s">
        <v>869</v>
      </c>
      <c r="F127" s="1" t="s">
        <v>2492</v>
      </c>
      <c r="H127" s="1" t="s">
        <v>26</v>
      </c>
      <c r="J127" s="1" t="s">
        <v>27</v>
      </c>
      <c r="K127" s="1" t="s">
        <v>8349</v>
      </c>
      <c r="M127" s="1" t="s">
        <v>347</v>
      </c>
      <c r="N127" s="2">
        <v>44927</v>
      </c>
      <c r="O127" s="1" t="s">
        <v>30</v>
      </c>
      <c r="P127" s="1" t="s">
        <v>8350</v>
      </c>
      <c r="Q127" s="1" t="s">
        <v>8351</v>
      </c>
      <c r="R127" s="1" t="s">
        <v>8352</v>
      </c>
      <c r="U127" s="3">
        <v>18568</v>
      </c>
      <c r="V127" s="1" t="s">
        <v>869</v>
      </c>
      <c r="W127" s="1">
        <v>1</v>
      </c>
    </row>
    <row r="128" spans="1:23" x14ac:dyDescent="0.3">
      <c r="A128" s="1" t="s">
        <v>8353</v>
      </c>
      <c r="B128" s="1" t="s">
        <v>8354</v>
      </c>
      <c r="C128" s="1" t="s">
        <v>973</v>
      </c>
      <c r="F128" s="1" t="s">
        <v>628</v>
      </c>
      <c r="H128" s="1" t="s">
        <v>26</v>
      </c>
      <c r="I128" s="1" t="s">
        <v>80</v>
      </c>
      <c r="J128" s="1" t="s">
        <v>27</v>
      </c>
      <c r="K128" s="1" t="s">
        <v>629</v>
      </c>
      <c r="L128" s="1" t="s">
        <v>8355</v>
      </c>
      <c r="M128" s="1" t="s">
        <v>1131</v>
      </c>
      <c r="N128" s="2">
        <v>44927</v>
      </c>
      <c r="O128" s="1" t="s">
        <v>30</v>
      </c>
      <c r="P128" s="1" t="s">
        <v>8356</v>
      </c>
      <c r="Q128" s="1" t="s">
        <v>8357</v>
      </c>
      <c r="U128" s="4">
        <v>45667</v>
      </c>
      <c r="W128" s="1">
        <v>1</v>
      </c>
    </row>
    <row r="129" spans="1:23" x14ac:dyDescent="0.3">
      <c r="A129" s="1" t="s">
        <v>8358</v>
      </c>
      <c r="B129" s="1" t="s">
        <v>8359</v>
      </c>
      <c r="D129" s="1" t="s">
        <v>8360</v>
      </c>
      <c r="E129" s="1">
        <v>1</v>
      </c>
      <c r="F129" s="1" t="s">
        <v>602</v>
      </c>
      <c r="H129" s="1" t="s">
        <v>26</v>
      </c>
      <c r="J129" s="1" t="s">
        <v>27</v>
      </c>
      <c r="K129" s="1" t="s">
        <v>8361</v>
      </c>
      <c r="L129" s="1" t="s">
        <v>8362</v>
      </c>
      <c r="M129" s="1" t="s">
        <v>419</v>
      </c>
      <c r="N129" s="2">
        <v>44927</v>
      </c>
      <c r="O129" s="1" t="s">
        <v>30</v>
      </c>
      <c r="P129" s="1" t="s">
        <v>8363</v>
      </c>
      <c r="R129" s="1" t="s">
        <v>8364</v>
      </c>
      <c r="U129" s="4">
        <v>45667</v>
      </c>
    </row>
    <row r="130" spans="1:23" x14ac:dyDescent="0.3">
      <c r="A130" s="1" t="s">
        <v>8365</v>
      </c>
      <c r="B130" s="1" t="s">
        <v>8366</v>
      </c>
      <c r="F130" s="1" t="s">
        <v>7732</v>
      </c>
      <c r="H130" s="1" t="s">
        <v>26</v>
      </c>
      <c r="I130" s="1" t="s">
        <v>71</v>
      </c>
      <c r="J130" s="1" t="s">
        <v>27</v>
      </c>
      <c r="K130" s="1" t="s">
        <v>8367</v>
      </c>
      <c r="L130" s="1" t="s">
        <v>8368</v>
      </c>
      <c r="M130" s="1" t="s">
        <v>100</v>
      </c>
      <c r="N130" s="2">
        <v>44927</v>
      </c>
      <c r="O130" s="1" t="s">
        <v>30</v>
      </c>
      <c r="P130" s="1" t="s">
        <v>8369</v>
      </c>
      <c r="R130" s="1" t="s">
        <v>8370</v>
      </c>
      <c r="U130" s="4">
        <v>45667</v>
      </c>
    </row>
    <row r="131" spans="1:23" x14ac:dyDescent="0.3">
      <c r="A131" s="1" t="s">
        <v>8371</v>
      </c>
      <c r="B131" s="1" t="s">
        <v>8372</v>
      </c>
      <c r="D131" s="1" t="s">
        <v>8373</v>
      </c>
      <c r="E131" s="1">
        <v>1</v>
      </c>
      <c r="F131" s="1" t="s">
        <v>1005</v>
      </c>
      <c r="H131" s="1" t="s">
        <v>26</v>
      </c>
      <c r="J131" s="1" t="s">
        <v>27</v>
      </c>
      <c r="K131" s="1" t="s">
        <v>8374</v>
      </c>
      <c r="L131" s="1" t="s">
        <v>8375</v>
      </c>
      <c r="M131" s="1" t="s">
        <v>746</v>
      </c>
      <c r="N131" s="2">
        <v>44927</v>
      </c>
      <c r="O131" s="1" t="s">
        <v>30</v>
      </c>
      <c r="P131" s="1" t="s">
        <v>8376</v>
      </c>
      <c r="R131" s="1" t="s">
        <v>8377</v>
      </c>
      <c r="S131" s="1">
        <v>237655953281</v>
      </c>
      <c r="U131" s="4">
        <v>45667</v>
      </c>
    </row>
    <row r="132" spans="1:23" x14ac:dyDescent="0.3">
      <c r="A132" s="1" t="s">
        <v>8378</v>
      </c>
      <c r="B132" s="1" t="s">
        <v>8379</v>
      </c>
      <c r="F132" s="1" t="s">
        <v>240</v>
      </c>
      <c r="H132" s="1" t="s">
        <v>26</v>
      </c>
      <c r="J132" s="1" t="s">
        <v>27</v>
      </c>
      <c r="K132" s="1" t="s">
        <v>241</v>
      </c>
      <c r="L132" s="1" t="s">
        <v>8380</v>
      </c>
      <c r="M132" s="1" t="s">
        <v>205</v>
      </c>
      <c r="N132" s="2">
        <v>44927</v>
      </c>
      <c r="O132" s="1" t="s">
        <v>30</v>
      </c>
      <c r="P132" s="1" t="s">
        <v>8381</v>
      </c>
      <c r="Q132" s="1" t="s">
        <v>8382</v>
      </c>
      <c r="R132" s="1" t="s">
        <v>8383</v>
      </c>
      <c r="U132" s="4">
        <v>45667</v>
      </c>
    </row>
    <row r="133" spans="1:23" x14ac:dyDescent="0.3">
      <c r="A133" s="1" t="s">
        <v>8384</v>
      </c>
      <c r="B133" s="1" t="s">
        <v>8385</v>
      </c>
      <c r="C133" s="1" t="s">
        <v>973</v>
      </c>
      <c r="F133" s="1" t="s">
        <v>2492</v>
      </c>
      <c r="H133" s="1" t="s">
        <v>26</v>
      </c>
      <c r="J133" s="1" t="s">
        <v>27</v>
      </c>
      <c r="K133" s="1" t="s">
        <v>7978</v>
      </c>
      <c r="L133" s="1" t="s">
        <v>8386</v>
      </c>
      <c r="M133" s="1" t="s">
        <v>100</v>
      </c>
      <c r="N133" s="2">
        <v>44927</v>
      </c>
      <c r="O133" s="1" t="s">
        <v>30</v>
      </c>
      <c r="P133" s="1" t="s">
        <v>8387</v>
      </c>
      <c r="W133" s="1">
        <v>1</v>
      </c>
    </row>
    <row r="134" spans="1:23" x14ac:dyDescent="0.3">
      <c r="A134" s="1" t="s">
        <v>8388</v>
      </c>
      <c r="B134" s="1" t="s">
        <v>8389</v>
      </c>
      <c r="F134" s="1" t="s">
        <v>666</v>
      </c>
      <c r="H134" s="1" t="s">
        <v>26</v>
      </c>
      <c r="J134" s="1" t="s">
        <v>27</v>
      </c>
      <c r="K134" s="1" t="s">
        <v>8390</v>
      </c>
      <c r="M134" s="1" t="s">
        <v>8391</v>
      </c>
      <c r="N134" s="2">
        <v>44927</v>
      </c>
      <c r="O134" s="1" t="s">
        <v>30</v>
      </c>
      <c r="P134" s="1" t="s">
        <v>8392</v>
      </c>
      <c r="R134" s="1" t="s">
        <v>8393</v>
      </c>
      <c r="S134" s="1" t="s">
        <v>8394</v>
      </c>
      <c r="U134" s="4">
        <v>45667</v>
      </c>
    </row>
    <row r="135" spans="1:23" x14ac:dyDescent="0.3">
      <c r="A135" s="1" t="s">
        <v>8395</v>
      </c>
      <c r="B135" s="1" t="s">
        <v>8396</v>
      </c>
      <c r="F135" s="1" t="s">
        <v>628</v>
      </c>
      <c r="H135" s="1" t="s">
        <v>26</v>
      </c>
      <c r="J135" s="1" t="s">
        <v>27</v>
      </c>
      <c r="K135" s="1" t="s">
        <v>3438</v>
      </c>
      <c r="M135" s="1" t="s">
        <v>8397</v>
      </c>
      <c r="N135" s="2">
        <v>44927</v>
      </c>
      <c r="O135" s="1" t="s">
        <v>30</v>
      </c>
      <c r="P135" s="1" t="s">
        <v>8398</v>
      </c>
      <c r="Q135" s="1" t="s">
        <v>8399</v>
      </c>
      <c r="R135" s="1" t="s">
        <v>8400</v>
      </c>
      <c r="S135" s="1" t="s">
        <v>8401</v>
      </c>
      <c r="U135" s="4">
        <v>45667</v>
      </c>
    </row>
    <row r="136" spans="1:23" x14ac:dyDescent="0.3">
      <c r="A136" s="1" t="s">
        <v>8402</v>
      </c>
      <c r="B136" s="1" t="s">
        <v>8403</v>
      </c>
      <c r="F136" s="1" t="s">
        <v>25</v>
      </c>
      <c r="H136" s="1" t="s">
        <v>26</v>
      </c>
      <c r="J136" s="1" t="s">
        <v>27</v>
      </c>
      <c r="K136" s="1" t="s">
        <v>6363</v>
      </c>
      <c r="M136" s="1" t="s">
        <v>1220</v>
      </c>
      <c r="N136" s="2">
        <v>44927</v>
      </c>
      <c r="O136" s="1" t="s">
        <v>30</v>
      </c>
      <c r="P136" s="1" t="s">
        <v>8404</v>
      </c>
      <c r="R136" s="1" t="s">
        <v>8405</v>
      </c>
      <c r="S136" s="1" t="s">
        <v>8406</v>
      </c>
      <c r="U136" s="3">
        <v>18568</v>
      </c>
    </row>
    <row r="137" spans="1:23" x14ac:dyDescent="0.3">
      <c r="A137" s="1" t="s">
        <v>8407</v>
      </c>
      <c r="B137" s="1" t="s">
        <v>8408</v>
      </c>
      <c r="C137" s="1" t="s">
        <v>1611</v>
      </c>
      <c r="F137" s="1" t="s">
        <v>274</v>
      </c>
      <c r="H137" s="1" t="s">
        <v>26</v>
      </c>
      <c r="J137" s="1" t="s">
        <v>27</v>
      </c>
      <c r="K137" s="1" t="s">
        <v>1902</v>
      </c>
      <c r="M137" s="1" t="s">
        <v>788</v>
      </c>
      <c r="N137" s="2">
        <v>44927</v>
      </c>
      <c r="O137" s="1" t="s">
        <v>30</v>
      </c>
      <c r="P137" s="1" t="s">
        <v>8409</v>
      </c>
      <c r="S137" s="1" t="s">
        <v>8410</v>
      </c>
      <c r="U137" s="4">
        <v>45667</v>
      </c>
      <c r="V137" s="1" t="s">
        <v>869</v>
      </c>
      <c r="W137" s="1">
        <v>1</v>
      </c>
    </row>
    <row r="138" spans="1:23" x14ac:dyDescent="0.3">
      <c r="A138" s="1" t="s">
        <v>8411</v>
      </c>
      <c r="B138" s="1" t="s">
        <v>8412</v>
      </c>
      <c r="F138" s="1" t="s">
        <v>1178</v>
      </c>
      <c r="H138" s="1" t="s">
        <v>26</v>
      </c>
      <c r="J138" s="1" t="s">
        <v>27</v>
      </c>
      <c r="K138" s="1" t="s">
        <v>8413</v>
      </c>
      <c r="L138" s="1" t="s">
        <v>8414</v>
      </c>
      <c r="M138" s="1" t="s">
        <v>170</v>
      </c>
      <c r="N138" s="2">
        <v>44927</v>
      </c>
      <c r="O138" s="1" t="s">
        <v>30</v>
      </c>
      <c r="P138" s="1" t="s">
        <v>8415</v>
      </c>
      <c r="Q138" s="1" t="s">
        <v>8416</v>
      </c>
      <c r="R138" s="1" t="s">
        <v>8417</v>
      </c>
      <c r="S138" s="1">
        <v>233544315499</v>
      </c>
      <c r="U138" s="4">
        <v>45667</v>
      </c>
    </row>
    <row r="139" spans="1:23" x14ac:dyDescent="0.3">
      <c r="A139" s="1" t="s">
        <v>8418</v>
      </c>
      <c r="B139" s="1" t="s">
        <v>8419</v>
      </c>
      <c r="F139" s="1" t="s">
        <v>25</v>
      </c>
      <c r="H139" s="1" t="s">
        <v>26</v>
      </c>
      <c r="I139" s="1" t="s">
        <v>71</v>
      </c>
      <c r="J139" s="1" t="s">
        <v>27</v>
      </c>
      <c r="K139" s="1" t="s">
        <v>3712</v>
      </c>
      <c r="M139" s="1" t="s">
        <v>109</v>
      </c>
      <c r="N139" s="2">
        <v>44927</v>
      </c>
      <c r="O139" s="1" t="s">
        <v>30</v>
      </c>
      <c r="P139" s="1" t="s">
        <v>8420</v>
      </c>
      <c r="Q139" s="1" t="s">
        <v>8421</v>
      </c>
      <c r="R139" s="1" t="s">
        <v>8422</v>
      </c>
      <c r="S139" s="1" t="s">
        <v>8423</v>
      </c>
      <c r="U139" s="3">
        <v>18568</v>
      </c>
    </row>
    <row r="140" spans="1:23" x14ac:dyDescent="0.3">
      <c r="A140" s="1" t="s">
        <v>8424</v>
      </c>
      <c r="B140" s="1" t="s">
        <v>8425</v>
      </c>
      <c r="D140" s="1" t="s">
        <v>8426</v>
      </c>
      <c r="E140" s="1">
        <v>1</v>
      </c>
      <c r="F140" s="1" t="s">
        <v>142</v>
      </c>
      <c r="H140" s="1" t="s">
        <v>26</v>
      </c>
      <c r="J140" s="1" t="s">
        <v>27</v>
      </c>
      <c r="K140" s="1" t="s">
        <v>2332</v>
      </c>
      <c r="L140" s="1" t="s">
        <v>8427</v>
      </c>
      <c r="M140" s="1" t="s">
        <v>7010</v>
      </c>
      <c r="N140" s="2">
        <v>44927</v>
      </c>
      <c r="O140" s="1" t="s">
        <v>30</v>
      </c>
      <c r="P140" s="1" t="s">
        <v>8428</v>
      </c>
      <c r="U140" s="4">
        <v>45667</v>
      </c>
    </row>
    <row r="141" spans="1:23" x14ac:dyDescent="0.3">
      <c r="A141" s="1" t="s">
        <v>8429</v>
      </c>
      <c r="B141" s="1" t="s">
        <v>8430</v>
      </c>
      <c r="F141" s="1" t="s">
        <v>90</v>
      </c>
      <c r="H141" s="1" t="s">
        <v>26</v>
      </c>
      <c r="J141" s="1" t="s">
        <v>27</v>
      </c>
      <c r="K141" s="1" t="s">
        <v>3277</v>
      </c>
      <c r="M141" s="1" t="s">
        <v>109</v>
      </c>
      <c r="N141" s="2">
        <v>44927</v>
      </c>
      <c r="O141" s="1" t="s">
        <v>30</v>
      </c>
      <c r="P141" s="1" t="s">
        <v>8431</v>
      </c>
      <c r="Q141" s="1" t="s">
        <v>8432</v>
      </c>
      <c r="U141" s="3">
        <v>18568</v>
      </c>
    </row>
    <row r="142" spans="1:23" x14ac:dyDescent="0.3">
      <c r="A142" s="1" t="s">
        <v>8433</v>
      </c>
      <c r="B142" s="1" t="s">
        <v>8434</v>
      </c>
      <c r="F142" s="1" t="s">
        <v>25</v>
      </c>
      <c r="H142" s="1" t="s">
        <v>26</v>
      </c>
      <c r="I142" s="1" t="s">
        <v>71</v>
      </c>
      <c r="J142" s="1" t="s">
        <v>27</v>
      </c>
      <c r="K142" s="1" t="s">
        <v>4890</v>
      </c>
      <c r="M142" s="1" t="s">
        <v>100</v>
      </c>
      <c r="N142" s="2">
        <v>44927</v>
      </c>
      <c r="O142" s="1" t="s">
        <v>30</v>
      </c>
      <c r="P142" s="1" t="s">
        <v>8435</v>
      </c>
      <c r="R142" s="1" t="s">
        <v>8436</v>
      </c>
      <c r="S142" s="1" t="s">
        <v>8437</v>
      </c>
      <c r="U142" s="3">
        <v>18568</v>
      </c>
    </row>
    <row r="143" spans="1:23" x14ac:dyDescent="0.3">
      <c r="A143" s="1" t="s">
        <v>8438</v>
      </c>
      <c r="B143" s="1" t="s">
        <v>8439</v>
      </c>
      <c r="F143" s="1" t="s">
        <v>142</v>
      </c>
      <c r="H143" s="1" t="s">
        <v>26</v>
      </c>
      <c r="J143" s="1" t="s">
        <v>27</v>
      </c>
      <c r="K143" s="1" t="s">
        <v>8440</v>
      </c>
      <c r="L143" s="1" t="s">
        <v>8441</v>
      </c>
      <c r="M143" s="1" t="s">
        <v>1110</v>
      </c>
      <c r="N143" s="2">
        <v>44927</v>
      </c>
      <c r="O143" s="1" t="s">
        <v>30</v>
      </c>
      <c r="P143" s="1" t="s">
        <v>8442</v>
      </c>
      <c r="Q143" s="1" t="s">
        <v>8443</v>
      </c>
      <c r="R143" s="1" t="s">
        <v>8444</v>
      </c>
      <c r="U143" s="4">
        <v>45667</v>
      </c>
    </row>
    <row r="144" spans="1:23" x14ac:dyDescent="0.3">
      <c r="A144" s="1" t="s">
        <v>8445</v>
      </c>
      <c r="B144" s="1" t="s">
        <v>8446</v>
      </c>
      <c r="D144" s="1" t="s">
        <v>8447</v>
      </c>
      <c r="E144" s="1">
        <v>3</v>
      </c>
      <c r="F144" s="1" t="s">
        <v>142</v>
      </c>
      <c r="H144" s="1" t="s">
        <v>26</v>
      </c>
      <c r="J144" s="1" t="s">
        <v>27</v>
      </c>
      <c r="K144" s="1" t="s">
        <v>5586</v>
      </c>
      <c r="L144" s="1" t="s">
        <v>8448</v>
      </c>
      <c r="M144" s="1" t="s">
        <v>258</v>
      </c>
      <c r="N144" s="2">
        <v>44927</v>
      </c>
      <c r="O144" s="1" t="s">
        <v>30</v>
      </c>
      <c r="P144" s="1" t="s">
        <v>8449</v>
      </c>
      <c r="R144" s="1" t="s">
        <v>8450</v>
      </c>
      <c r="U144" s="4">
        <v>45667</v>
      </c>
    </row>
    <row r="145" spans="1:23" x14ac:dyDescent="0.3">
      <c r="A145" s="1" t="s">
        <v>8451</v>
      </c>
      <c r="B145" s="1" t="s">
        <v>8452</v>
      </c>
      <c r="F145" s="1" t="s">
        <v>142</v>
      </c>
      <c r="H145" s="1" t="s">
        <v>26</v>
      </c>
      <c r="J145" s="1" t="s">
        <v>27</v>
      </c>
      <c r="K145" s="1" t="s">
        <v>1872</v>
      </c>
      <c r="L145" s="1" t="s">
        <v>8453</v>
      </c>
      <c r="M145" s="1" t="s">
        <v>375</v>
      </c>
      <c r="N145" s="2">
        <v>44927</v>
      </c>
      <c r="O145" s="1" t="s">
        <v>30</v>
      </c>
      <c r="P145" s="1" t="s">
        <v>8454</v>
      </c>
      <c r="Q145" s="1" t="s">
        <v>8455</v>
      </c>
      <c r="R145" s="1" t="s">
        <v>8456</v>
      </c>
      <c r="U145" s="4">
        <v>45667</v>
      </c>
    </row>
    <row r="146" spans="1:23" x14ac:dyDescent="0.3">
      <c r="A146" s="1" t="s">
        <v>8457</v>
      </c>
      <c r="B146" s="1" t="s">
        <v>8458</v>
      </c>
      <c r="D146" s="1" t="s">
        <v>8459</v>
      </c>
      <c r="E146" s="1">
        <v>1</v>
      </c>
      <c r="F146" s="1" t="s">
        <v>472</v>
      </c>
      <c r="H146" s="1" t="s">
        <v>26</v>
      </c>
      <c r="J146" s="1" t="s">
        <v>27</v>
      </c>
      <c r="K146" s="1" t="s">
        <v>3087</v>
      </c>
      <c r="M146" s="1" t="s">
        <v>100</v>
      </c>
      <c r="N146" s="2">
        <v>44927</v>
      </c>
      <c r="O146" s="1" t="s">
        <v>30</v>
      </c>
      <c r="P146" s="1" t="s">
        <v>8460</v>
      </c>
      <c r="U146" s="4">
        <v>45667</v>
      </c>
    </row>
    <row r="147" spans="1:23" x14ac:dyDescent="0.3">
      <c r="A147" s="1" t="s">
        <v>8461</v>
      </c>
      <c r="B147" s="1" t="s">
        <v>8462</v>
      </c>
      <c r="F147" s="1" t="s">
        <v>221</v>
      </c>
      <c r="H147" s="1" t="s">
        <v>26</v>
      </c>
      <c r="I147" s="1" t="s">
        <v>71</v>
      </c>
      <c r="J147" s="1" t="s">
        <v>27</v>
      </c>
      <c r="K147" s="1" t="s">
        <v>8463</v>
      </c>
      <c r="L147" s="1" t="s">
        <v>8464</v>
      </c>
      <c r="M147" s="1" t="s">
        <v>109</v>
      </c>
      <c r="N147" s="2">
        <v>44927</v>
      </c>
      <c r="O147" s="1" t="s">
        <v>30</v>
      </c>
      <c r="P147" s="1" t="s">
        <v>8465</v>
      </c>
      <c r="R147" s="1" t="s">
        <v>8466</v>
      </c>
      <c r="S147" s="1" t="s">
        <v>8467</v>
      </c>
      <c r="U147" s="1" t="s">
        <v>130</v>
      </c>
    </row>
    <row r="148" spans="1:23" x14ac:dyDescent="0.3">
      <c r="A148" s="1" t="s">
        <v>8468</v>
      </c>
      <c r="B148" s="1" t="s">
        <v>8469</v>
      </c>
      <c r="F148" s="1" t="s">
        <v>1408</v>
      </c>
      <c r="H148" s="1" t="s">
        <v>26</v>
      </c>
      <c r="J148" s="1" t="s">
        <v>27</v>
      </c>
      <c r="K148" s="1" t="s">
        <v>8470</v>
      </c>
      <c r="M148" s="1" t="s">
        <v>8471</v>
      </c>
      <c r="N148" s="2">
        <v>44927</v>
      </c>
      <c r="O148" s="1" t="s">
        <v>30</v>
      </c>
      <c r="P148" s="1" t="s">
        <v>8472</v>
      </c>
      <c r="Q148" s="1" t="s">
        <v>8473</v>
      </c>
      <c r="R148" s="1" t="s">
        <v>8474</v>
      </c>
      <c r="S148" s="1" t="s">
        <v>8475</v>
      </c>
      <c r="U148" s="4">
        <v>45667</v>
      </c>
    </row>
    <row r="149" spans="1:23" x14ac:dyDescent="0.3">
      <c r="A149" s="1" t="s">
        <v>8476</v>
      </c>
      <c r="B149" s="1" t="s">
        <v>8477</v>
      </c>
      <c r="D149" s="1" t="s">
        <v>8478</v>
      </c>
      <c r="E149" s="1">
        <v>1</v>
      </c>
      <c r="F149" s="1" t="s">
        <v>25</v>
      </c>
      <c r="H149" s="1" t="s">
        <v>26</v>
      </c>
      <c r="J149" s="1" t="s">
        <v>27</v>
      </c>
      <c r="K149" s="1" t="s">
        <v>3944</v>
      </c>
      <c r="L149" s="1" t="s">
        <v>8479</v>
      </c>
      <c r="M149" s="1" t="s">
        <v>258</v>
      </c>
      <c r="N149" s="2">
        <v>44927</v>
      </c>
      <c r="O149" s="1" t="s">
        <v>30</v>
      </c>
      <c r="P149" s="1" t="s">
        <v>8480</v>
      </c>
      <c r="S149" s="1">
        <v>2348160006890</v>
      </c>
      <c r="U149" s="4">
        <v>45667</v>
      </c>
    </row>
    <row r="150" spans="1:23" x14ac:dyDescent="0.3">
      <c r="A150" s="1" t="s">
        <v>8481</v>
      </c>
      <c r="B150" s="1" t="s">
        <v>8482</v>
      </c>
      <c r="D150" s="1" t="s">
        <v>8483</v>
      </c>
      <c r="E150" s="1">
        <v>2</v>
      </c>
      <c r="F150" s="1" t="s">
        <v>8484</v>
      </c>
      <c r="H150" s="1" t="s">
        <v>26</v>
      </c>
      <c r="J150" s="1" t="s">
        <v>27</v>
      </c>
      <c r="K150" s="1" t="s">
        <v>8485</v>
      </c>
      <c r="L150" s="1" t="s">
        <v>8486</v>
      </c>
      <c r="M150" s="1" t="s">
        <v>258</v>
      </c>
      <c r="N150" s="2">
        <v>44916</v>
      </c>
      <c r="O150" s="1" t="s">
        <v>267</v>
      </c>
      <c r="P150" s="1" t="s">
        <v>8487</v>
      </c>
      <c r="Q150" s="1" t="s">
        <v>8488</v>
      </c>
      <c r="R150" s="1" t="s">
        <v>8489</v>
      </c>
      <c r="U150" s="3">
        <v>18568</v>
      </c>
    </row>
    <row r="151" spans="1:23" x14ac:dyDescent="0.3">
      <c r="A151" s="1" t="s">
        <v>8490</v>
      </c>
      <c r="B151" s="1" t="s">
        <v>8491</v>
      </c>
      <c r="D151" s="1" t="s">
        <v>8492</v>
      </c>
      <c r="E151" s="1">
        <v>1</v>
      </c>
      <c r="F151" s="1" t="s">
        <v>1178</v>
      </c>
      <c r="H151" s="1" t="s">
        <v>26</v>
      </c>
      <c r="J151" s="1" t="s">
        <v>27</v>
      </c>
      <c r="K151" s="1" t="s">
        <v>5821</v>
      </c>
      <c r="L151" s="1" t="s">
        <v>8493</v>
      </c>
      <c r="M151" s="1" t="s">
        <v>8391</v>
      </c>
      <c r="N151" s="2">
        <v>44910</v>
      </c>
      <c r="O151" s="1" t="s">
        <v>267</v>
      </c>
      <c r="P151" s="1" t="s">
        <v>8494</v>
      </c>
      <c r="Q151" s="1" t="s">
        <v>8495</v>
      </c>
      <c r="R151" s="1" t="s">
        <v>8496</v>
      </c>
      <c r="S151" s="1">
        <v>2348035970653</v>
      </c>
      <c r="U151" s="4">
        <v>45667</v>
      </c>
    </row>
    <row r="152" spans="1:23" x14ac:dyDescent="0.3">
      <c r="A152" s="1" t="s">
        <v>8497</v>
      </c>
      <c r="B152" s="1" t="s">
        <v>8498</v>
      </c>
      <c r="C152" s="1" t="s">
        <v>212</v>
      </c>
      <c r="F152" s="1" t="s">
        <v>2097</v>
      </c>
      <c r="H152" s="1" t="s">
        <v>26</v>
      </c>
      <c r="J152" s="1" t="s">
        <v>27</v>
      </c>
      <c r="K152" s="1" t="s">
        <v>8499</v>
      </c>
      <c r="L152" s="1" t="s">
        <v>8500</v>
      </c>
      <c r="M152" s="1" t="s">
        <v>419</v>
      </c>
      <c r="N152" s="2">
        <v>44909</v>
      </c>
      <c r="O152" s="1" t="s">
        <v>267</v>
      </c>
      <c r="P152" s="1" t="s">
        <v>8501</v>
      </c>
      <c r="Q152" s="1" t="s">
        <v>8502</v>
      </c>
      <c r="R152" s="1" t="s">
        <v>8503</v>
      </c>
      <c r="U152" s="4">
        <v>45667</v>
      </c>
      <c r="W152" s="1">
        <v>30</v>
      </c>
    </row>
    <row r="153" spans="1:23" x14ac:dyDescent="0.3">
      <c r="A153" s="1" t="s">
        <v>8504</v>
      </c>
      <c r="B153" s="1" t="s">
        <v>8505</v>
      </c>
      <c r="C153" s="1" t="s">
        <v>1611</v>
      </c>
      <c r="D153" s="1" t="s">
        <v>8506</v>
      </c>
      <c r="E153" s="1">
        <v>1</v>
      </c>
      <c r="F153" s="1" t="s">
        <v>8507</v>
      </c>
      <c r="H153" s="1" t="s">
        <v>26</v>
      </c>
      <c r="J153" s="1" t="s">
        <v>27</v>
      </c>
      <c r="K153" s="1" t="s">
        <v>8508</v>
      </c>
      <c r="M153" s="1" t="s">
        <v>3007</v>
      </c>
      <c r="N153" s="2">
        <v>44907</v>
      </c>
      <c r="O153" s="1" t="s">
        <v>267</v>
      </c>
      <c r="Q153" s="1" t="s">
        <v>8509</v>
      </c>
      <c r="U153" s="4">
        <v>45667</v>
      </c>
      <c r="V153" s="1" t="s">
        <v>869</v>
      </c>
    </row>
    <row r="154" spans="1:23" x14ac:dyDescent="0.3">
      <c r="A154" s="1" t="s">
        <v>8510</v>
      </c>
      <c r="B154" s="1" t="s">
        <v>8511</v>
      </c>
      <c r="D154" s="1" t="s">
        <v>8512</v>
      </c>
      <c r="E154" s="1">
        <v>2</v>
      </c>
      <c r="F154" s="1" t="s">
        <v>90</v>
      </c>
      <c r="H154" s="1" t="s">
        <v>26</v>
      </c>
      <c r="J154" s="1" t="s">
        <v>27</v>
      </c>
      <c r="K154" s="1" t="s">
        <v>967</v>
      </c>
      <c r="L154" s="1" t="s">
        <v>8513</v>
      </c>
      <c r="M154" s="1" t="s">
        <v>3270</v>
      </c>
      <c r="N154" s="2">
        <v>44902</v>
      </c>
      <c r="O154" s="1" t="s">
        <v>267</v>
      </c>
      <c r="P154" s="1" t="s">
        <v>8514</v>
      </c>
      <c r="Q154" s="1" t="s">
        <v>8515</v>
      </c>
      <c r="R154" s="1" t="s">
        <v>8516</v>
      </c>
      <c r="S154" s="1">
        <v>2349069893363</v>
      </c>
      <c r="U154" s="4">
        <v>45667</v>
      </c>
    </row>
    <row r="155" spans="1:23" x14ac:dyDescent="0.3">
      <c r="A155" s="1" t="s">
        <v>8517</v>
      </c>
      <c r="B155" s="1" t="s">
        <v>8518</v>
      </c>
      <c r="F155" s="1" t="s">
        <v>8145</v>
      </c>
      <c r="H155" s="1" t="s">
        <v>26</v>
      </c>
      <c r="J155" s="1" t="s">
        <v>27</v>
      </c>
      <c r="K155" s="1" t="s">
        <v>8519</v>
      </c>
      <c r="L155" s="1" t="s">
        <v>8520</v>
      </c>
      <c r="M155" s="1" t="s">
        <v>746</v>
      </c>
      <c r="N155" s="2">
        <v>44899</v>
      </c>
      <c r="O155" s="1" t="s">
        <v>267</v>
      </c>
      <c r="P155" s="1" t="s">
        <v>8521</v>
      </c>
      <c r="R155" s="1" t="s">
        <v>8522</v>
      </c>
      <c r="S155" s="1">
        <v>237671848382</v>
      </c>
      <c r="U155" s="4">
        <v>45667</v>
      </c>
    </row>
    <row r="156" spans="1:23" x14ac:dyDescent="0.3">
      <c r="A156" s="1" t="s">
        <v>8523</v>
      </c>
      <c r="B156" s="1" t="s">
        <v>8524</v>
      </c>
      <c r="C156" s="1" t="s">
        <v>1611</v>
      </c>
      <c r="F156" s="1" t="s">
        <v>8525</v>
      </c>
      <c r="H156" s="1" t="s">
        <v>26</v>
      </c>
      <c r="J156" s="1" t="s">
        <v>27</v>
      </c>
      <c r="K156" s="1" t="s">
        <v>8526</v>
      </c>
      <c r="L156" s="1" t="s">
        <v>8527</v>
      </c>
      <c r="M156" s="1" t="s">
        <v>419</v>
      </c>
      <c r="N156" s="2">
        <v>44896</v>
      </c>
      <c r="O156" s="1" t="s">
        <v>267</v>
      </c>
      <c r="P156" s="1" t="s">
        <v>8528</v>
      </c>
      <c r="Q156" s="1" t="s">
        <v>8529</v>
      </c>
      <c r="R156" s="1" t="s">
        <v>8530</v>
      </c>
      <c r="U156" s="3">
        <v>18568</v>
      </c>
      <c r="V156" s="1" t="s">
        <v>869</v>
      </c>
    </row>
    <row r="157" spans="1:23" x14ac:dyDescent="0.3">
      <c r="A157" s="1" t="s">
        <v>8531</v>
      </c>
      <c r="B157" s="1" t="s">
        <v>8532</v>
      </c>
      <c r="D157" s="1" t="s">
        <v>8533</v>
      </c>
      <c r="E157" s="1">
        <v>2</v>
      </c>
      <c r="F157" s="1" t="s">
        <v>8333</v>
      </c>
      <c r="H157" s="1" t="s">
        <v>26</v>
      </c>
      <c r="J157" s="1" t="s">
        <v>27</v>
      </c>
      <c r="K157" s="1" t="s">
        <v>8534</v>
      </c>
      <c r="L157" s="1" t="s">
        <v>8535</v>
      </c>
      <c r="M157" s="1" t="s">
        <v>170</v>
      </c>
      <c r="N157" s="2">
        <v>44896</v>
      </c>
      <c r="O157" s="1" t="s">
        <v>223</v>
      </c>
      <c r="P157" s="1" t="s">
        <v>8536</v>
      </c>
      <c r="Q157" s="1" t="s">
        <v>8537</v>
      </c>
      <c r="R157" s="1" t="s">
        <v>8538</v>
      </c>
      <c r="S157" s="1">
        <v>233242630886</v>
      </c>
      <c r="U157" s="3">
        <v>18568</v>
      </c>
    </row>
    <row r="158" spans="1:23" x14ac:dyDescent="0.3">
      <c r="A158" s="1" t="s">
        <v>8539</v>
      </c>
      <c r="B158" s="1" t="s">
        <v>8540</v>
      </c>
      <c r="C158" s="1" t="s">
        <v>869</v>
      </c>
      <c r="D158" s="1" t="s">
        <v>8541</v>
      </c>
      <c r="E158" s="1">
        <v>1</v>
      </c>
      <c r="F158" s="1" t="s">
        <v>8542</v>
      </c>
      <c r="H158" s="1" t="s">
        <v>26</v>
      </c>
      <c r="J158" s="1" t="s">
        <v>27</v>
      </c>
      <c r="K158" s="1" t="s">
        <v>8543</v>
      </c>
      <c r="L158" s="1" t="s">
        <v>8544</v>
      </c>
      <c r="M158" s="1" t="s">
        <v>815</v>
      </c>
      <c r="N158" s="2">
        <v>44894</v>
      </c>
      <c r="O158" s="1" t="s">
        <v>267</v>
      </c>
      <c r="P158" s="1" t="s">
        <v>8545</v>
      </c>
      <c r="Q158" s="1" t="s">
        <v>8546</v>
      </c>
      <c r="R158" s="1" t="s">
        <v>8547</v>
      </c>
      <c r="S158" s="1">
        <v>12672961911</v>
      </c>
      <c r="U158" s="1" t="s">
        <v>130</v>
      </c>
      <c r="V158" s="1" t="s">
        <v>869</v>
      </c>
    </row>
    <row r="159" spans="1:23" x14ac:dyDescent="0.3">
      <c r="A159" s="1" t="s">
        <v>8548</v>
      </c>
      <c r="B159" s="1" t="s">
        <v>8549</v>
      </c>
      <c r="D159" s="1" t="s">
        <v>8550</v>
      </c>
      <c r="E159" s="1">
        <v>1</v>
      </c>
      <c r="F159" s="1" t="s">
        <v>142</v>
      </c>
      <c r="H159" s="1" t="s">
        <v>26</v>
      </c>
      <c r="J159" s="1" t="s">
        <v>27</v>
      </c>
      <c r="K159" s="1" t="s">
        <v>2332</v>
      </c>
      <c r="L159" s="1" t="s">
        <v>8551</v>
      </c>
      <c r="M159" s="1" t="s">
        <v>258</v>
      </c>
      <c r="N159" s="2">
        <v>44893</v>
      </c>
      <c r="O159" s="1" t="s">
        <v>267</v>
      </c>
      <c r="P159" s="1" t="s">
        <v>8552</v>
      </c>
      <c r="Q159" s="1" t="s">
        <v>8553</v>
      </c>
      <c r="R159" s="1" t="s">
        <v>8554</v>
      </c>
      <c r="S159" s="1">
        <v>8033934369</v>
      </c>
      <c r="U159" s="4">
        <v>45667</v>
      </c>
    </row>
    <row r="160" spans="1:23" x14ac:dyDescent="0.3">
      <c r="A160" s="1" t="s">
        <v>8555</v>
      </c>
      <c r="B160" s="1" t="s">
        <v>8556</v>
      </c>
      <c r="C160" s="1" t="s">
        <v>869</v>
      </c>
      <c r="F160" s="1" t="s">
        <v>1408</v>
      </c>
      <c r="H160" s="1" t="s">
        <v>26</v>
      </c>
      <c r="J160" s="1" t="s">
        <v>27</v>
      </c>
      <c r="K160" s="1" t="s">
        <v>8557</v>
      </c>
      <c r="M160" s="1" t="s">
        <v>258</v>
      </c>
      <c r="N160" s="2">
        <v>44888</v>
      </c>
      <c r="O160" s="1" t="s">
        <v>267</v>
      </c>
      <c r="P160" s="1" t="s">
        <v>8558</v>
      </c>
      <c r="Q160" s="1" t="s">
        <v>8559</v>
      </c>
      <c r="R160" s="1" t="s">
        <v>8560</v>
      </c>
      <c r="S160" s="1">
        <v>16475531722</v>
      </c>
      <c r="U160" s="4">
        <v>45667</v>
      </c>
      <c r="V160" s="1" t="s">
        <v>869</v>
      </c>
      <c r="W160" s="1">
        <v>4</v>
      </c>
    </row>
    <row r="161" spans="1:23" x14ac:dyDescent="0.3">
      <c r="A161" s="1" t="s">
        <v>8561</v>
      </c>
      <c r="B161" s="1" t="s">
        <v>8562</v>
      </c>
      <c r="D161" s="1" t="s">
        <v>8563</v>
      </c>
      <c r="E161" s="1">
        <v>1</v>
      </c>
      <c r="F161" s="1" t="s">
        <v>472</v>
      </c>
      <c r="H161" s="1" t="s">
        <v>26</v>
      </c>
      <c r="J161" s="1" t="s">
        <v>27</v>
      </c>
      <c r="K161" s="1" t="s">
        <v>3087</v>
      </c>
      <c r="L161" s="1" t="s">
        <v>8564</v>
      </c>
      <c r="M161" s="1" t="s">
        <v>3677</v>
      </c>
      <c r="N161" s="2">
        <v>44887</v>
      </c>
      <c r="O161" s="1" t="s">
        <v>267</v>
      </c>
      <c r="P161" s="1" t="s">
        <v>8565</v>
      </c>
      <c r="Q161" s="1" t="s">
        <v>8566</v>
      </c>
      <c r="R161" s="1" t="s">
        <v>8567</v>
      </c>
      <c r="U161" s="4">
        <v>45667</v>
      </c>
    </row>
    <row r="162" spans="1:23" x14ac:dyDescent="0.3">
      <c r="A162" s="1" t="s">
        <v>8568</v>
      </c>
      <c r="B162" s="1" t="s">
        <v>8569</v>
      </c>
      <c r="D162" s="1" t="s">
        <v>8570</v>
      </c>
      <c r="E162" s="1">
        <v>1</v>
      </c>
      <c r="F162" s="1" t="s">
        <v>666</v>
      </c>
      <c r="H162" s="1" t="s">
        <v>26</v>
      </c>
      <c r="J162" s="1" t="s">
        <v>27</v>
      </c>
      <c r="K162" s="1" t="s">
        <v>1881</v>
      </c>
      <c r="L162" s="1" t="s">
        <v>8571</v>
      </c>
      <c r="M162" s="1" t="s">
        <v>8572</v>
      </c>
      <c r="N162" s="2">
        <v>44885</v>
      </c>
      <c r="O162" s="1" t="s">
        <v>267</v>
      </c>
      <c r="P162" s="1" t="s">
        <v>8573</v>
      </c>
      <c r="Q162" s="1" t="s">
        <v>8574</v>
      </c>
      <c r="R162" s="1" t="s">
        <v>8575</v>
      </c>
      <c r="S162" s="1" t="s">
        <v>8576</v>
      </c>
      <c r="U162" s="4">
        <v>45667</v>
      </c>
    </row>
    <row r="163" spans="1:23" x14ac:dyDescent="0.3">
      <c r="A163" s="1" t="s">
        <v>8577</v>
      </c>
      <c r="B163" s="1" t="s">
        <v>8578</v>
      </c>
      <c r="D163" s="1" t="s">
        <v>8579</v>
      </c>
      <c r="E163" s="1">
        <v>2</v>
      </c>
      <c r="F163" s="1" t="s">
        <v>90</v>
      </c>
      <c r="H163" s="1" t="s">
        <v>26</v>
      </c>
      <c r="J163" s="1" t="s">
        <v>27</v>
      </c>
      <c r="K163" s="1" t="s">
        <v>8580</v>
      </c>
      <c r="L163" s="1" t="s">
        <v>8581</v>
      </c>
      <c r="M163" s="1" t="s">
        <v>815</v>
      </c>
      <c r="N163" s="2">
        <v>44883</v>
      </c>
      <c r="O163" s="1" t="s">
        <v>267</v>
      </c>
      <c r="P163" s="1" t="s">
        <v>8582</v>
      </c>
      <c r="Q163" s="1" t="s">
        <v>8583</v>
      </c>
      <c r="R163" s="1" t="s">
        <v>8584</v>
      </c>
      <c r="S163" s="1" t="s">
        <v>8585</v>
      </c>
      <c r="U163" s="4">
        <v>45667</v>
      </c>
    </row>
    <row r="164" spans="1:23" x14ac:dyDescent="0.3">
      <c r="A164" s="1" t="s">
        <v>8586</v>
      </c>
      <c r="B164" s="1" t="s">
        <v>8587</v>
      </c>
      <c r="C164" s="1" t="s">
        <v>973</v>
      </c>
      <c r="F164" s="1" t="s">
        <v>8588</v>
      </c>
      <c r="H164" s="1" t="s">
        <v>26</v>
      </c>
      <c r="I164" s="1" t="s">
        <v>80</v>
      </c>
      <c r="J164" s="1" t="s">
        <v>27</v>
      </c>
      <c r="K164" s="1" t="s">
        <v>8589</v>
      </c>
      <c r="L164" s="1" t="s">
        <v>8590</v>
      </c>
      <c r="M164" s="1" t="s">
        <v>109</v>
      </c>
      <c r="N164" s="2">
        <v>44868</v>
      </c>
      <c r="O164" s="1" t="s">
        <v>267</v>
      </c>
      <c r="P164" s="1" t="s">
        <v>8591</v>
      </c>
      <c r="Q164" s="1" t="s">
        <v>8592</v>
      </c>
      <c r="R164" s="1" t="s">
        <v>8593</v>
      </c>
      <c r="S164" s="1" t="s">
        <v>8594</v>
      </c>
      <c r="U164" s="4">
        <v>45667</v>
      </c>
      <c r="W164" s="1">
        <v>1</v>
      </c>
    </row>
    <row r="165" spans="1:23" x14ac:dyDescent="0.3">
      <c r="A165" s="1" t="s">
        <v>8595</v>
      </c>
      <c r="B165" s="1" t="s">
        <v>8596</v>
      </c>
      <c r="C165" s="1" t="s">
        <v>1611</v>
      </c>
      <c r="D165" s="1" t="s">
        <v>8597</v>
      </c>
      <c r="E165" s="1">
        <v>2</v>
      </c>
      <c r="F165" s="1" t="s">
        <v>8598</v>
      </c>
      <c r="H165" s="1" t="s">
        <v>26</v>
      </c>
      <c r="J165" s="1" t="s">
        <v>27</v>
      </c>
      <c r="K165" s="1" t="s">
        <v>8599</v>
      </c>
      <c r="L165" s="1" t="s">
        <v>8600</v>
      </c>
      <c r="M165" s="1" t="s">
        <v>375</v>
      </c>
      <c r="N165" s="2">
        <v>44866</v>
      </c>
      <c r="O165" s="1" t="s">
        <v>223</v>
      </c>
      <c r="P165" s="1" t="s">
        <v>8601</v>
      </c>
      <c r="Q165" s="1" t="s">
        <v>8602</v>
      </c>
      <c r="R165" s="1" t="s">
        <v>8603</v>
      </c>
      <c r="S165" s="1" t="s">
        <v>8604</v>
      </c>
      <c r="U165" s="3">
        <v>18568</v>
      </c>
      <c r="V165" s="1" t="s">
        <v>869</v>
      </c>
      <c r="W165" s="1">
        <v>1</v>
      </c>
    </row>
    <row r="166" spans="1:23" x14ac:dyDescent="0.3">
      <c r="A166" s="1" t="s">
        <v>8605</v>
      </c>
      <c r="B166" s="1" t="s">
        <v>8606</v>
      </c>
      <c r="D166" s="1" t="s">
        <v>8607</v>
      </c>
      <c r="E166" s="1">
        <v>1</v>
      </c>
      <c r="F166" s="1" t="s">
        <v>1005</v>
      </c>
      <c r="H166" s="1" t="s">
        <v>26</v>
      </c>
      <c r="J166" s="1" t="s">
        <v>27</v>
      </c>
      <c r="K166" s="1" t="s">
        <v>7475</v>
      </c>
      <c r="L166" s="1" t="s">
        <v>8608</v>
      </c>
      <c r="M166" s="1" t="s">
        <v>375</v>
      </c>
      <c r="N166" s="2">
        <v>44866</v>
      </c>
      <c r="O166" s="1" t="s">
        <v>267</v>
      </c>
      <c r="P166" s="1" t="s">
        <v>8609</v>
      </c>
      <c r="Q166" s="1" t="s">
        <v>8610</v>
      </c>
      <c r="R166" s="1" t="s">
        <v>8611</v>
      </c>
      <c r="S166" s="1">
        <v>7085094464</v>
      </c>
      <c r="U166" s="3">
        <v>18568</v>
      </c>
    </row>
    <row r="167" spans="1:23" x14ac:dyDescent="0.3">
      <c r="A167" s="1" t="s">
        <v>8612</v>
      </c>
      <c r="B167" s="1" t="s">
        <v>8613</v>
      </c>
      <c r="C167" s="1" t="s">
        <v>3238</v>
      </c>
      <c r="D167" s="1" t="s">
        <v>8614</v>
      </c>
      <c r="E167" s="1">
        <v>1</v>
      </c>
      <c r="F167" s="1" t="s">
        <v>8615</v>
      </c>
      <c r="H167" s="1" t="s">
        <v>26</v>
      </c>
      <c r="J167" s="1" t="s">
        <v>27</v>
      </c>
      <c r="K167" s="1" t="s">
        <v>8616</v>
      </c>
      <c r="L167" s="1" t="s">
        <v>8617</v>
      </c>
      <c r="M167" s="1" t="s">
        <v>392</v>
      </c>
      <c r="N167" s="2">
        <v>44864</v>
      </c>
      <c r="O167" s="1" t="s">
        <v>267</v>
      </c>
      <c r="P167" s="1" t="s">
        <v>8618</v>
      </c>
      <c r="R167" s="1" t="s">
        <v>8619</v>
      </c>
      <c r="S167" s="1">
        <v>20110208005</v>
      </c>
      <c r="U167" s="4">
        <v>45667</v>
      </c>
      <c r="V167" s="1" t="s">
        <v>869</v>
      </c>
    </row>
    <row r="168" spans="1:23" x14ac:dyDescent="0.3">
      <c r="A168" s="1" t="s">
        <v>8620</v>
      </c>
      <c r="B168" s="1" t="s">
        <v>8621</v>
      </c>
      <c r="C168" s="1" t="s">
        <v>3238</v>
      </c>
      <c r="D168" s="1" t="s">
        <v>8622</v>
      </c>
      <c r="E168" s="1">
        <v>5</v>
      </c>
      <c r="F168" s="1" t="s">
        <v>2956</v>
      </c>
      <c r="H168" s="1" t="s">
        <v>26</v>
      </c>
      <c r="J168" s="1" t="s">
        <v>27</v>
      </c>
      <c r="K168" s="1" t="s">
        <v>8623</v>
      </c>
      <c r="L168" s="1" t="s">
        <v>8624</v>
      </c>
      <c r="M168" s="1" t="s">
        <v>347</v>
      </c>
      <c r="N168" s="2">
        <v>44859</v>
      </c>
      <c r="O168" s="1" t="s">
        <v>267</v>
      </c>
      <c r="P168" s="1" t="s">
        <v>8625</v>
      </c>
      <c r="R168" s="1" t="s">
        <v>8626</v>
      </c>
      <c r="U168" s="3">
        <v>18568</v>
      </c>
      <c r="V168" s="1" t="s">
        <v>869</v>
      </c>
    </row>
    <row r="169" spans="1:23" x14ac:dyDescent="0.3">
      <c r="A169" s="1" t="s">
        <v>8627</v>
      </c>
      <c r="B169" s="1" t="s">
        <v>8628</v>
      </c>
      <c r="D169" s="1" t="s">
        <v>8629</v>
      </c>
      <c r="E169" s="1">
        <v>2</v>
      </c>
      <c r="F169" s="1" t="s">
        <v>142</v>
      </c>
      <c r="H169" s="1" t="s">
        <v>26</v>
      </c>
      <c r="J169" s="1" t="s">
        <v>27</v>
      </c>
      <c r="K169" s="1" t="s">
        <v>2332</v>
      </c>
      <c r="M169" s="1" t="s">
        <v>258</v>
      </c>
      <c r="N169" s="2">
        <v>44844</v>
      </c>
      <c r="O169" s="1" t="s">
        <v>267</v>
      </c>
      <c r="P169" s="1" t="s">
        <v>8630</v>
      </c>
      <c r="Q169" s="1" t="s">
        <v>8631</v>
      </c>
      <c r="R169" s="1" t="s">
        <v>8632</v>
      </c>
      <c r="U169" s="4">
        <v>45667</v>
      </c>
    </row>
    <row r="170" spans="1:23" x14ac:dyDescent="0.3">
      <c r="A170" s="1" t="s">
        <v>8633</v>
      </c>
      <c r="B170" s="1" t="s">
        <v>8634</v>
      </c>
      <c r="C170" s="1" t="s">
        <v>869</v>
      </c>
      <c r="F170" s="1" t="s">
        <v>142</v>
      </c>
      <c r="H170" s="1" t="s">
        <v>26</v>
      </c>
      <c r="I170" s="1" t="s">
        <v>80</v>
      </c>
      <c r="J170" s="1" t="s">
        <v>27</v>
      </c>
      <c r="K170" s="1" t="s">
        <v>928</v>
      </c>
      <c r="L170" s="1" t="s">
        <v>8635</v>
      </c>
      <c r="M170" s="1" t="s">
        <v>74</v>
      </c>
      <c r="N170" s="2">
        <v>44836</v>
      </c>
      <c r="O170" s="1" t="s">
        <v>267</v>
      </c>
      <c r="P170" s="1" t="s">
        <v>8636</v>
      </c>
      <c r="U170" s="4">
        <v>45667</v>
      </c>
      <c r="V170" s="1" t="s">
        <v>869</v>
      </c>
      <c r="W170" s="1">
        <v>3</v>
      </c>
    </row>
    <row r="171" spans="1:23" x14ac:dyDescent="0.3">
      <c r="A171" s="1" t="s">
        <v>8637</v>
      </c>
      <c r="B171" s="1" t="s">
        <v>8638</v>
      </c>
      <c r="C171" s="1" t="s">
        <v>1611</v>
      </c>
      <c r="D171" s="1" t="s">
        <v>8639</v>
      </c>
      <c r="E171" s="1">
        <v>2</v>
      </c>
      <c r="F171" s="1" t="s">
        <v>8640</v>
      </c>
      <c r="H171" s="1" t="s">
        <v>26</v>
      </c>
      <c r="I171" s="1" t="s">
        <v>80</v>
      </c>
      <c r="J171" s="1" t="s">
        <v>27</v>
      </c>
      <c r="K171" s="1" t="s">
        <v>8641</v>
      </c>
      <c r="L171" s="1" t="s">
        <v>8642</v>
      </c>
      <c r="M171" s="1" t="s">
        <v>109</v>
      </c>
      <c r="N171" s="2">
        <v>44836</v>
      </c>
      <c r="O171" s="1" t="s">
        <v>267</v>
      </c>
      <c r="P171" s="1" t="s">
        <v>8643</v>
      </c>
      <c r="R171" s="1" t="s">
        <v>8644</v>
      </c>
      <c r="S171" s="1">
        <v>254724591594</v>
      </c>
      <c r="U171" s="4">
        <v>45667</v>
      </c>
      <c r="V171" s="1" t="s">
        <v>869</v>
      </c>
      <c r="W171" s="1">
        <v>2</v>
      </c>
    </row>
    <row r="172" spans="1:23" x14ac:dyDescent="0.3">
      <c r="A172" s="1" t="s">
        <v>8645</v>
      </c>
      <c r="B172" s="1" t="s">
        <v>8646</v>
      </c>
      <c r="F172" s="1" t="s">
        <v>1807</v>
      </c>
      <c r="H172" s="1" t="s">
        <v>26</v>
      </c>
      <c r="J172" s="1" t="s">
        <v>27</v>
      </c>
      <c r="K172" s="1" t="s">
        <v>8647</v>
      </c>
      <c r="L172" s="1" t="s">
        <v>8648</v>
      </c>
      <c r="M172" s="1" t="s">
        <v>3270</v>
      </c>
      <c r="N172" s="2">
        <v>44835</v>
      </c>
      <c r="O172" s="1" t="s">
        <v>223</v>
      </c>
      <c r="P172" s="1" t="s">
        <v>8649</v>
      </c>
      <c r="Q172" s="1" t="s">
        <v>8650</v>
      </c>
      <c r="R172" s="1" t="s">
        <v>8651</v>
      </c>
      <c r="S172" s="1" t="s">
        <v>8652</v>
      </c>
      <c r="U172" s="4">
        <v>45667</v>
      </c>
    </row>
    <row r="173" spans="1:23" x14ac:dyDescent="0.3">
      <c r="A173" s="1" t="s">
        <v>8653</v>
      </c>
      <c r="B173" s="1" t="s">
        <v>8654</v>
      </c>
      <c r="D173" s="1" t="s">
        <v>8655</v>
      </c>
      <c r="E173" s="1">
        <v>1</v>
      </c>
      <c r="F173" s="1" t="s">
        <v>8656</v>
      </c>
      <c r="H173" s="1" t="s">
        <v>60</v>
      </c>
      <c r="J173" s="1" t="s">
        <v>27</v>
      </c>
      <c r="K173" s="1" t="s">
        <v>8657</v>
      </c>
      <c r="L173" s="1" t="s">
        <v>8658</v>
      </c>
      <c r="M173" s="1" t="s">
        <v>1831</v>
      </c>
      <c r="N173" s="2">
        <v>44835</v>
      </c>
      <c r="O173" s="1" t="s">
        <v>267</v>
      </c>
      <c r="P173" s="1" t="s">
        <v>8659</v>
      </c>
      <c r="R173" s="1" t="s">
        <v>8660</v>
      </c>
      <c r="U173" s="4">
        <v>45667</v>
      </c>
    </row>
    <row r="174" spans="1:23" x14ac:dyDescent="0.3">
      <c r="A174" s="1" t="s">
        <v>8661</v>
      </c>
      <c r="B174" s="1" t="s">
        <v>8662</v>
      </c>
      <c r="D174" s="1" t="s">
        <v>8663</v>
      </c>
      <c r="E174" s="1">
        <v>2</v>
      </c>
      <c r="F174" s="1" t="s">
        <v>8664</v>
      </c>
      <c r="H174" s="1" t="s">
        <v>26</v>
      </c>
      <c r="J174" s="1" t="s">
        <v>27</v>
      </c>
      <c r="K174" s="1" t="s">
        <v>8665</v>
      </c>
      <c r="L174" s="1" t="s">
        <v>8666</v>
      </c>
      <c r="M174" s="1" t="s">
        <v>8667</v>
      </c>
      <c r="N174" s="2">
        <v>44822</v>
      </c>
      <c r="O174" s="1" t="s">
        <v>267</v>
      </c>
      <c r="P174" s="1" t="s">
        <v>8668</v>
      </c>
      <c r="Q174" s="1" t="s">
        <v>8669</v>
      </c>
      <c r="R174" s="1" t="s">
        <v>8670</v>
      </c>
      <c r="S174" s="1">
        <v>7033389645</v>
      </c>
      <c r="U174" s="3">
        <v>18568</v>
      </c>
    </row>
    <row r="175" spans="1:23" x14ac:dyDescent="0.3">
      <c r="A175" s="1" t="s">
        <v>8671</v>
      </c>
      <c r="B175" s="1" t="s">
        <v>8672</v>
      </c>
      <c r="D175" s="1" t="s">
        <v>8673</v>
      </c>
      <c r="E175" s="1">
        <v>1</v>
      </c>
      <c r="F175" s="1" t="s">
        <v>472</v>
      </c>
      <c r="H175" s="1" t="s">
        <v>26</v>
      </c>
      <c r="J175" s="1" t="s">
        <v>27</v>
      </c>
      <c r="K175" s="1" t="s">
        <v>6396</v>
      </c>
      <c r="L175" s="1" t="s">
        <v>8674</v>
      </c>
      <c r="M175" s="1" t="s">
        <v>258</v>
      </c>
      <c r="N175" s="2">
        <v>44822</v>
      </c>
      <c r="O175" s="1" t="s">
        <v>267</v>
      </c>
      <c r="R175" s="1" t="s">
        <v>8675</v>
      </c>
      <c r="S175" s="1">
        <v>2349049619987</v>
      </c>
      <c r="U175" s="3">
        <v>18568</v>
      </c>
    </row>
    <row r="176" spans="1:23" x14ac:dyDescent="0.3">
      <c r="A176" s="1" t="s">
        <v>8676</v>
      </c>
      <c r="B176" s="1" t="s">
        <v>8677</v>
      </c>
      <c r="C176" s="1" t="s">
        <v>1611</v>
      </c>
      <c r="F176" s="1" t="s">
        <v>8678</v>
      </c>
      <c r="H176" s="1" t="s">
        <v>60</v>
      </c>
      <c r="J176" s="1" t="s">
        <v>27</v>
      </c>
      <c r="K176" s="1" t="s">
        <v>8679</v>
      </c>
      <c r="L176" s="1" t="s">
        <v>8680</v>
      </c>
      <c r="M176" s="1" t="s">
        <v>8681</v>
      </c>
      <c r="N176" s="2">
        <v>44816</v>
      </c>
      <c r="O176" s="1" t="s">
        <v>267</v>
      </c>
      <c r="P176" s="1" t="s">
        <v>8682</v>
      </c>
      <c r="Q176" s="1" t="s">
        <v>8683</v>
      </c>
      <c r="R176" s="1" t="s">
        <v>8684</v>
      </c>
      <c r="S176" s="1">
        <v>254717901688</v>
      </c>
      <c r="U176" s="3">
        <v>18568</v>
      </c>
      <c r="V176" s="1" t="s">
        <v>869</v>
      </c>
    </row>
    <row r="177" spans="1:23" x14ac:dyDescent="0.3">
      <c r="A177" s="1" t="s">
        <v>8685</v>
      </c>
      <c r="B177" s="1" t="s">
        <v>8686</v>
      </c>
      <c r="C177" s="1" t="s">
        <v>1611</v>
      </c>
      <c r="F177" s="1" t="s">
        <v>142</v>
      </c>
      <c r="H177" s="1" t="s">
        <v>26</v>
      </c>
      <c r="J177" s="1" t="s">
        <v>27</v>
      </c>
      <c r="K177" s="1" t="s">
        <v>2332</v>
      </c>
      <c r="L177" s="1" t="s">
        <v>8687</v>
      </c>
      <c r="M177" s="1" t="s">
        <v>109</v>
      </c>
      <c r="N177" s="2">
        <v>44814</v>
      </c>
      <c r="O177" s="1" t="s">
        <v>267</v>
      </c>
      <c r="P177" s="1" t="s">
        <v>8688</v>
      </c>
      <c r="Q177" s="1" t="s">
        <v>8689</v>
      </c>
      <c r="R177" s="1" t="s">
        <v>8690</v>
      </c>
      <c r="S177" s="1" t="s">
        <v>8691</v>
      </c>
      <c r="U177" s="3">
        <v>18568</v>
      </c>
      <c r="V177" s="1" t="s">
        <v>869</v>
      </c>
    </row>
    <row r="178" spans="1:23" x14ac:dyDescent="0.3">
      <c r="A178" s="1" t="s">
        <v>8692</v>
      </c>
      <c r="B178" s="1" t="s">
        <v>8693</v>
      </c>
      <c r="C178" s="1" t="s">
        <v>869</v>
      </c>
      <c r="F178" s="1" t="s">
        <v>8694</v>
      </c>
      <c r="H178" s="1" t="s">
        <v>26</v>
      </c>
      <c r="J178" s="1" t="s">
        <v>27</v>
      </c>
      <c r="K178" s="1" t="s">
        <v>8695</v>
      </c>
      <c r="L178" s="1" t="s">
        <v>8696</v>
      </c>
      <c r="M178" s="1" t="s">
        <v>347</v>
      </c>
      <c r="N178" s="2">
        <v>44809</v>
      </c>
      <c r="O178" s="1" t="s">
        <v>267</v>
      </c>
      <c r="P178" s="1" t="s">
        <v>8697</v>
      </c>
      <c r="R178" s="1" t="s">
        <v>8698</v>
      </c>
      <c r="U178" s="4">
        <v>45667</v>
      </c>
      <c r="V178" s="1" t="s">
        <v>869</v>
      </c>
    </row>
    <row r="179" spans="1:23" x14ac:dyDescent="0.3">
      <c r="A179" s="1" t="s">
        <v>8699</v>
      </c>
      <c r="B179" s="1" t="s">
        <v>8700</v>
      </c>
      <c r="C179" s="1" t="s">
        <v>1611</v>
      </c>
      <c r="F179" s="1" t="s">
        <v>2120</v>
      </c>
      <c r="H179" s="1" t="s">
        <v>26</v>
      </c>
      <c r="J179" s="1" t="s">
        <v>27</v>
      </c>
      <c r="K179" s="1" t="s">
        <v>4419</v>
      </c>
      <c r="L179" s="1" t="s">
        <v>8701</v>
      </c>
      <c r="M179" s="1" t="s">
        <v>347</v>
      </c>
      <c r="N179" s="2">
        <v>44805</v>
      </c>
      <c r="O179" s="1" t="s">
        <v>267</v>
      </c>
      <c r="P179" s="1" t="s">
        <v>8701</v>
      </c>
      <c r="R179" s="1" t="s">
        <v>8702</v>
      </c>
      <c r="S179" s="1">
        <v>201005152822</v>
      </c>
      <c r="U179" s="4">
        <v>45667</v>
      </c>
      <c r="V179" s="1" t="s">
        <v>869</v>
      </c>
      <c r="W179" s="1">
        <v>1</v>
      </c>
    </row>
    <row r="180" spans="1:23" x14ac:dyDescent="0.3">
      <c r="A180" s="1" t="s">
        <v>8703</v>
      </c>
      <c r="B180" s="1" t="s">
        <v>8704</v>
      </c>
      <c r="C180" s="1" t="s">
        <v>426</v>
      </c>
      <c r="D180" s="1" t="s">
        <v>8705</v>
      </c>
      <c r="E180" s="1">
        <v>1</v>
      </c>
      <c r="F180" s="1" t="s">
        <v>142</v>
      </c>
      <c r="H180" s="1" t="s">
        <v>26</v>
      </c>
      <c r="J180" s="1" t="s">
        <v>27</v>
      </c>
      <c r="K180" s="1" t="s">
        <v>2332</v>
      </c>
      <c r="M180" s="1" t="s">
        <v>109</v>
      </c>
      <c r="N180" s="2">
        <v>44805</v>
      </c>
      <c r="O180" s="1" t="s">
        <v>267</v>
      </c>
      <c r="P180" s="1" t="s">
        <v>8706</v>
      </c>
      <c r="R180" s="1" t="s">
        <v>8707</v>
      </c>
      <c r="S180" s="1" t="s">
        <v>8708</v>
      </c>
      <c r="U180" s="4">
        <v>45667</v>
      </c>
      <c r="W180" s="1">
        <v>1</v>
      </c>
    </row>
    <row r="181" spans="1:23" x14ac:dyDescent="0.3">
      <c r="A181" s="1" t="s">
        <v>8709</v>
      </c>
      <c r="B181" s="1" t="s">
        <v>8710</v>
      </c>
      <c r="D181" s="1" t="s">
        <v>8711</v>
      </c>
      <c r="E181" s="1">
        <v>2</v>
      </c>
      <c r="F181" s="1" t="s">
        <v>6453</v>
      </c>
      <c r="H181" s="1" t="s">
        <v>26</v>
      </c>
      <c r="I181" s="1" t="s">
        <v>80</v>
      </c>
      <c r="J181" s="1" t="s">
        <v>27</v>
      </c>
      <c r="K181" s="1" t="s">
        <v>8712</v>
      </c>
      <c r="L181" s="1" t="s">
        <v>8713</v>
      </c>
      <c r="M181" s="1" t="s">
        <v>258</v>
      </c>
      <c r="N181" s="2">
        <v>44805</v>
      </c>
      <c r="O181" s="1" t="s">
        <v>267</v>
      </c>
      <c r="P181" s="1" t="s">
        <v>8714</v>
      </c>
      <c r="Q181" s="1" t="s">
        <v>8715</v>
      </c>
      <c r="R181" s="1" t="s">
        <v>8716</v>
      </c>
      <c r="U181" s="3">
        <v>18568</v>
      </c>
    </row>
    <row r="182" spans="1:23" x14ac:dyDescent="0.3">
      <c r="A182" s="1" t="s">
        <v>8717</v>
      </c>
      <c r="B182" s="1" t="s">
        <v>8718</v>
      </c>
      <c r="F182" s="1" t="s">
        <v>1345</v>
      </c>
      <c r="H182" s="1" t="s">
        <v>26</v>
      </c>
      <c r="J182" s="1" t="s">
        <v>27</v>
      </c>
      <c r="K182" s="1" t="s">
        <v>8719</v>
      </c>
      <c r="L182" s="1" t="s">
        <v>8720</v>
      </c>
      <c r="M182" s="1" t="s">
        <v>170</v>
      </c>
      <c r="N182" s="2">
        <v>44805</v>
      </c>
      <c r="O182" s="1" t="s">
        <v>267</v>
      </c>
      <c r="P182" s="1" t="s">
        <v>8721</v>
      </c>
      <c r="Q182" s="1" t="s">
        <v>8722</v>
      </c>
      <c r="R182" s="1" t="s">
        <v>8723</v>
      </c>
      <c r="S182" s="1">
        <v>233555190488</v>
      </c>
      <c r="U182" s="4">
        <v>45667</v>
      </c>
    </row>
    <row r="183" spans="1:23" x14ac:dyDescent="0.3">
      <c r="A183" s="1" t="s">
        <v>8724</v>
      </c>
      <c r="B183" s="1" t="s">
        <v>8725</v>
      </c>
      <c r="F183" s="1" t="s">
        <v>8726</v>
      </c>
      <c r="H183" s="1" t="s">
        <v>26</v>
      </c>
      <c r="J183" s="1" t="s">
        <v>27</v>
      </c>
      <c r="K183" s="1" t="s">
        <v>8727</v>
      </c>
      <c r="M183" s="1" t="s">
        <v>258</v>
      </c>
      <c r="N183" s="2">
        <v>44805</v>
      </c>
      <c r="O183" s="1" t="s">
        <v>267</v>
      </c>
      <c r="R183" s="1" t="s">
        <v>8728</v>
      </c>
      <c r="S183" s="1" t="s">
        <v>8729</v>
      </c>
      <c r="U183" s="4">
        <v>45667</v>
      </c>
    </row>
    <row r="184" spans="1:23" x14ac:dyDescent="0.3">
      <c r="A184" s="1" t="s">
        <v>8730</v>
      </c>
      <c r="B184" s="1" t="s">
        <v>8731</v>
      </c>
      <c r="D184" s="1" t="s">
        <v>8732</v>
      </c>
      <c r="E184" s="1">
        <v>4</v>
      </c>
      <c r="F184" s="1" t="s">
        <v>3319</v>
      </c>
      <c r="H184" s="1" t="s">
        <v>26</v>
      </c>
      <c r="J184" s="1" t="s">
        <v>27</v>
      </c>
      <c r="K184" s="1" t="s">
        <v>8733</v>
      </c>
      <c r="L184" s="1" t="s">
        <v>8734</v>
      </c>
      <c r="M184" s="1" t="s">
        <v>347</v>
      </c>
      <c r="N184" s="2">
        <v>44801</v>
      </c>
      <c r="O184" s="1" t="s">
        <v>267</v>
      </c>
      <c r="P184" s="1" t="s">
        <v>8735</v>
      </c>
      <c r="Q184" s="1" t="s">
        <v>8736</v>
      </c>
      <c r="R184" s="1" t="s">
        <v>8737</v>
      </c>
      <c r="S184" s="1">
        <v>4917628203712</v>
      </c>
      <c r="U184" s="4">
        <v>45667</v>
      </c>
    </row>
    <row r="185" spans="1:23" x14ac:dyDescent="0.3">
      <c r="A185" s="1" t="s">
        <v>8738</v>
      </c>
      <c r="B185" s="1" t="s">
        <v>8739</v>
      </c>
      <c r="C185" s="1" t="s">
        <v>973</v>
      </c>
      <c r="D185" s="1" t="s">
        <v>8740</v>
      </c>
      <c r="E185" s="1">
        <v>4</v>
      </c>
      <c r="F185" s="1" t="s">
        <v>2492</v>
      </c>
      <c r="H185" s="1" t="s">
        <v>26</v>
      </c>
      <c r="J185" s="1" t="s">
        <v>27</v>
      </c>
      <c r="K185" s="1" t="s">
        <v>8741</v>
      </c>
      <c r="L185" s="1" t="s">
        <v>8742</v>
      </c>
      <c r="M185" s="1" t="s">
        <v>258</v>
      </c>
      <c r="N185" s="2">
        <v>44795</v>
      </c>
      <c r="O185" s="1" t="s">
        <v>267</v>
      </c>
      <c r="P185" s="1" t="s">
        <v>8743</v>
      </c>
      <c r="Q185" s="1" t="s">
        <v>8744</v>
      </c>
      <c r="R185" s="1" t="s">
        <v>8745</v>
      </c>
      <c r="S185" s="1">
        <v>8179638425</v>
      </c>
      <c r="U185" s="3">
        <v>18568</v>
      </c>
      <c r="V185" s="1" t="s">
        <v>869</v>
      </c>
      <c r="W185" s="1">
        <v>2</v>
      </c>
    </row>
    <row r="186" spans="1:23" x14ac:dyDescent="0.3">
      <c r="A186" s="1" t="s">
        <v>8746</v>
      </c>
      <c r="B186" s="1" t="s">
        <v>8747</v>
      </c>
      <c r="D186" s="1" t="s">
        <v>8748</v>
      </c>
      <c r="E186" s="1">
        <v>2</v>
      </c>
      <c r="F186" s="1" t="s">
        <v>8749</v>
      </c>
      <c r="G186" s="1">
        <v>3</v>
      </c>
      <c r="J186" s="1" t="s">
        <v>27</v>
      </c>
      <c r="K186" s="1" t="s">
        <v>8750</v>
      </c>
      <c r="L186" s="1" t="s">
        <v>8751</v>
      </c>
      <c r="M186" s="1" t="s">
        <v>109</v>
      </c>
      <c r="N186" s="2">
        <v>44792</v>
      </c>
      <c r="O186" s="1" t="s">
        <v>267</v>
      </c>
      <c r="P186" s="1" t="s">
        <v>8752</v>
      </c>
      <c r="Q186" s="1" t="s">
        <v>8753</v>
      </c>
      <c r="R186" s="1" t="s">
        <v>8754</v>
      </c>
      <c r="S186" s="1">
        <v>254799504111</v>
      </c>
      <c r="U186" s="1" t="s">
        <v>558</v>
      </c>
    </row>
    <row r="187" spans="1:23" x14ac:dyDescent="0.3">
      <c r="A187" s="1" t="s">
        <v>8755</v>
      </c>
      <c r="B187" s="1" t="s">
        <v>8756</v>
      </c>
      <c r="C187" s="1" t="s">
        <v>973</v>
      </c>
      <c r="D187" s="1" t="s">
        <v>8757</v>
      </c>
      <c r="E187" s="1">
        <v>1</v>
      </c>
      <c r="F187" s="1" t="s">
        <v>8758</v>
      </c>
      <c r="H187" s="1" t="s">
        <v>26</v>
      </c>
      <c r="I187" s="1" t="s">
        <v>80</v>
      </c>
      <c r="J187" s="1" t="s">
        <v>27</v>
      </c>
      <c r="K187" s="1" t="s">
        <v>8759</v>
      </c>
      <c r="L187" s="1" t="s">
        <v>8760</v>
      </c>
      <c r="M187" s="1" t="s">
        <v>258</v>
      </c>
      <c r="N187" s="2">
        <v>44791</v>
      </c>
      <c r="O187" s="1" t="s">
        <v>267</v>
      </c>
      <c r="P187" s="1" t="s">
        <v>8761</v>
      </c>
      <c r="Q187" s="1" t="s">
        <v>8762</v>
      </c>
      <c r="R187" s="1" t="s">
        <v>8763</v>
      </c>
      <c r="S187" s="1">
        <v>2349091779971</v>
      </c>
      <c r="U187" s="4">
        <v>45667</v>
      </c>
      <c r="W187" s="1">
        <v>3</v>
      </c>
    </row>
    <row r="188" spans="1:23" x14ac:dyDescent="0.3">
      <c r="A188" s="1" t="s">
        <v>8764</v>
      </c>
      <c r="B188" s="1" t="s">
        <v>8765</v>
      </c>
      <c r="D188" s="1" t="s">
        <v>8766</v>
      </c>
      <c r="E188" s="1">
        <v>2</v>
      </c>
      <c r="F188" s="1" t="s">
        <v>5602</v>
      </c>
      <c r="H188" s="1" t="s">
        <v>26</v>
      </c>
      <c r="I188" s="1" t="s">
        <v>80</v>
      </c>
      <c r="J188" s="1" t="s">
        <v>27</v>
      </c>
      <c r="K188" s="1" t="s">
        <v>8767</v>
      </c>
      <c r="L188" s="1" t="s">
        <v>8768</v>
      </c>
      <c r="M188" s="1" t="s">
        <v>7010</v>
      </c>
      <c r="N188" s="2">
        <v>44790</v>
      </c>
      <c r="O188" s="1" t="s">
        <v>267</v>
      </c>
      <c r="P188" s="1" t="s">
        <v>8769</v>
      </c>
      <c r="Q188" s="1" t="s">
        <v>8770</v>
      </c>
      <c r="R188" s="1" t="s">
        <v>8771</v>
      </c>
      <c r="S188" s="1">
        <f>1-404-282-4541</f>
        <v>-5226</v>
      </c>
      <c r="U188" s="4">
        <v>45667</v>
      </c>
    </row>
    <row r="189" spans="1:23" x14ac:dyDescent="0.3">
      <c r="A189" s="1" t="s">
        <v>8772</v>
      </c>
      <c r="B189" s="1" t="s">
        <v>8773</v>
      </c>
      <c r="C189" s="1" t="s">
        <v>973</v>
      </c>
      <c r="D189" s="1" t="s">
        <v>8774</v>
      </c>
      <c r="E189" s="1">
        <v>1</v>
      </c>
      <c r="F189" s="1" t="s">
        <v>70</v>
      </c>
      <c r="H189" s="1" t="s">
        <v>26</v>
      </c>
      <c r="J189" s="1" t="s">
        <v>27</v>
      </c>
      <c r="K189" s="1" t="s">
        <v>8775</v>
      </c>
      <c r="L189" s="1" t="s">
        <v>8776</v>
      </c>
      <c r="M189" s="1" t="s">
        <v>109</v>
      </c>
      <c r="N189" s="2">
        <v>44778</v>
      </c>
      <c r="O189" s="1" t="s">
        <v>267</v>
      </c>
      <c r="P189" s="1" t="s">
        <v>8777</v>
      </c>
      <c r="Q189" s="1" t="s">
        <v>8778</v>
      </c>
      <c r="R189" s="1" t="s">
        <v>8779</v>
      </c>
      <c r="S189" s="1">
        <v>254745861799</v>
      </c>
      <c r="U189" s="3">
        <v>18568</v>
      </c>
      <c r="W189" s="1">
        <v>2</v>
      </c>
    </row>
    <row r="190" spans="1:23" x14ac:dyDescent="0.3">
      <c r="A190" s="1" t="s">
        <v>8780</v>
      </c>
      <c r="B190" s="1" t="s">
        <v>8781</v>
      </c>
      <c r="C190" s="1" t="s">
        <v>869</v>
      </c>
      <c r="D190" s="1" t="s">
        <v>8782</v>
      </c>
      <c r="E190" s="1">
        <v>1</v>
      </c>
      <c r="F190" s="1" t="s">
        <v>890</v>
      </c>
      <c r="H190" s="1" t="s">
        <v>26</v>
      </c>
      <c r="I190" s="1" t="s">
        <v>80</v>
      </c>
      <c r="J190" s="1" t="s">
        <v>27</v>
      </c>
      <c r="K190" s="1" t="s">
        <v>8783</v>
      </c>
      <c r="L190" s="1" t="s">
        <v>8784</v>
      </c>
      <c r="M190" s="1" t="s">
        <v>258</v>
      </c>
      <c r="N190" s="2">
        <v>44774</v>
      </c>
      <c r="O190" s="1" t="s">
        <v>267</v>
      </c>
      <c r="P190" s="1" t="s">
        <v>8785</v>
      </c>
      <c r="R190" s="1" t="s">
        <v>8786</v>
      </c>
      <c r="U190" s="3">
        <v>18568</v>
      </c>
      <c r="V190" s="1" t="s">
        <v>869</v>
      </c>
      <c r="W190" s="1">
        <v>15</v>
      </c>
    </row>
    <row r="191" spans="1:23" x14ac:dyDescent="0.3">
      <c r="A191" s="1" t="s">
        <v>8787</v>
      </c>
      <c r="B191" s="1" t="s">
        <v>8788</v>
      </c>
      <c r="F191" s="1" t="s">
        <v>2492</v>
      </c>
      <c r="H191" s="1" t="s">
        <v>26</v>
      </c>
      <c r="J191" s="1" t="s">
        <v>27</v>
      </c>
      <c r="K191" s="1" t="s">
        <v>8789</v>
      </c>
      <c r="L191" s="1" t="s">
        <v>8790</v>
      </c>
      <c r="M191" s="1" t="s">
        <v>302</v>
      </c>
      <c r="N191" s="2">
        <v>44755</v>
      </c>
      <c r="O191" s="1" t="s">
        <v>267</v>
      </c>
      <c r="P191" s="1" t="s">
        <v>8791</v>
      </c>
      <c r="R191" s="1" t="s">
        <v>8792</v>
      </c>
      <c r="U191" s="4">
        <v>45667</v>
      </c>
    </row>
    <row r="192" spans="1:23" x14ac:dyDescent="0.3">
      <c r="A192" s="1" t="s">
        <v>8793</v>
      </c>
      <c r="B192" s="1" t="s">
        <v>8794</v>
      </c>
      <c r="D192" s="1" t="s">
        <v>8795</v>
      </c>
      <c r="E192" s="1">
        <v>1</v>
      </c>
      <c r="F192" s="1" t="s">
        <v>142</v>
      </c>
      <c r="H192" s="1" t="s">
        <v>26</v>
      </c>
      <c r="J192" s="1" t="s">
        <v>27</v>
      </c>
      <c r="K192" s="1" t="s">
        <v>928</v>
      </c>
      <c r="L192" s="1" t="s">
        <v>8796</v>
      </c>
      <c r="M192" s="1" t="s">
        <v>109</v>
      </c>
      <c r="N192" s="2">
        <v>44748</v>
      </c>
      <c r="O192" s="1" t="s">
        <v>267</v>
      </c>
      <c r="P192" s="1" t="s">
        <v>8797</v>
      </c>
      <c r="Q192" s="1" t="s">
        <v>8798</v>
      </c>
      <c r="R192" s="1" t="s">
        <v>8799</v>
      </c>
      <c r="S192" s="1" t="s">
        <v>8800</v>
      </c>
      <c r="U192" s="3">
        <v>18568</v>
      </c>
    </row>
    <row r="193" spans="1:23" x14ac:dyDescent="0.3">
      <c r="A193" s="1" t="s">
        <v>8801</v>
      </c>
      <c r="B193" s="1" t="s">
        <v>8802</v>
      </c>
      <c r="C193" s="1" t="s">
        <v>973</v>
      </c>
      <c r="D193" s="1" t="s">
        <v>8803</v>
      </c>
      <c r="E193" s="1">
        <v>3</v>
      </c>
      <c r="F193" s="1" t="s">
        <v>142</v>
      </c>
      <c r="H193" s="1" t="s">
        <v>26</v>
      </c>
      <c r="J193" s="1" t="s">
        <v>27</v>
      </c>
      <c r="K193" s="1" t="s">
        <v>2332</v>
      </c>
      <c r="L193" s="1" t="s">
        <v>8804</v>
      </c>
      <c r="M193" s="1" t="s">
        <v>1110</v>
      </c>
      <c r="N193" s="2">
        <v>44746</v>
      </c>
      <c r="O193" s="1" t="s">
        <v>267</v>
      </c>
      <c r="P193" s="1" t="s">
        <v>8805</v>
      </c>
      <c r="Q193" s="1" t="s">
        <v>8806</v>
      </c>
      <c r="R193" s="1" t="s">
        <v>8807</v>
      </c>
      <c r="S193" s="1">
        <v>8130024556</v>
      </c>
      <c r="U193" s="3">
        <v>18568</v>
      </c>
      <c r="W193" s="1">
        <v>1</v>
      </c>
    </row>
    <row r="194" spans="1:23" x14ac:dyDescent="0.3">
      <c r="A194" s="1" t="s">
        <v>8808</v>
      </c>
      <c r="B194" s="1" t="s">
        <v>8809</v>
      </c>
      <c r="C194" s="1" t="s">
        <v>1611</v>
      </c>
      <c r="D194" s="1" t="s">
        <v>8810</v>
      </c>
      <c r="E194" s="1">
        <v>1</v>
      </c>
      <c r="F194" s="1" t="s">
        <v>8811</v>
      </c>
      <c r="H194" s="1" t="s">
        <v>26</v>
      </c>
      <c r="J194" s="1" t="s">
        <v>27</v>
      </c>
      <c r="K194" s="1" t="s">
        <v>8812</v>
      </c>
      <c r="L194" s="1" t="s">
        <v>8813</v>
      </c>
      <c r="M194" s="1" t="s">
        <v>302</v>
      </c>
      <c r="N194" s="2">
        <v>44743</v>
      </c>
      <c r="O194" s="1" t="s">
        <v>223</v>
      </c>
      <c r="P194" s="1" t="s">
        <v>8814</v>
      </c>
      <c r="Q194" s="1" t="s">
        <v>8815</v>
      </c>
      <c r="U194" s="4">
        <v>45667</v>
      </c>
      <c r="V194" s="1" t="s">
        <v>869</v>
      </c>
      <c r="W194" s="1">
        <v>1</v>
      </c>
    </row>
    <row r="195" spans="1:23" x14ac:dyDescent="0.3">
      <c r="A195" s="1" t="s">
        <v>8816</v>
      </c>
      <c r="B195" s="1" t="s">
        <v>8817</v>
      </c>
      <c r="F195" s="1" t="s">
        <v>1170</v>
      </c>
      <c r="H195" s="1" t="s">
        <v>26</v>
      </c>
      <c r="J195" s="1" t="s">
        <v>27</v>
      </c>
      <c r="K195" s="1" t="s">
        <v>8818</v>
      </c>
      <c r="L195" s="1" t="s">
        <v>8819</v>
      </c>
      <c r="M195" s="1" t="s">
        <v>1008</v>
      </c>
      <c r="N195" s="2">
        <v>44743</v>
      </c>
      <c r="O195" s="1" t="s">
        <v>267</v>
      </c>
      <c r="P195" s="1" t="s">
        <v>8820</v>
      </c>
      <c r="R195" s="1" t="s">
        <v>8821</v>
      </c>
      <c r="S195" s="1">
        <v>823737078</v>
      </c>
      <c r="U195" s="4">
        <v>45667</v>
      </c>
    </row>
    <row r="196" spans="1:23" x14ac:dyDescent="0.3">
      <c r="A196" s="1" t="s">
        <v>8822</v>
      </c>
      <c r="B196" s="1" t="s">
        <v>8823</v>
      </c>
      <c r="D196" s="1" t="s">
        <v>8824</v>
      </c>
      <c r="E196" s="1">
        <v>1</v>
      </c>
      <c r="F196" s="1" t="s">
        <v>25</v>
      </c>
      <c r="G196" s="1">
        <v>2</v>
      </c>
      <c r="H196" s="1" t="s">
        <v>26</v>
      </c>
      <c r="J196" s="1" t="s">
        <v>27</v>
      </c>
      <c r="K196" s="1" t="s">
        <v>8825</v>
      </c>
      <c r="M196" s="1" t="s">
        <v>419</v>
      </c>
      <c r="N196" s="2">
        <v>44743</v>
      </c>
      <c r="O196" s="1" t="s">
        <v>223</v>
      </c>
      <c r="P196" s="1" t="s">
        <v>8826</v>
      </c>
      <c r="Q196" s="1" t="s">
        <v>8827</v>
      </c>
      <c r="U196" s="4">
        <v>45667</v>
      </c>
    </row>
    <row r="197" spans="1:23" x14ac:dyDescent="0.3">
      <c r="A197" s="1" t="s">
        <v>8828</v>
      </c>
      <c r="B197" s="1" t="s">
        <v>8829</v>
      </c>
      <c r="D197" s="1" t="s">
        <v>8830</v>
      </c>
      <c r="E197" s="1">
        <v>1</v>
      </c>
      <c r="F197" s="1" t="s">
        <v>25</v>
      </c>
      <c r="H197" s="1" t="s">
        <v>26</v>
      </c>
      <c r="I197" s="1" t="s">
        <v>80</v>
      </c>
      <c r="J197" s="1" t="s">
        <v>27</v>
      </c>
      <c r="K197" s="1" t="s">
        <v>8831</v>
      </c>
      <c r="L197" s="1" t="s">
        <v>8832</v>
      </c>
      <c r="M197" s="1" t="s">
        <v>375</v>
      </c>
      <c r="N197" s="2">
        <v>44719</v>
      </c>
      <c r="O197" s="1" t="s">
        <v>267</v>
      </c>
      <c r="P197" s="1" t="s">
        <v>8833</v>
      </c>
      <c r="Q197" s="1" t="s">
        <v>8834</v>
      </c>
      <c r="R197" s="1" t="s">
        <v>8835</v>
      </c>
      <c r="S197" s="1">
        <v>7030438484</v>
      </c>
      <c r="U197" s="3">
        <v>18568</v>
      </c>
    </row>
    <row r="198" spans="1:23" x14ac:dyDescent="0.3">
      <c r="A198" s="1" t="s">
        <v>8836</v>
      </c>
      <c r="B198" s="1" t="s">
        <v>8837</v>
      </c>
      <c r="D198" s="1" t="s">
        <v>8838</v>
      </c>
      <c r="E198" s="1">
        <v>1</v>
      </c>
      <c r="F198" s="1" t="s">
        <v>142</v>
      </c>
      <c r="H198" s="1" t="s">
        <v>26</v>
      </c>
      <c r="J198" s="1" t="s">
        <v>27</v>
      </c>
      <c r="K198" s="1" t="s">
        <v>8839</v>
      </c>
      <c r="L198" s="1" t="s">
        <v>8840</v>
      </c>
      <c r="M198" s="1" t="s">
        <v>258</v>
      </c>
      <c r="N198" s="2">
        <v>44717</v>
      </c>
      <c r="O198" s="1" t="s">
        <v>267</v>
      </c>
      <c r="P198" s="1" t="s">
        <v>8841</v>
      </c>
      <c r="R198" s="1" t="s">
        <v>8842</v>
      </c>
      <c r="S198" s="1">
        <v>2349021285707</v>
      </c>
      <c r="U198" s="4">
        <v>45667</v>
      </c>
    </row>
    <row r="199" spans="1:23" x14ac:dyDescent="0.3">
      <c r="A199" s="1" t="s">
        <v>8843</v>
      </c>
      <c r="B199" s="1" t="s">
        <v>8844</v>
      </c>
      <c r="F199" s="1" t="s">
        <v>1005</v>
      </c>
      <c r="H199" s="1" t="s">
        <v>26</v>
      </c>
      <c r="J199" s="1" t="s">
        <v>27</v>
      </c>
      <c r="K199" s="1" t="s">
        <v>8845</v>
      </c>
      <c r="L199" s="1" t="s">
        <v>8846</v>
      </c>
      <c r="M199" s="1" t="s">
        <v>8847</v>
      </c>
      <c r="N199" s="2">
        <v>44713</v>
      </c>
      <c r="O199" s="1" t="s">
        <v>223</v>
      </c>
      <c r="P199" s="1" t="s">
        <v>8848</v>
      </c>
      <c r="Q199" s="1" t="s">
        <v>8849</v>
      </c>
      <c r="R199" s="1" t="s">
        <v>8850</v>
      </c>
      <c r="S199" s="1" t="s">
        <v>8851</v>
      </c>
      <c r="U199" s="3">
        <v>18568</v>
      </c>
    </row>
    <row r="200" spans="1:23" x14ac:dyDescent="0.3">
      <c r="A200" s="1" t="s">
        <v>8852</v>
      </c>
      <c r="B200" s="1" t="s">
        <v>8853</v>
      </c>
      <c r="F200" s="1" t="s">
        <v>8854</v>
      </c>
      <c r="H200" s="1" t="s">
        <v>26</v>
      </c>
      <c r="J200" s="1" t="s">
        <v>27</v>
      </c>
      <c r="K200" s="1" t="s">
        <v>8855</v>
      </c>
      <c r="L200" s="1" t="s">
        <v>8856</v>
      </c>
      <c r="M200" s="1" t="s">
        <v>347</v>
      </c>
      <c r="N200" s="2">
        <v>44713</v>
      </c>
      <c r="O200" s="1" t="s">
        <v>223</v>
      </c>
      <c r="P200" s="1" t="s">
        <v>8857</v>
      </c>
      <c r="R200" s="1" t="s">
        <v>8858</v>
      </c>
      <c r="S200" s="1" t="s">
        <v>8859</v>
      </c>
      <c r="U200" s="4">
        <v>45667</v>
      </c>
    </row>
    <row r="201" spans="1:23" x14ac:dyDescent="0.3">
      <c r="A201" s="1" t="s">
        <v>8860</v>
      </c>
      <c r="B201" s="1" t="s">
        <v>8861</v>
      </c>
      <c r="D201" s="1" t="s">
        <v>8862</v>
      </c>
      <c r="E201" s="1">
        <v>1</v>
      </c>
      <c r="F201" s="1" t="s">
        <v>2097</v>
      </c>
      <c r="H201" s="1" t="s">
        <v>26</v>
      </c>
      <c r="J201" s="1" t="s">
        <v>27</v>
      </c>
      <c r="K201" s="1" t="s">
        <v>2098</v>
      </c>
      <c r="L201" s="1" t="s">
        <v>8863</v>
      </c>
      <c r="M201" s="1" t="s">
        <v>375</v>
      </c>
      <c r="N201" s="2">
        <v>44706</v>
      </c>
      <c r="O201" s="1" t="s">
        <v>267</v>
      </c>
      <c r="P201" s="1" t="s">
        <v>8864</v>
      </c>
      <c r="Q201" s="1" t="s">
        <v>8865</v>
      </c>
      <c r="R201" s="1" t="s">
        <v>8866</v>
      </c>
      <c r="U201" s="4">
        <v>45667</v>
      </c>
    </row>
    <row r="202" spans="1:23" x14ac:dyDescent="0.3">
      <c r="A202" s="1" t="s">
        <v>8867</v>
      </c>
      <c r="B202" s="1" t="s">
        <v>8868</v>
      </c>
      <c r="C202" s="1" t="s">
        <v>1611</v>
      </c>
      <c r="D202" s="1" t="s">
        <v>8869</v>
      </c>
      <c r="E202" s="1">
        <v>4</v>
      </c>
      <c r="F202" s="1" t="s">
        <v>142</v>
      </c>
      <c r="H202" s="1" t="s">
        <v>26</v>
      </c>
      <c r="J202" s="1" t="s">
        <v>27</v>
      </c>
      <c r="K202" s="1" t="s">
        <v>928</v>
      </c>
      <c r="L202" s="1" t="s">
        <v>8870</v>
      </c>
      <c r="M202" s="1" t="s">
        <v>170</v>
      </c>
      <c r="N202" s="2">
        <v>44697</v>
      </c>
      <c r="O202" s="1" t="s">
        <v>267</v>
      </c>
      <c r="P202" s="1" t="s">
        <v>8871</v>
      </c>
      <c r="Q202" s="1" t="s">
        <v>8872</v>
      </c>
      <c r="R202" s="1" t="s">
        <v>8873</v>
      </c>
      <c r="S202" s="1">
        <v>2330201749134</v>
      </c>
      <c r="U202" s="4">
        <v>45667</v>
      </c>
      <c r="V202" s="1" t="s">
        <v>869</v>
      </c>
    </row>
    <row r="203" spans="1:23" x14ac:dyDescent="0.3">
      <c r="A203" s="1" t="s">
        <v>8874</v>
      </c>
      <c r="B203" s="1" t="s">
        <v>8875</v>
      </c>
      <c r="D203" s="1" t="s">
        <v>8876</v>
      </c>
      <c r="E203" s="1">
        <v>1</v>
      </c>
      <c r="F203" s="1" t="s">
        <v>8877</v>
      </c>
      <c r="H203" s="1" t="s">
        <v>26</v>
      </c>
      <c r="J203" s="1" t="s">
        <v>27</v>
      </c>
      <c r="K203" s="1" t="s">
        <v>8878</v>
      </c>
      <c r="L203" s="1" t="s">
        <v>8879</v>
      </c>
      <c r="M203" s="1" t="s">
        <v>1110</v>
      </c>
      <c r="N203" s="2">
        <v>44692</v>
      </c>
      <c r="O203" s="1" t="s">
        <v>267</v>
      </c>
      <c r="P203" s="1" t="s">
        <v>8880</v>
      </c>
      <c r="Q203" s="1" t="s">
        <v>8881</v>
      </c>
      <c r="R203" s="1" t="s">
        <v>8882</v>
      </c>
      <c r="U203" s="3">
        <v>18568</v>
      </c>
    </row>
    <row r="204" spans="1:23" x14ac:dyDescent="0.3">
      <c r="A204" s="1" t="s">
        <v>8883</v>
      </c>
      <c r="B204" s="1" t="s">
        <v>8884</v>
      </c>
      <c r="D204" s="1" t="s">
        <v>8885</v>
      </c>
      <c r="E204" s="1">
        <v>1</v>
      </c>
      <c r="F204" s="1" t="s">
        <v>8886</v>
      </c>
      <c r="H204" s="1" t="s">
        <v>26</v>
      </c>
      <c r="J204" s="1" t="s">
        <v>27</v>
      </c>
      <c r="K204" s="1" t="s">
        <v>8887</v>
      </c>
      <c r="L204" s="1" t="s">
        <v>8888</v>
      </c>
      <c r="M204" s="1" t="s">
        <v>8889</v>
      </c>
      <c r="N204" s="2">
        <v>44691</v>
      </c>
      <c r="O204" s="1" t="s">
        <v>267</v>
      </c>
      <c r="P204" s="1" t="s">
        <v>8890</v>
      </c>
      <c r="Q204" s="1" t="s">
        <v>8891</v>
      </c>
      <c r="R204" s="1" t="s">
        <v>8892</v>
      </c>
      <c r="S204" s="1" t="s">
        <v>8893</v>
      </c>
      <c r="U204" s="3">
        <v>18568</v>
      </c>
    </row>
    <row r="205" spans="1:23" x14ac:dyDescent="0.3">
      <c r="A205" s="1" t="s">
        <v>8894</v>
      </c>
      <c r="B205" s="1" t="s">
        <v>8895</v>
      </c>
      <c r="C205" s="1" t="s">
        <v>426</v>
      </c>
      <c r="D205" s="1" t="s">
        <v>8896</v>
      </c>
      <c r="E205" s="1">
        <v>3</v>
      </c>
      <c r="F205" s="1" t="s">
        <v>25</v>
      </c>
      <c r="H205" s="1" t="s">
        <v>26</v>
      </c>
      <c r="J205" s="1" t="s">
        <v>27</v>
      </c>
      <c r="K205" s="1" t="s">
        <v>28</v>
      </c>
      <c r="L205" s="1" t="s">
        <v>8897</v>
      </c>
      <c r="M205" s="1" t="s">
        <v>258</v>
      </c>
      <c r="N205" s="2">
        <v>44682</v>
      </c>
      <c r="O205" s="1" t="s">
        <v>223</v>
      </c>
      <c r="P205" s="1" t="s">
        <v>8898</v>
      </c>
      <c r="Q205" s="1" t="s">
        <v>8899</v>
      </c>
      <c r="R205" s="1" t="s">
        <v>8900</v>
      </c>
      <c r="S205" s="1">
        <v>12563056387</v>
      </c>
      <c r="U205" s="4">
        <v>45667</v>
      </c>
      <c r="V205" s="1" t="s">
        <v>869</v>
      </c>
    </row>
    <row r="206" spans="1:23" x14ac:dyDescent="0.3">
      <c r="A206" s="1" t="s">
        <v>8901</v>
      </c>
      <c r="B206" s="1" t="s">
        <v>8902</v>
      </c>
      <c r="C206" s="1" t="s">
        <v>1533</v>
      </c>
      <c r="F206" s="1" t="s">
        <v>8903</v>
      </c>
      <c r="H206" s="1" t="s">
        <v>26</v>
      </c>
      <c r="J206" s="1" t="s">
        <v>27</v>
      </c>
      <c r="K206" s="1" t="s">
        <v>8904</v>
      </c>
      <c r="L206" s="1" t="s">
        <v>8905</v>
      </c>
      <c r="M206" s="1" t="s">
        <v>258</v>
      </c>
      <c r="N206" s="2">
        <v>44682</v>
      </c>
      <c r="O206" s="1" t="s">
        <v>267</v>
      </c>
      <c r="P206" s="1" t="s">
        <v>8906</v>
      </c>
      <c r="Q206" s="1" t="s">
        <v>8907</v>
      </c>
      <c r="R206" s="1" t="s">
        <v>8908</v>
      </c>
      <c r="U206" s="4">
        <v>45667</v>
      </c>
      <c r="W206" s="1">
        <v>2</v>
      </c>
    </row>
    <row r="207" spans="1:23" x14ac:dyDescent="0.3">
      <c r="A207" s="1" t="s">
        <v>8909</v>
      </c>
      <c r="B207" s="1" t="s">
        <v>8910</v>
      </c>
      <c r="D207" s="1" t="s">
        <v>8911</v>
      </c>
      <c r="E207" s="1">
        <v>2</v>
      </c>
      <c r="F207" s="1" t="s">
        <v>1467</v>
      </c>
      <c r="H207" s="1" t="s">
        <v>26</v>
      </c>
      <c r="J207" s="1" t="s">
        <v>27</v>
      </c>
      <c r="K207" s="1" t="s">
        <v>8912</v>
      </c>
      <c r="L207" s="1" t="s">
        <v>8913</v>
      </c>
      <c r="M207" s="1" t="s">
        <v>1181</v>
      </c>
      <c r="N207" s="2">
        <v>44682</v>
      </c>
      <c r="O207" s="1" t="s">
        <v>267</v>
      </c>
      <c r="P207" s="1" t="s">
        <v>8914</v>
      </c>
      <c r="R207" s="1" t="s">
        <v>8915</v>
      </c>
      <c r="U207" s="4">
        <v>45667</v>
      </c>
    </row>
    <row r="208" spans="1:23" x14ac:dyDescent="0.3">
      <c r="A208" s="1" t="s">
        <v>8916</v>
      </c>
      <c r="B208" s="1" t="s">
        <v>8917</v>
      </c>
      <c r="D208" s="1" t="s">
        <v>8918</v>
      </c>
      <c r="E208" s="1">
        <v>2</v>
      </c>
      <c r="F208" s="1" t="s">
        <v>90</v>
      </c>
      <c r="H208" s="1" t="s">
        <v>26</v>
      </c>
      <c r="J208" s="1" t="s">
        <v>27</v>
      </c>
      <c r="K208" s="1" t="s">
        <v>3277</v>
      </c>
      <c r="L208" s="1" t="s">
        <v>8919</v>
      </c>
      <c r="M208" s="1" t="s">
        <v>170</v>
      </c>
      <c r="N208" s="2">
        <v>44682</v>
      </c>
      <c r="O208" s="1" t="s">
        <v>223</v>
      </c>
      <c r="P208" s="1" t="s">
        <v>8920</v>
      </c>
      <c r="R208" s="1" t="s">
        <v>8921</v>
      </c>
      <c r="U208" s="4">
        <v>45667</v>
      </c>
    </row>
    <row r="209" spans="1:23" x14ac:dyDescent="0.3">
      <c r="A209" s="1" t="s">
        <v>8922</v>
      </c>
      <c r="B209" s="1" t="s">
        <v>8923</v>
      </c>
      <c r="F209" s="1" t="s">
        <v>248</v>
      </c>
      <c r="H209" s="1" t="s">
        <v>26</v>
      </c>
      <c r="J209" s="1" t="s">
        <v>27</v>
      </c>
      <c r="K209" s="1" t="s">
        <v>8924</v>
      </c>
      <c r="L209" s="1" t="s">
        <v>8925</v>
      </c>
      <c r="M209" s="1" t="s">
        <v>746</v>
      </c>
      <c r="N209" s="2">
        <v>44682</v>
      </c>
      <c r="O209" s="1" t="s">
        <v>267</v>
      </c>
      <c r="P209" s="1" t="s">
        <v>8926</v>
      </c>
      <c r="R209" s="1" t="s">
        <v>8927</v>
      </c>
      <c r="S209" s="1">
        <v>237654540154</v>
      </c>
      <c r="U209" s="4">
        <v>45667</v>
      </c>
    </row>
    <row r="210" spans="1:23" x14ac:dyDescent="0.3">
      <c r="A210" s="1" t="s">
        <v>8928</v>
      </c>
      <c r="B210" s="1" t="s">
        <v>8929</v>
      </c>
      <c r="D210" s="1" t="s">
        <v>8930</v>
      </c>
      <c r="E210" s="1">
        <v>1</v>
      </c>
      <c r="F210" s="1" t="s">
        <v>142</v>
      </c>
      <c r="H210" s="1" t="s">
        <v>26</v>
      </c>
      <c r="J210" s="1" t="s">
        <v>27</v>
      </c>
      <c r="K210" s="1" t="s">
        <v>2332</v>
      </c>
      <c r="L210" s="1" t="s">
        <v>8931</v>
      </c>
      <c r="M210" s="1" t="s">
        <v>258</v>
      </c>
      <c r="N210" s="2">
        <v>44677</v>
      </c>
      <c r="O210" s="1" t="s">
        <v>267</v>
      </c>
      <c r="P210" s="1" t="s">
        <v>8932</v>
      </c>
      <c r="Q210" s="1" t="s">
        <v>8933</v>
      </c>
      <c r="R210" s="1" t="s">
        <v>8934</v>
      </c>
      <c r="S210" s="1">
        <v>2348098300127</v>
      </c>
      <c r="U210" s="4">
        <v>45667</v>
      </c>
    </row>
    <row r="211" spans="1:23" x14ac:dyDescent="0.3">
      <c r="A211" s="1" t="s">
        <v>8935</v>
      </c>
      <c r="B211" s="1" t="s">
        <v>8936</v>
      </c>
      <c r="C211" s="1" t="s">
        <v>3238</v>
      </c>
      <c r="D211" s="1" t="s">
        <v>8937</v>
      </c>
      <c r="E211" s="1">
        <v>2</v>
      </c>
      <c r="F211" s="1" t="s">
        <v>2097</v>
      </c>
      <c r="H211" s="1" t="s">
        <v>26</v>
      </c>
      <c r="J211" s="1" t="s">
        <v>27</v>
      </c>
      <c r="K211" s="1" t="s">
        <v>8938</v>
      </c>
      <c r="L211" s="1" t="s">
        <v>8939</v>
      </c>
      <c r="M211" s="1" t="s">
        <v>2802</v>
      </c>
      <c r="N211" s="2">
        <v>44671</v>
      </c>
      <c r="O211" s="1" t="s">
        <v>267</v>
      </c>
      <c r="P211" s="1" t="s">
        <v>8940</v>
      </c>
      <c r="Q211" s="1" t="s">
        <v>8941</v>
      </c>
      <c r="R211" s="1" t="s">
        <v>8942</v>
      </c>
      <c r="S211" s="1">
        <v>2347044591458</v>
      </c>
      <c r="U211" s="3">
        <v>18568</v>
      </c>
      <c r="V211" s="1" t="s">
        <v>869</v>
      </c>
    </row>
    <row r="212" spans="1:23" x14ac:dyDescent="0.3">
      <c r="A212" s="1" t="s">
        <v>8943</v>
      </c>
      <c r="B212" s="1" t="s">
        <v>8944</v>
      </c>
      <c r="D212" s="1" t="s">
        <v>8945</v>
      </c>
      <c r="E212" s="1">
        <v>1</v>
      </c>
      <c r="F212" s="1" t="s">
        <v>8946</v>
      </c>
      <c r="H212" s="1" t="s">
        <v>26</v>
      </c>
      <c r="J212" s="1" t="s">
        <v>27</v>
      </c>
      <c r="K212" s="1" t="s">
        <v>8947</v>
      </c>
      <c r="L212" s="1" t="s">
        <v>8948</v>
      </c>
      <c r="M212" s="1" t="s">
        <v>258</v>
      </c>
      <c r="N212" s="2">
        <v>44669</v>
      </c>
      <c r="O212" s="1" t="s">
        <v>267</v>
      </c>
      <c r="P212" s="1" t="s">
        <v>8949</v>
      </c>
      <c r="Q212" s="1" t="s">
        <v>8950</v>
      </c>
      <c r="R212" s="1" t="s">
        <v>8951</v>
      </c>
      <c r="S212" s="1">
        <v>2349160708325</v>
      </c>
      <c r="U212" s="4">
        <v>45667</v>
      </c>
    </row>
    <row r="213" spans="1:23" x14ac:dyDescent="0.3">
      <c r="A213" s="1" t="s">
        <v>8952</v>
      </c>
      <c r="B213" s="1" t="s">
        <v>8953</v>
      </c>
      <c r="D213" s="1" t="s">
        <v>8954</v>
      </c>
      <c r="E213" s="1">
        <v>2</v>
      </c>
      <c r="F213" s="1" t="s">
        <v>25</v>
      </c>
      <c r="H213" s="1" t="s">
        <v>26</v>
      </c>
      <c r="J213" s="1" t="s">
        <v>27</v>
      </c>
      <c r="K213" s="1" t="s">
        <v>4800</v>
      </c>
      <c r="L213" s="1" t="s">
        <v>8955</v>
      </c>
      <c r="M213" s="1" t="s">
        <v>347</v>
      </c>
      <c r="N213" s="2">
        <v>44657</v>
      </c>
      <c r="O213" s="1" t="s">
        <v>267</v>
      </c>
      <c r="P213" s="1" t="s">
        <v>8956</v>
      </c>
      <c r="Q213" s="1" t="s">
        <v>8957</v>
      </c>
      <c r="R213" s="1" t="s">
        <v>8958</v>
      </c>
      <c r="S213" s="1">
        <v>201224386482</v>
      </c>
      <c r="U213" s="4">
        <v>45667</v>
      </c>
    </row>
    <row r="214" spans="1:23" x14ac:dyDescent="0.3">
      <c r="A214" s="1" t="s">
        <v>8959</v>
      </c>
      <c r="B214" s="1" t="s">
        <v>8960</v>
      </c>
      <c r="F214" s="1" t="s">
        <v>602</v>
      </c>
      <c r="H214" s="1" t="s">
        <v>26</v>
      </c>
      <c r="J214" s="1" t="s">
        <v>27</v>
      </c>
      <c r="K214" s="1" t="s">
        <v>8961</v>
      </c>
      <c r="L214" s="1" t="s">
        <v>8962</v>
      </c>
      <c r="M214" s="1" t="s">
        <v>3559</v>
      </c>
      <c r="N214" s="2">
        <v>44656</v>
      </c>
      <c r="O214" s="1" t="s">
        <v>267</v>
      </c>
      <c r="P214" s="1" t="s">
        <v>8963</v>
      </c>
      <c r="Q214" s="1" t="s">
        <v>8964</v>
      </c>
      <c r="R214" s="1" t="s">
        <v>8965</v>
      </c>
      <c r="U214" s="4">
        <v>45667</v>
      </c>
    </row>
    <row r="215" spans="1:23" x14ac:dyDescent="0.3">
      <c r="A215" s="1" t="s">
        <v>8966</v>
      </c>
      <c r="B215" s="1" t="s">
        <v>8967</v>
      </c>
      <c r="F215" s="1" t="s">
        <v>142</v>
      </c>
      <c r="H215" s="1" t="s">
        <v>26</v>
      </c>
      <c r="J215" s="1" t="s">
        <v>27</v>
      </c>
      <c r="K215" s="1" t="s">
        <v>928</v>
      </c>
      <c r="L215" s="1" t="s">
        <v>8968</v>
      </c>
      <c r="M215" s="1" t="s">
        <v>109</v>
      </c>
      <c r="N215" s="2">
        <v>44655</v>
      </c>
      <c r="O215" s="1" t="s">
        <v>267</v>
      </c>
      <c r="P215" s="1" t="s">
        <v>8969</v>
      </c>
      <c r="Q215" s="1" t="s">
        <v>8970</v>
      </c>
      <c r="R215" s="1" t="s">
        <v>8971</v>
      </c>
      <c r="S215" s="1">
        <v>254707449350</v>
      </c>
      <c r="U215" s="4">
        <v>45667</v>
      </c>
    </row>
    <row r="216" spans="1:23" x14ac:dyDescent="0.3">
      <c r="A216" s="1" t="s">
        <v>8972</v>
      </c>
      <c r="B216" s="1" t="s">
        <v>8973</v>
      </c>
      <c r="C216" s="1" t="s">
        <v>426</v>
      </c>
      <c r="F216" s="1" t="s">
        <v>628</v>
      </c>
      <c r="H216" s="1" t="s">
        <v>26</v>
      </c>
      <c r="I216" s="1" t="s">
        <v>71</v>
      </c>
      <c r="J216" s="1" t="s">
        <v>27</v>
      </c>
      <c r="K216" s="1" t="s">
        <v>629</v>
      </c>
      <c r="M216" s="1" t="s">
        <v>454</v>
      </c>
      <c r="N216" s="2">
        <v>44652</v>
      </c>
      <c r="O216" s="1" t="s">
        <v>223</v>
      </c>
      <c r="P216" s="1" t="s">
        <v>8974</v>
      </c>
      <c r="Q216" s="1" t="s">
        <v>8975</v>
      </c>
      <c r="R216" s="1" t="s">
        <v>8976</v>
      </c>
      <c r="S216" s="1" t="s">
        <v>8977</v>
      </c>
      <c r="U216" s="3">
        <v>18568</v>
      </c>
      <c r="W216" s="1">
        <v>1</v>
      </c>
    </row>
    <row r="217" spans="1:23" x14ac:dyDescent="0.3">
      <c r="A217" s="1" t="s">
        <v>8978</v>
      </c>
      <c r="B217" s="1" t="s">
        <v>8979</v>
      </c>
      <c r="C217" s="1" t="s">
        <v>3452</v>
      </c>
      <c r="F217" s="1" t="s">
        <v>472</v>
      </c>
      <c r="H217" s="1" t="s">
        <v>26</v>
      </c>
      <c r="I217" s="1" t="s">
        <v>80</v>
      </c>
      <c r="J217" s="1" t="s">
        <v>27</v>
      </c>
      <c r="K217" s="1" t="s">
        <v>8980</v>
      </c>
      <c r="L217" s="1" t="s">
        <v>8981</v>
      </c>
      <c r="M217" s="1" t="s">
        <v>258</v>
      </c>
      <c r="N217" s="2">
        <v>44652</v>
      </c>
      <c r="O217" s="1" t="s">
        <v>223</v>
      </c>
      <c r="P217" s="1" t="s">
        <v>8982</v>
      </c>
      <c r="Q217" s="1" t="s">
        <v>8983</v>
      </c>
      <c r="U217" s="3">
        <v>18568</v>
      </c>
      <c r="W217" s="1">
        <v>1</v>
      </c>
    </row>
    <row r="218" spans="1:23" x14ac:dyDescent="0.3">
      <c r="A218" s="1" t="s">
        <v>8984</v>
      </c>
      <c r="B218" s="1" t="s">
        <v>8985</v>
      </c>
      <c r="F218" s="1" t="s">
        <v>8986</v>
      </c>
      <c r="H218" s="1" t="s">
        <v>26</v>
      </c>
      <c r="J218" s="1" t="s">
        <v>27</v>
      </c>
      <c r="K218" s="1" t="s">
        <v>8987</v>
      </c>
      <c r="L218" s="1" t="s">
        <v>8988</v>
      </c>
      <c r="M218" s="1" t="s">
        <v>419</v>
      </c>
      <c r="N218" s="2">
        <v>44652</v>
      </c>
      <c r="O218" s="1" t="s">
        <v>267</v>
      </c>
      <c r="P218" s="1" t="s">
        <v>8989</v>
      </c>
      <c r="Q218" s="1" t="s">
        <v>8990</v>
      </c>
      <c r="R218" s="1" t="s">
        <v>8991</v>
      </c>
      <c r="U218" s="3">
        <v>18568</v>
      </c>
    </row>
    <row r="219" spans="1:23" x14ac:dyDescent="0.3">
      <c r="A219" s="1" t="s">
        <v>8992</v>
      </c>
      <c r="B219" s="1" t="s">
        <v>8993</v>
      </c>
      <c r="D219" s="1" t="s">
        <v>8994</v>
      </c>
      <c r="E219" s="1">
        <v>1</v>
      </c>
      <c r="F219" s="1" t="s">
        <v>8995</v>
      </c>
      <c r="H219" s="1" t="s">
        <v>60</v>
      </c>
      <c r="J219" s="1" t="s">
        <v>27</v>
      </c>
      <c r="K219" s="1" t="s">
        <v>8996</v>
      </c>
      <c r="L219" s="1" t="s">
        <v>8997</v>
      </c>
      <c r="M219" s="1" t="s">
        <v>6550</v>
      </c>
      <c r="N219" s="2">
        <v>44652</v>
      </c>
      <c r="O219" s="1" t="s">
        <v>267</v>
      </c>
      <c r="P219" s="1" t="s">
        <v>8998</v>
      </c>
      <c r="Q219" s="1" t="s">
        <v>8999</v>
      </c>
      <c r="R219" s="1" t="s">
        <v>9000</v>
      </c>
      <c r="S219" s="1" t="s">
        <v>9001</v>
      </c>
      <c r="U219" s="4">
        <v>45667</v>
      </c>
    </row>
    <row r="220" spans="1:23" x14ac:dyDescent="0.3">
      <c r="A220" s="1" t="s">
        <v>9002</v>
      </c>
      <c r="B220" s="1" t="s">
        <v>9003</v>
      </c>
      <c r="F220" s="1" t="s">
        <v>25</v>
      </c>
      <c r="H220" s="1" t="s">
        <v>26</v>
      </c>
      <c r="J220" s="1" t="s">
        <v>27</v>
      </c>
      <c r="K220" s="1" t="s">
        <v>3712</v>
      </c>
      <c r="M220" s="1" t="s">
        <v>788</v>
      </c>
      <c r="N220" s="2">
        <v>44652</v>
      </c>
      <c r="O220" s="1" t="s">
        <v>223</v>
      </c>
      <c r="P220" s="1" t="s">
        <v>9004</v>
      </c>
      <c r="Q220" s="1" t="s">
        <v>9005</v>
      </c>
      <c r="R220" s="1" t="s">
        <v>9006</v>
      </c>
      <c r="S220" s="1" t="s">
        <v>9007</v>
      </c>
      <c r="U220" s="4">
        <v>45667</v>
      </c>
    </row>
    <row r="221" spans="1:23" x14ac:dyDescent="0.3">
      <c r="A221" s="1" t="s">
        <v>9008</v>
      </c>
      <c r="B221" s="1" t="s">
        <v>9009</v>
      </c>
      <c r="C221" s="1" t="s">
        <v>37</v>
      </c>
      <c r="D221" s="1" t="s">
        <v>9010</v>
      </c>
      <c r="E221" s="1">
        <v>3</v>
      </c>
      <c r="F221" s="1" t="s">
        <v>9011</v>
      </c>
      <c r="H221" s="1" t="s">
        <v>26</v>
      </c>
      <c r="J221" s="1" t="s">
        <v>27</v>
      </c>
      <c r="K221" s="1" t="s">
        <v>9012</v>
      </c>
      <c r="L221" s="1" t="s">
        <v>9013</v>
      </c>
      <c r="M221" s="1" t="s">
        <v>170</v>
      </c>
      <c r="N221" s="2">
        <v>44641</v>
      </c>
      <c r="O221" s="1" t="s">
        <v>267</v>
      </c>
      <c r="P221" s="1" t="s">
        <v>9014</v>
      </c>
      <c r="Q221" s="1" t="s">
        <v>9015</v>
      </c>
      <c r="R221" s="1" t="s">
        <v>9016</v>
      </c>
      <c r="U221" s="3">
        <v>18568</v>
      </c>
      <c r="V221" s="1" t="s">
        <v>37</v>
      </c>
      <c r="W221" s="1">
        <v>8</v>
      </c>
    </row>
    <row r="222" spans="1:23" x14ac:dyDescent="0.3">
      <c r="A222" s="1" t="s">
        <v>9017</v>
      </c>
      <c r="B222" s="1" t="s">
        <v>9018</v>
      </c>
      <c r="D222" s="1" t="s">
        <v>9019</v>
      </c>
      <c r="E222" s="1">
        <v>1</v>
      </c>
      <c r="F222" s="1" t="s">
        <v>9020</v>
      </c>
      <c r="H222" s="1" t="s">
        <v>26</v>
      </c>
      <c r="J222" s="1" t="s">
        <v>27</v>
      </c>
      <c r="K222" s="1" t="s">
        <v>9021</v>
      </c>
      <c r="L222" s="1" t="s">
        <v>9022</v>
      </c>
      <c r="M222" s="1" t="s">
        <v>258</v>
      </c>
      <c r="N222" s="2">
        <v>44638</v>
      </c>
      <c r="O222" s="1" t="s">
        <v>267</v>
      </c>
      <c r="P222" s="1" t="s">
        <v>9023</v>
      </c>
      <c r="Q222" s="1" t="s">
        <v>9024</v>
      </c>
      <c r="R222" s="1" t="s">
        <v>9025</v>
      </c>
      <c r="U222" s="3">
        <v>18568</v>
      </c>
    </row>
    <row r="223" spans="1:23" x14ac:dyDescent="0.3">
      <c r="A223" s="1" t="s">
        <v>9026</v>
      </c>
      <c r="B223" s="1" t="s">
        <v>9027</v>
      </c>
      <c r="C223" s="1" t="s">
        <v>1611</v>
      </c>
      <c r="D223" s="1" t="s">
        <v>9028</v>
      </c>
      <c r="E223" s="1">
        <v>2</v>
      </c>
      <c r="F223" s="1" t="s">
        <v>6453</v>
      </c>
      <c r="H223" s="1" t="s">
        <v>26</v>
      </c>
      <c r="J223" s="1" t="s">
        <v>27</v>
      </c>
      <c r="K223" s="1" t="s">
        <v>9029</v>
      </c>
      <c r="L223" s="1" t="s">
        <v>9030</v>
      </c>
      <c r="M223" s="1" t="s">
        <v>109</v>
      </c>
      <c r="N223" s="2">
        <v>44637</v>
      </c>
      <c r="O223" s="1" t="s">
        <v>267</v>
      </c>
      <c r="P223" s="1" t="s">
        <v>9031</v>
      </c>
      <c r="Q223" s="1" t="s">
        <v>9032</v>
      </c>
      <c r="R223" s="1" t="s">
        <v>9033</v>
      </c>
      <c r="U223" s="4">
        <v>45667</v>
      </c>
      <c r="V223" s="1" t="s">
        <v>869</v>
      </c>
      <c r="W223" s="1">
        <v>2</v>
      </c>
    </row>
    <row r="224" spans="1:23" x14ac:dyDescent="0.3">
      <c r="A224" s="1" t="s">
        <v>9034</v>
      </c>
      <c r="B224" s="1" t="s">
        <v>9035</v>
      </c>
      <c r="D224" s="1" t="s">
        <v>9036</v>
      </c>
      <c r="E224" s="1">
        <v>2</v>
      </c>
      <c r="F224" s="1" t="s">
        <v>240</v>
      </c>
      <c r="H224" s="1" t="s">
        <v>26</v>
      </c>
      <c r="J224" s="1" t="s">
        <v>27</v>
      </c>
      <c r="K224" s="1" t="s">
        <v>9037</v>
      </c>
      <c r="L224" s="1" t="s">
        <v>9038</v>
      </c>
      <c r="M224" s="1" t="s">
        <v>258</v>
      </c>
      <c r="N224" s="2">
        <v>44635</v>
      </c>
      <c r="O224" s="1" t="s">
        <v>267</v>
      </c>
      <c r="P224" s="1" t="s">
        <v>9039</v>
      </c>
      <c r="Q224" s="1" t="s">
        <v>9040</v>
      </c>
      <c r="R224" s="1" t="s">
        <v>9041</v>
      </c>
      <c r="S224" s="1">
        <v>2349071995587</v>
      </c>
      <c r="U224" s="4">
        <v>45667</v>
      </c>
    </row>
    <row r="225" spans="1:23" x14ac:dyDescent="0.3">
      <c r="A225" s="1" t="s">
        <v>9042</v>
      </c>
      <c r="B225" s="1" t="s">
        <v>9043</v>
      </c>
      <c r="C225" s="1" t="s">
        <v>3452</v>
      </c>
      <c r="D225" s="1" t="s">
        <v>9044</v>
      </c>
      <c r="E225" s="1">
        <v>1</v>
      </c>
      <c r="F225" s="1" t="s">
        <v>2097</v>
      </c>
      <c r="H225" s="1" t="s">
        <v>26</v>
      </c>
      <c r="I225" s="1" t="s">
        <v>80</v>
      </c>
      <c r="J225" s="1" t="s">
        <v>27</v>
      </c>
      <c r="K225" s="1" t="s">
        <v>9045</v>
      </c>
      <c r="M225" s="1" t="s">
        <v>258</v>
      </c>
      <c r="N225" s="2">
        <v>44633</v>
      </c>
      <c r="O225" s="1" t="s">
        <v>267</v>
      </c>
      <c r="P225" s="1" t="s">
        <v>9046</v>
      </c>
      <c r="Q225" s="1" t="s">
        <v>9047</v>
      </c>
      <c r="R225" s="1" t="s">
        <v>9048</v>
      </c>
      <c r="S225" s="1">
        <v>2347041707500</v>
      </c>
      <c r="U225" s="3">
        <v>18568</v>
      </c>
    </row>
    <row r="226" spans="1:23" x14ac:dyDescent="0.3">
      <c r="A226" s="1" t="s">
        <v>9049</v>
      </c>
      <c r="B226" s="1" t="s">
        <v>9050</v>
      </c>
      <c r="C226" s="1" t="s">
        <v>2622</v>
      </c>
      <c r="D226" s="1" t="s">
        <v>9051</v>
      </c>
      <c r="E226" s="1">
        <v>2</v>
      </c>
      <c r="F226" s="1" t="s">
        <v>2097</v>
      </c>
      <c r="H226" s="1" t="s">
        <v>26</v>
      </c>
      <c r="I226" s="1" t="s">
        <v>71</v>
      </c>
      <c r="J226" s="1" t="s">
        <v>27</v>
      </c>
      <c r="K226" s="1" t="s">
        <v>4412</v>
      </c>
      <c r="L226" s="1" t="s">
        <v>9052</v>
      </c>
      <c r="M226" s="1" t="s">
        <v>163</v>
      </c>
      <c r="N226" s="2">
        <v>44627</v>
      </c>
      <c r="O226" s="1" t="s">
        <v>267</v>
      </c>
      <c r="P226" s="1" t="s">
        <v>9053</v>
      </c>
      <c r="Q226" s="1" t="s">
        <v>9054</v>
      </c>
      <c r="R226" s="1" t="s">
        <v>9055</v>
      </c>
      <c r="U226" s="3">
        <v>18568</v>
      </c>
      <c r="W226" s="1">
        <v>5</v>
      </c>
    </row>
    <row r="227" spans="1:23" x14ac:dyDescent="0.3">
      <c r="A227" s="1" t="s">
        <v>9056</v>
      </c>
      <c r="B227" s="1" t="s">
        <v>9057</v>
      </c>
      <c r="D227" s="1" t="s">
        <v>9058</v>
      </c>
      <c r="E227" s="1">
        <v>1</v>
      </c>
      <c r="F227" s="1" t="s">
        <v>142</v>
      </c>
      <c r="H227" s="1" t="s">
        <v>26</v>
      </c>
      <c r="J227" s="1" t="s">
        <v>27</v>
      </c>
      <c r="K227" s="1" t="s">
        <v>528</v>
      </c>
      <c r="M227" s="1" t="s">
        <v>258</v>
      </c>
      <c r="N227" s="2">
        <v>44623</v>
      </c>
      <c r="O227" s="1" t="s">
        <v>267</v>
      </c>
      <c r="P227" s="1" t="s">
        <v>9059</v>
      </c>
      <c r="Q227" s="1" t="s">
        <v>9060</v>
      </c>
      <c r="U227" s="4">
        <v>45667</v>
      </c>
    </row>
    <row r="228" spans="1:23" x14ac:dyDescent="0.3">
      <c r="A228" s="1" t="s">
        <v>9061</v>
      </c>
      <c r="B228" s="1" t="s">
        <v>9062</v>
      </c>
      <c r="F228" s="1" t="s">
        <v>1345</v>
      </c>
      <c r="H228" s="1" t="s">
        <v>26</v>
      </c>
      <c r="J228" s="1" t="s">
        <v>27</v>
      </c>
      <c r="K228" s="1" t="s">
        <v>9063</v>
      </c>
      <c r="L228" s="1" t="s">
        <v>9064</v>
      </c>
      <c r="M228" s="1" t="s">
        <v>258</v>
      </c>
      <c r="N228" s="2">
        <v>44622</v>
      </c>
      <c r="O228" s="1" t="s">
        <v>267</v>
      </c>
      <c r="P228" s="1" t="s">
        <v>9065</v>
      </c>
      <c r="Q228" s="1" t="s">
        <v>9066</v>
      </c>
      <c r="R228" s="1" t="s">
        <v>9067</v>
      </c>
      <c r="S228" s="1">
        <f>2348130454235  +2348031958586</f>
        <v>4696162412821</v>
      </c>
      <c r="U228" s="4">
        <v>45667</v>
      </c>
    </row>
    <row r="229" spans="1:23" x14ac:dyDescent="0.3">
      <c r="A229" s="1" t="s">
        <v>9068</v>
      </c>
      <c r="B229" s="1" t="s">
        <v>9069</v>
      </c>
      <c r="C229" s="1" t="s">
        <v>907</v>
      </c>
      <c r="D229" s="1" t="s">
        <v>9070</v>
      </c>
      <c r="E229" s="1">
        <v>1</v>
      </c>
      <c r="F229" s="1" t="s">
        <v>4885</v>
      </c>
      <c r="H229" s="1" t="s">
        <v>26</v>
      </c>
      <c r="J229" s="1" t="s">
        <v>27</v>
      </c>
      <c r="K229" s="1" t="s">
        <v>9071</v>
      </c>
      <c r="L229" s="1" t="s">
        <v>9072</v>
      </c>
      <c r="M229" s="1" t="s">
        <v>309</v>
      </c>
      <c r="N229" s="2">
        <v>44621</v>
      </c>
      <c r="O229" s="1" t="s">
        <v>267</v>
      </c>
      <c r="P229" s="1" t="s">
        <v>9073</v>
      </c>
      <c r="Q229" s="1" t="s">
        <v>9074</v>
      </c>
      <c r="R229" s="1" t="s">
        <v>9075</v>
      </c>
      <c r="U229" s="3">
        <v>18568</v>
      </c>
    </row>
    <row r="230" spans="1:23" x14ac:dyDescent="0.3">
      <c r="A230" s="1" t="s">
        <v>9076</v>
      </c>
      <c r="B230" s="1" t="s">
        <v>9077</v>
      </c>
      <c r="C230" s="1" t="s">
        <v>1611</v>
      </c>
      <c r="F230" s="1" t="s">
        <v>9078</v>
      </c>
      <c r="H230" s="1" t="s">
        <v>26</v>
      </c>
      <c r="J230" s="1" t="s">
        <v>27</v>
      </c>
      <c r="K230" s="1" t="s">
        <v>9079</v>
      </c>
      <c r="L230" s="1" t="s">
        <v>9080</v>
      </c>
      <c r="M230" s="1" t="s">
        <v>170</v>
      </c>
      <c r="N230" s="2">
        <v>44614</v>
      </c>
      <c r="O230" s="1" t="s">
        <v>267</v>
      </c>
      <c r="P230" s="1" t="s">
        <v>9081</v>
      </c>
      <c r="Q230" s="1" t="s">
        <v>9082</v>
      </c>
      <c r="R230" s="1" t="s">
        <v>9083</v>
      </c>
      <c r="S230" s="1" t="s">
        <v>9084</v>
      </c>
      <c r="U230" s="3">
        <v>18568</v>
      </c>
      <c r="V230" s="1" t="s">
        <v>869</v>
      </c>
      <c r="W230" s="1">
        <v>1</v>
      </c>
    </row>
    <row r="231" spans="1:23" x14ac:dyDescent="0.3">
      <c r="A231" s="1" t="s">
        <v>9085</v>
      </c>
      <c r="B231" s="1" t="s">
        <v>9086</v>
      </c>
      <c r="D231" s="1" t="s">
        <v>9087</v>
      </c>
      <c r="E231" s="1">
        <v>1</v>
      </c>
      <c r="F231" s="1" t="s">
        <v>142</v>
      </c>
      <c r="H231" s="1" t="s">
        <v>26</v>
      </c>
      <c r="J231" s="1" t="s">
        <v>27</v>
      </c>
      <c r="K231" s="1" t="s">
        <v>2332</v>
      </c>
      <c r="L231" s="1" t="s">
        <v>9088</v>
      </c>
      <c r="M231" s="1" t="s">
        <v>258</v>
      </c>
      <c r="N231" s="2">
        <v>44609</v>
      </c>
      <c r="O231" s="1" t="s">
        <v>267</v>
      </c>
      <c r="P231" s="1" t="s">
        <v>9089</v>
      </c>
      <c r="Q231" s="1" t="s">
        <v>9090</v>
      </c>
      <c r="R231" s="1" t="s">
        <v>9091</v>
      </c>
      <c r="S231" s="1">
        <v>2348028270568</v>
      </c>
      <c r="U231" s="4">
        <v>45667</v>
      </c>
    </row>
    <row r="232" spans="1:23" x14ac:dyDescent="0.3">
      <c r="A232" s="1" t="s">
        <v>9092</v>
      </c>
      <c r="B232" s="1" t="s">
        <v>9093</v>
      </c>
      <c r="F232" s="1" t="s">
        <v>142</v>
      </c>
      <c r="H232" s="1" t="s">
        <v>26</v>
      </c>
      <c r="J232" s="1" t="s">
        <v>27</v>
      </c>
      <c r="K232" s="1" t="s">
        <v>928</v>
      </c>
      <c r="L232" s="1" t="s">
        <v>9094</v>
      </c>
      <c r="M232" s="1" t="s">
        <v>109</v>
      </c>
      <c r="N232" s="2">
        <v>44597</v>
      </c>
      <c r="O232" s="1" t="s">
        <v>267</v>
      </c>
      <c r="R232" s="1" t="s">
        <v>9095</v>
      </c>
      <c r="S232" s="1">
        <v>254111793790</v>
      </c>
      <c r="U232" s="4">
        <v>45667</v>
      </c>
    </row>
    <row r="233" spans="1:23" x14ac:dyDescent="0.3">
      <c r="A233" s="1" t="s">
        <v>9096</v>
      </c>
      <c r="B233" s="1" t="s">
        <v>9097</v>
      </c>
      <c r="C233" s="1" t="s">
        <v>1611</v>
      </c>
      <c r="F233" s="1" t="s">
        <v>3194</v>
      </c>
      <c r="H233" s="1" t="s">
        <v>26</v>
      </c>
      <c r="J233" s="1" t="s">
        <v>27</v>
      </c>
      <c r="K233" s="1" t="s">
        <v>9098</v>
      </c>
      <c r="M233" s="1" t="s">
        <v>196</v>
      </c>
      <c r="N233" s="2">
        <v>44593</v>
      </c>
      <c r="O233" s="1" t="s">
        <v>223</v>
      </c>
      <c r="P233" s="1" t="s">
        <v>9099</v>
      </c>
      <c r="R233" s="1" t="s">
        <v>9100</v>
      </c>
      <c r="S233" s="1">
        <v>201005152822</v>
      </c>
      <c r="U233" s="1" t="s">
        <v>130</v>
      </c>
      <c r="V233" s="1" t="s">
        <v>869</v>
      </c>
      <c r="W233" s="1">
        <v>1</v>
      </c>
    </row>
    <row r="234" spans="1:23" x14ac:dyDescent="0.3">
      <c r="A234" s="1" t="s">
        <v>9101</v>
      </c>
      <c r="B234" s="1" t="s">
        <v>9102</v>
      </c>
      <c r="D234" s="1" t="s">
        <v>9103</v>
      </c>
      <c r="E234" s="1">
        <v>1</v>
      </c>
      <c r="F234" s="1" t="s">
        <v>9104</v>
      </c>
      <c r="H234" s="1" t="s">
        <v>26</v>
      </c>
      <c r="J234" s="1" t="s">
        <v>27</v>
      </c>
      <c r="K234" s="1" t="s">
        <v>9105</v>
      </c>
      <c r="L234" s="1" t="s">
        <v>9106</v>
      </c>
      <c r="M234" s="1" t="s">
        <v>258</v>
      </c>
      <c r="N234" s="2">
        <v>44593</v>
      </c>
      <c r="O234" s="1" t="s">
        <v>223</v>
      </c>
      <c r="P234" s="1" t="s">
        <v>9107</v>
      </c>
      <c r="Q234" s="1" t="s">
        <v>9108</v>
      </c>
      <c r="R234" s="1" t="s">
        <v>9109</v>
      </c>
      <c r="S234" s="1">
        <f>234-808-956-1171</f>
        <v>-2701</v>
      </c>
      <c r="U234" s="3">
        <v>18568</v>
      </c>
    </row>
    <row r="235" spans="1:23" x14ac:dyDescent="0.3">
      <c r="A235" s="1" t="s">
        <v>9110</v>
      </c>
      <c r="B235" s="1" t="s">
        <v>9111</v>
      </c>
      <c r="C235" s="1" t="s">
        <v>926</v>
      </c>
      <c r="D235" s="1" t="s">
        <v>9112</v>
      </c>
      <c r="E235" s="1">
        <v>1</v>
      </c>
      <c r="F235" s="1" t="s">
        <v>1703</v>
      </c>
      <c r="H235" s="1" t="s">
        <v>26</v>
      </c>
      <c r="J235" s="1" t="s">
        <v>27</v>
      </c>
      <c r="K235" s="1" t="s">
        <v>9113</v>
      </c>
      <c r="L235" s="1" t="s">
        <v>9114</v>
      </c>
      <c r="M235" s="1" t="s">
        <v>9115</v>
      </c>
      <c r="N235" s="2">
        <v>44581</v>
      </c>
      <c r="O235" s="1" t="s">
        <v>267</v>
      </c>
      <c r="P235" s="1" t="s">
        <v>9116</v>
      </c>
      <c r="R235" s="1" t="s">
        <v>9117</v>
      </c>
      <c r="S235" s="1">
        <v>201029992724</v>
      </c>
      <c r="U235" s="3">
        <v>18568</v>
      </c>
      <c r="V235" s="1" t="s">
        <v>932</v>
      </c>
      <c r="W235" s="1">
        <v>1</v>
      </c>
    </row>
    <row r="236" spans="1:23" x14ac:dyDescent="0.3">
      <c r="A236" s="1" t="s">
        <v>9118</v>
      </c>
      <c r="B236" s="1" t="s">
        <v>9119</v>
      </c>
      <c r="C236" s="1" t="s">
        <v>869</v>
      </c>
      <c r="D236" s="1" t="s">
        <v>9120</v>
      </c>
      <c r="E236" s="1">
        <v>1</v>
      </c>
      <c r="F236" s="1" t="s">
        <v>472</v>
      </c>
      <c r="H236" s="1" t="s">
        <v>26</v>
      </c>
      <c r="J236" s="1" t="s">
        <v>27</v>
      </c>
      <c r="K236" s="1" t="s">
        <v>9121</v>
      </c>
      <c r="L236" s="1" t="s">
        <v>9122</v>
      </c>
      <c r="M236" s="1" t="s">
        <v>302</v>
      </c>
      <c r="N236" s="2">
        <v>44574</v>
      </c>
      <c r="O236" s="1" t="s">
        <v>267</v>
      </c>
      <c r="P236" s="1" t="s">
        <v>9123</v>
      </c>
      <c r="Q236" s="1" t="s">
        <v>9124</v>
      </c>
      <c r="R236" s="1" t="s">
        <v>9125</v>
      </c>
      <c r="S236" s="1">
        <v>27629545714</v>
      </c>
      <c r="U236" s="3">
        <v>18568</v>
      </c>
      <c r="V236" s="1" t="s">
        <v>869</v>
      </c>
    </row>
    <row r="237" spans="1:23" x14ac:dyDescent="0.3">
      <c r="A237" s="1" t="s">
        <v>9126</v>
      </c>
      <c r="B237" s="1" t="s">
        <v>9127</v>
      </c>
      <c r="C237" s="1" t="s">
        <v>973</v>
      </c>
      <c r="D237" s="1" t="s">
        <v>9128</v>
      </c>
      <c r="E237" s="1">
        <v>2</v>
      </c>
      <c r="F237" s="1" t="s">
        <v>142</v>
      </c>
      <c r="H237" s="1" t="s">
        <v>26</v>
      </c>
      <c r="I237" s="1" t="s">
        <v>71</v>
      </c>
      <c r="J237" s="1" t="s">
        <v>27</v>
      </c>
      <c r="K237" s="1" t="s">
        <v>2332</v>
      </c>
      <c r="L237" s="1" t="s">
        <v>9129</v>
      </c>
      <c r="M237" s="1" t="s">
        <v>258</v>
      </c>
      <c r="N237" s="2">
        <v>44568</v>
      </c>
      <c r="O237" s="1" t="s">
        <v>267</v>
      </c>
      <c r="P237" s="1" t="s">
        <v>9130</v>
      </c>
      <c r="R237" s="1" t="s">
        <v>9131</v>
      </c>
      <c r="S237" s="1">
        <v>2349024999999</v>
      </c>
      <c r="U237" s="3">
        <v>18568</v>
      </c>
      <c r="W237" s="1">
        <v>1</v>
      </c>
    </row>
    <row r="238" spans="1:23" x14ac:dyDescent="0.3">
      <c r="A238" s="1" t="s">
        <v>9132</v>
      </c>
      <c r="B238" s="1" t="s">
        <v>9133</v>
      </c>
      <c r="C238" s="1" t="s">
        <v>1611</v>
      </c>
      <c r="D238" s="1" t="s">
        <v>9134</v>
      </c>
      <c r="E238" s="1">
        <v>2</v>
      </c>
      <c r="F238" s="1" t="s">
        <v>142</v>
      </c>
      <c r="H238" s="1" t="s">
        <v>26</v>
      </c>
      <c r="J238" s="1" t="s">
        <v>27</v>
      </c>
      <c r="K238" s="1" t="s">
        <v>928</v>
      </c>
      <c r="L238" s="1" t="s">
        <v>9135</v>
      </c>
      <c r="M238" s="1" t="s">
        <v>258</v>
      </c>
      <c r="N238" s="2">
        <v>44566</v>
      </c>
      <c r="O238" s="1" t="s">
        <v>267</v>
      </c>
      <c r="P238" s="1" t="s">
        <v>9136</v>
      </c>
      <c r="R238" s="1" t="s">
        <v>9137</v>
      </c>
      <c r="S238" s="1">
        <v>9169637823</v>
      </c>
      <c r="U238" s="4">
        <v>45667</v>
      </c>
      <c r="V238" s="1" t="s">
        <v>869</v>
      </c>
      <c r="W238" s="1">
        <v>1</v>
      </c>
    </row>
    <row r="239" spans="1:23" x14ac:dyDescent="0.3">
      <c r="A239" s="1" t="s">
        <v>9138</v>
      </c>
      <c r="B239" s="1" t="s">
        <v>9139</v>
      </c>
      <c r="F239" s="1" t="s">
        <v>9140</v>
      </c>
      <c r="H239" s="1" t="s">
        <v>26</v>
      </c>
      <c r="J239" s="1" t="s">
        <v>27</v>
      </c>
      <c r="K239" s="1" t="s">
        <v>9141</v>
      </c>
      <c r="M239" s="1" t="s">
        <v>2669</v>
      </c>
      <c r="N239" s="2">
        <v>44564</v>
      </c>
      <c r="O239" s="1" t="s">
        <v>267</v>
      </c>
      <c r="P239" s="1" t="s">
        <v>9142</v>
      </c>
      <c r="Q239" s="1" t="s">
        <v>9143</v>
      </c>
      <c r="R239" s="1" t="s">
        <v>9144</v>
      </c>
      <c r="S239" s="1">
        <v>2347025457747</v>
      </c>
      <c r="U239" s="4">
        <v>45667</v>
      </c>
    </row>
    <row r="240" spans="1:23" x14ac:dyDescent="0.3">
      <c r="A240" s="1" t="s">
        <v>9145</v>
      </c>
      <c r="B240" s="1" t="s">
        <v>9146</v>
      </c>
      <c r="F240" s="1" t="s">
        <v>681</v>
      </c>
      <c r="H240" s="1" t="s">
        <v>26</v>
      </c>
      <c r="J240" s="1" t="s">
        <v>27</v>
      </c>
      <c r="K240" s="1" t="s">
        <v>9147</v>
      </c>
      <c r="L240" s="1" t="s">
        <v>9148</v>
      </c>
      <c r="M240" s="1" t="s">
        <v>118</v>
      </c>
      <c r="N240" s="2">
        <v>44563</v>
      </c>
      <c r="O240" s="1" t="s">
        <v>267</v>
      </c>
      <c r="P240" s="1" t="s">
        <v>9149</v>
      </c>
      <c r="Q240" s="1" t="s">
        <v>9150</v>
      </c>
      <c r="R240" s="1" t="s">
        <v>9151</v>
      </c>
      <c r="U240" s="3">
        <v>18568</v>
      </c>
    </row>
    <row r="241" spans="1:23" x14ac:dyDescent="0.3">
      <c r="A241" s="1" t="s">
        <v>9152</v>
      </c>
      <c r="B241" s="1" t="s">
        <v>9153</v>
      </c>
      <c r="C241" s="1" t="s">
        <v>497</v>
      </c>
      <c r="F241" s="1" t="s">
        <v>25</v>
      </c>
      <c r="H241" s="1" t="s">
        <v>26</v>
      </c>
      <c r="J241" s="1" t="s">
        <v>27</v>
      </c>
      <c r="K241" s="1" t="s">
        <v>9154</v>
      </c>
      <c r="L241" s="1" t="s">
        <v>9155</v>
      </c>
      <c r="M241" s="1" t="s">
        <v>347</v>
      </c>
      <c r="N241" s="2">
        <v>44562</v>
      </c>
      <c r="O241" s="1" t="s">
        <v>30</v>
      </c>
      <c r="P241" s="1" t="s">
        <v>9156</v>
      </c>
      <c r="W241" s="1">
        <v>3</v>
      </c>
    </row>
    <row r="242" spans="1:23" x14ac:dyDescent="0.3">
      <c r="A242" s="1" t="s">
        <v>9157</v>
      </c>
      <c r="B242" s="1" t="s">
        <v>9158</v>
      </c>
      <c r="C242" s="1" t="s">
        <v>869</v>
      </c>
      <c r="F242" s="1" t="s">
        <v>9159</v>
      </c>
      <c r="H242" s="1" t="s">
        <v>26</v>
      </c>
      <c r="J242" s="1" t="s">
        <v>27</v>
      </c>
      <c r="K242" s="1" t="s">
        <v>9160</v>
      </c>
      <c r="L242" s="1" t="s">
        <v>9161</v>
      </c>
      <c r="M242" s="1" t="s">
        <v>196</v>
      </c>
      <c r="N242" s="2">
        <v>44562</v>
      </c>
      <c r="O242" s="1" t="s">
        <v>30</v>
      </c>
      <c r="P242" s="1" t="s">
        <v>9162</v>
      </c>
      <c r="Q242" s="1" t="s">
        <v>9163</v>
      </c>
      <c r="U242" s="3">
        <v>18568</v>
      </c>
      <c r="V242" s="1" t="s">
        <v>869</v>
      </c>
      <c r="W242" s="1">
        <v>13</v>
      </c>
    </row>
    <row r="243" spans="1:23" x14ac:dyDescent="0.3">
      <c r="A243" s="1" t="s">
        <v>9164</v>
      </c>
      <c r="B243" s="1" t="s">
        <v>9165</v>
      </c>
      <c r="C243" s="1" t="s">
        <v>497</v>
      </c>
      <c r="D243" s="1" t="s">
        <v>9166</v>
      </c>
      <c r="E243" s="1">
        <v>2</v>
      </c>
      <c r="F243" s="1" t="s">
        <v>5881</v>
      </c>
      <c r="H243" s="1" t="s">
        <v>26</v>
      </c>
      <c r="J243" s="1" t="s">
        <v>27</v>
      </c>
      <c r="K243" s="1" t="s">
        <v>9167</v>
      </c>
      <c r="L243" s="1" t="s">
        <v>9168</v>
      </c>
      <c r="M243" s="1" t="s">
        <v>1110</v>
      </c>
      <c r="N243" s="2">
        <v>44562</v>
      </c>
      <c r="O243" s="1" t="s">
        <v>30</v>
      </c>
      <c r="P243" s="1" t="s">
        <v>9169</v>
      </c>
      <c r="R243" s="1" t="s">
        <v>9170</v>
      </c>
      <c r="S243" s="1" t="s">
        <v>9171</v>
      </c>
      <c r="U243" s="4">
        <v>45667</v>
      </c>
      <c r="V243" s="1" t="s">
        <v>869</v>
      </c>
      <c r="W243" s="1">
        <v>11</v>
      </c>
    </row>
    <row r="244" spans="1:23" x14ac:dyDescent="0.3">
      <c r="A244" s="1" t="s">
        <v>9172</v>
      </c>
      <c r="B244" s="1" t="s">
        <v>9173</v>
      </c>
      <c r="C244" s="1" t="s">
        <v>212</v>
      </c>
      <c r="F244" s="1" t="s">
        <v>472</v>
      </c>
      <c r="H244" s="1" t="s">
        <v>26</v>
      </c>
      <c r="I244" s="1" t="s">
        <v>71</v>
      </c>
      <c r="J244" s="1" t="s">
        <v>27</v>
      </c>
      <c r="K244" s="1" t="s">
        <v>9174</v>
      </c>
      <c r="L244" s="1" t="s">
        <v>9175</v>
      </c>
      <c r="M244" s="1" t="s">
        <v>170</v>
      </c>
      <c r="N244" s="2">
        <v>44562</v>
      </c>
      <c r="O244" s="1" t="s">
        <v>30</v>
      </c>
      <c r="P244" s="1" t="s">
        <v>9176</v>
      </c>
      <c r="Q244" s="1" t="s">
        <v>9177</v>
      </c>
      <c r="U244" s="4">
        <v>45667</v>
      </c>
      <c r="W244" s="1">
        <v>4</v>
      </c>
    </row>
    <row r="245" spans="1:23" x14ac:dyDescent="0.3">
      <c r="A245" s="1" t="s">
        <v>9178</v>
      </c>
      <c r="B245" s="1" t="s">
        <v>9179</v>
      </c>
      <c r="C245" s="1" t="s">
        <v>1611</v>
      </c>
      <c r="D245" s="1" t="s">
        <v>9180</v>
      </c>
      <c r="E245" s="1">
        <v>2</v>
      </c>
      <c r="F245" s="1" t="s">
        <v>25</v>
      </c>
      <c r="H245" s="1" t="s">
        <v>26</v>
      </c>
      <c r="J245" s="1" t="s">
        <v>27</v>
      </c>
      <c r="K245" s="1" t="s">
        <v>9181</v>
      </c>
      <c r="L245" s="1" t="s">
        <v>9182</v>
      </c>
      <c r="M245" s="1" t="s">
        <v>9183</v>
      </c>
      <c r="N245" s="2">
        <v>44562</v>
      </c>
      <c r="O245" s="1" t="s">
        <v>30</v>
      </c>
      <c r="P245" s="1" t="s">
        <v>9184</v>
      </c>
      <c r="U245" s="3">
        <v>18568</v>
      </c>
      <c r="V245" s="1" t="s">
        <v>869</v>
      </c>
      <c r="W245" s="1">
        <v>4</v>
      </c>
    </row>
    <row r="246" spans="1:23" x14ac:dyDescent="0.3">
      <c r="A246" s="1" t="s">
        <v>9185</v>
      </c>
      <c r="B246" s="1" t="s">
        <v>9186</v>
      </c>
      <c r="C246" s="1" t="s">
        <v>869</v>
      </c>
      <c r="D246" s="1" t="s">
        <v>9187</v>
      </c>
      <c r="E246" s="1">
        <v>3</v>
      </c>
      <c r="F246" s="1" t="s">
        <v>9188</v>
      </c>
      <c r="H246" s="1" t="s">
        <v>26</v>
      </c>
      <c r="J246" s="1" t="s">
        <v>27</v>
      </c>
      <c r="K246" s="1" t="s">
        <v>9189</v>
      </c>
      <c r="L246" s="1" t="s">
        <v>9190</v>
      </c>
      <c r="M246" s="1" t="s">
        <v>1110</v>
      </c>
      <c r="N246" s="2">
        <v>44562</v>
      </c>
      <c r="O246" s="1" t="s">
        <v>30</v>
      </c>
      <c r="P246" s="1" t="s">
        <v>9191</v>
      </c>
      <c r="R246" s="1" t="s">
        <v>9192</v>
      </c>
      <c r="S246" s="1" t="s">
        <v>9193</v>
      </c>
      <c r="U246" s="1" t="s">
        <v>34</v>
      </c>
      <c r="V246" s="1" t="s">
        <v>869</v>
      </c>
      <c r="W246" s="1">
        <v>8</v>
      </c>
    </row>
    <row r="247" spans="1:23" x14ac:dyDescent="0.3">
      <c r="A247" s="1" t="s">
        <v>9194</v>
      </c>
      <c r="B247" s="1" t="s">
        <v>9195</v>
      </c>
      <c r="C247" s="1" t="s">
        <v>869</v>
      </c>
      <c r="F247" s="1" t="s">
        <v>2242</v>
      </c>
      <c r="H247" s="1" t="s">
        <v>26</v>
      </c>
      <c r="I247" s="1" t="s">
        <v>71</v>
      </c>
      <c r="J247" s="1" t="s">
        <v>27</v>
      </c>
      <c r="K247" s="1" t="s">
        <v>2788</v>
      </c>
      <c r="L247" s="1" t="s">
        <v>9196</v>
      </c>
      <c r="M247" s="1" t="s">
        <v>347</v>
      </c>
      <c r="N247" s="2">
        <v>44562</v>
      </c>
      <c r="O247" s="1" t="s">
        <v>30</v>
      </c>
      <c r="P247" s="1" t="s">
        <v>9197</v>
      </c>
      <c r="U247" s="4">
        <v>45667</v>
      </c>
      <c r="V247" s="1" t="s">
        <v>869</v>
      </c>
    </row>
    <row r="248" spans="1:23" x14ac:dyDescent="0.3">
      <c r="A248" s="1" t="s">
        <v>9198</v>
      </c>
      <c r="B248" s="1" t="s">
        <v>9199</v>
      </c>
      <c r="C248" s="1" t="s">
        <v>869</v>
      </c>
      <c r="D248" s="1" t="s">
        <v>9200</v>
      </c>
      <c r="E248" s="1">
        <v>2</v>
      </c>
      <c r="F248" s="1" t="s">
        <v>142</v>
      </c>
      <c r="H248" s="1" t="s">
        <v>26</v>
      </c>
      <c r="J248" s="1" t="s">
        <v>27</v>
      </c>
      <c r="K248" s="1" t="s">
        <v>2332</v>
      </c>
      <c r="L248" s="1" t="s">
        <v>9201</v>
      </c>
      <c r="M248" s="1" t="s">
        <v>109</v>
      </c>
      <c r="N248" s="2">
        <v>44562</v>
      </c>
      <c r="O248" s="1" t="s">
        <v>30</v>
      </c>
      <c r="P248" s="1" t="s">
        <v>9202</v>
      </c>
      <c r="R248" s="1" t="s">
        <v>9203</v>
      </c>
      <c r="U248" s="4">
        <v>45667</v>
      </c>
      <c r="V248" s="1" t="s">
        <v>869</v>
      </c>
      <c r="W248" s="1">
        <v>4</v>
      </c>
    </row>
    <row r="249" spans="1:23" x14ac:dyDescent="0.3">
      <c r="A249" s="1" t="s">
        <v>9204</v>
      </c>
      <c r="B249" s="1" t="s">
        <v>9205</v>
      </c>
      <c r="C249" s="1" t="s">
        <v>426</v>
      </c>
      <c r="D249" s="1" t="s">
        <v>9206</v>
      </c>
      <c r="E249" s="1">
        <v>4</v>
      </c>
      <c r="F249" s="1" t="s">
        <v>1005</v>
      </c>
      <c r="H249" s="1" t="s">
        <v>26</v>
      </c>
      <c r="J249" s="1" t="s">
        <v>27</v>
      </c>
      <c r="K249" s="1" t="s">
        <v>9207</v>
      </c>
      <c r="L249" s="1" t="s">
        <v>9208</v>
      </c>
      <c r="M249" s="1" t="s">
        <v>109</v>
      </c>
      <c r="N249" s="2">
        <v>44562</v>
      </c>
      <c r="O249" s="1" t="s">
        <v>30</v>
      </c>
      <c r="P249" s="1" t="s">
        <v>9209</v>
      </c>
      <c r="Q249" s="1" t="s">
        <v>9210</v>
      </c>
      <c r="R249" s="1" t="s">
        <v>9211</v>
      </c>
      <c r="S249" s="1">
        <v>12132635400</v>
      </c>
      <c r="U249" s="4">
        <v>45667</v>
      </c>
      <c r="V249" s="1" t="s">
        <v>869</v>
      </c>
      <c r="W249" s="1">
        <v>3</v>
      </c>
    </row>
    <row r="250" spans="1:23" x14ac:dyDescent="0.3">
      <c r="A250" s="1" t="s">
        <v>9212</v>
      </c>
      <c r="B250" s="1" t="s">
        <v>9213</v>
      </c>
      <c r="C250" s="1" t="s">
        <v>973</v>
      </c>
      <c r="F250" s="1" t="s">
        <v>9214</v>
      </c>
      <c r="H250" s="1" t="s">
        <v>26</v>
      </c>
      <c r="J250" s="1" t="s">
        <v>27</v>
      </c>
      <c r="K250" s="1" t="s">
        <v>9215</v>
      </c>
      <c r="L250" s="1" t="s">
        <v>9216</v>
      </c>
      <c r="M250" s="1" t="s">
        <v>302</v>
      </c>
      <c r="N250" s="2">
        <v>44562</v>
      </c>
      <c r="O250" s="1" t="s">
        <v>30</v>
      </c>
      <c r="P250" s="1" t="s">
        <v>9217</v>
      </c>
      <c r="R250" s="1" t="s">
        <v>9218</v>
      </c>
      <c r="S250" s="1" t="s">
        <v>9219</v>
      </c>
      <c r="U250" s="4">
        <v>45667</v>
      </c>
      <c r="V250" s="1" t="s">
        <v>869</v>
      </c>
      <c r="W250" s="1">
        <v>2</v>
      </c>
    </row>
    <row r="251" spans="1:23" x14ac:dyDescent="0.3">
      <c r="A251" s="1" t="s">
        <v>9220</v>
      </c>
      <c r="B251" s="1" t="s">
        <v>9221</v>
      </c>
      <c r="C251" s="1" t="s">
        <v>1611</v>
      </c>
      <c r="D251" s="1" t="s">
        <v>9222</v>
      </c>
      <c r="E251" s="1">
        <v>1</v>
      </c>
      <c r="F251" s="1" t="s">
        <v>9223</v>
      </c>
      <c r="H251" s="1" t="s">
        <v>26</v>
      </c>
      <c r="J251" s="1" t="s">
        <v>27</v>
      </c>
      <c r="K251" s="1" t="s">
        <v>9224</v>
      </c>
      <c r="L251" s="1" t="s">
        <v>9225</v>
      </c>
      <c r="M251" s="1" t="s">
        <v>109</v>
      </c>
      <c r="N251" s="2">
        <v>44562</v>
      </c>
      <c r="O251" s="1" t="s">
        <v>30</v>
      </c>
      <c r="P251" s="1" t="s">
        <v>9226</v>
      </c>
      <c r="R251" s="1" t="s">
        <v>9227</v>
      </c>
      <c r="S251" s="1">
        <f>+ 254-796-149706</f>
        <v>-150248</v>
      </c>
      <c r="U251" s="4">
        <v>45667</v>
      </c>
      <c r="V251" s="1" t="s">
        <v>869</v>
      </c>
      <c r="W251" s="1">
        <v>2</v>
      </c>
    </row>
    <row r="252" spans="1:23" x14ac:dyDescent="0.3">
      <c r="A252" s="1" t="s">
        <v>9228</v>
      </c>
      <c r="B252" s="1" t="s">
        <v>9229</v>
      </c>
      <c r="C252" s="1" t="s">
        <v>1611</v>
      </c>
      <c r="D252" s="1" t="s">
        <v>9230</v>
      </c>
      <c r="E252" s="1">
        <v>1</v>
      </c>
      <c r="F252" s="1" t="s">
        <v>3319</v>
      </c>
      <c r="H252" s="1" t="s">
        <v>26</v>
      </c>
      <c r="J252" s="1" t="s">
        <v>27</v>
      </c>
      <c r="K252" s="1" t="s">
        <v>9231</v>
      </c>
      <c r="L252" s="1" t="s">
        <v>9232</v>
      </c>
      <c r="M252" s="1" t="s">
        <v>258</v>
      </c>
      <c r="N252" s="2">
        <v>44562</v>
      </c>
      <c r="O252" s="1" t="s">
        <v>30</v>
      </c>
      <c r="P252" s="1" t="s">
        <v>9233</v>
      </c>
      <c r="Q252" s="1" t="s">
        <v>9234</v>
      </c>
      <c r="U252" s="3">
        <v>18568</v>
      </c>
      <c r="V252" s="1" t="s">
        <v>869</v>
      </c>
      <c r="W252" s="1">
        <v>1</v>
      </c>
    </row>
    <row r="253" spans="1:23" x14ac:dyDescent="0.3">
      <c r="A253" s="1" t="s">
        <v>9235</v>
      </c>
      <c r="B253" s="1" t="s">
        <v>9236</v>
      </c>
      <c r="C253" s="1" t="s">
        <v>926</v>
      </c>
      <c r="D253" s="1" t="s">
        <v>9237</v>
      </c>
      <c r="E253" s="1">
        <v>1</v>
      </c>
      <c r="F253" s="1" t="s">
        <v>9238</v>
      </c>
      <c r="G253" s="1">
        <v>3</v>
      </c>
      <c r="H253" s="1" t="s">
        <v>26</v>
      </c>
      <c r="J253" s="1" t="s">
        <v>27</v>
      </c>
      <c r="K253" s="1" t="s">
        <v>9239</v>
      </c>
      <c r="L253" s="1" t="s">
        <v>9240</v>
      </c>
      <c r="M253" s="1" t="s">
        <v>9241</v>
      </c>
      <c r="N253" s="2">
        <v>44562</v>
      </c>
      <c r="O253" s="1" t="s">
        <v>30</v>
      </c>
      <c r="P253" s="1" t="s">
        <v>9242</v>
      </c>
      <c r="Q253" s="1" t="s">
        <v>9243</v>
      </c>
      <c r="R253" s="1" t="s">
        <v>9244</v>
      </c>
      <c r="S253" s="1">
        <v>17409902133</v>
      </c>
      <c r="U253" s="3">
        <v>18568</v>
      </c>
      <c r="V253" s="1" t="s">
        <v>932</v>
      </c>
    </row>
    <row r="254" spans="1:23" x14ac:dyDescent="0.3">
      <c r="A254" s="1" t="s">
        <v>9245</v>
      </c>
      <c r="B254" s="1" t="s">
        <v>9246</v>
      </c>
      <c r="C254" s="1" t="s">
        <v>3238</v>
      </c>
      <c r="D254" s="1" t="s">
        <v>9247</v>
      </c>
      <c r="E254" s="1">
        <v>4</v>
      </c>
      <c r="F254" s="1" t="s">
        <v>142</v>
      </c>
      <c r="H254" s="1" t="s">
        <v>26</v>
      </c>
      <c r="J254" s="1" t="s">
        <v>27</v>
      </c>
      <c r="K254" s="1" t="s">
        <v>928</v>
      </c>
      <c r="L254" s="1" t="s">
        <v>9248</v>
      </c>
      <c r="M254" s="1" t="s">
        <v>1110</v>
      </c>
      <c r="N254" s="2">
        <v>44562</v>
      </c>
      <c r="O254" s="1" t="s">
        <v>267</v>
      </c>
      <c r="P254" s="1" t="s">
        <v>9249</v>
      </c>
      <c r="R254" s="1" t="s">
        <v>9250</v>
      </c>
      <c r="S254" s="1">
        <v>8038053478</v>
      </c>
      <c r="U254" s="4">
        <v>45667</v>
      </c>
      <c r="V254" s="1" t="s">
        <v>869</v>
      </c>
    </row>
    <row r="255" spans="1:23" x14ac:dyDescent="0.3">
      <c r="A255" s="1" t="s">
        <v>9251</v>
      </c>
      <c r="B255" s="1" t="s">
        <v>9252</v>
      </c>
      <c r="C255" s="1" t="s">
        <v>869</v>
      </c>
      <c r="F255" s="1" t="s">
        <v>2624</v>
      </c>
      <c r="H255" s="1" t="s">
        <v>26</v>
      </c>
      <c r="I255" s="1" t="s">
        <v>71</v>
      </c>
      <c r="J255" s="1" t="s">
        <v>27</v>
      </c>
      <c r="K255" s="1" t="s">
        <v>9253</v>
      </c>
      <c r="L255" s="1" t="s">
        <v>9254</v>
      </c>
      <c r="M255" s="1" t="s">
        <v>347</v>
      </c>
      <c r="N255" s="2">
        <v>44562</v>
      </c>
      <c r="O255" s="1" t="s">
        <v>30</v>
      </c>
      <c r="P255" s="1" t="s">
        <v>9255</v>
      </c>
      <c r="R255" s="1" t="s">
        <v>9256</v>
      </c>
      <c r="S255" s="1" t="s">
        <v>9257</v>
      </c>
      <c r="U255" s="3">
        <v>18568</v>
      </c>
      <c r="V255" s="1" t="s">
        <v>869</v>
      </c>
      <c r="W255" s="1">
        <v>1</v>
      </c>
    </row>
    <row r="256" spans="1:23" x14ac:dyDescent="0.3">
      <c r="A256" s="1" t="s">
        <v>9258</v>
      </c>
      <c r="B256" s="1" t="s">
        <v>9259</v>
      </c>
      <c r="C256" s="1" t="s">
        <v>3238</v>
      </c>
      <c r="D256" s="1" t="s">
        <v>9260</v>
      </c>
      <c r="E256" s="1">
        <v>1</v>
      </c>
      <c r="F256" s="1" t="s">
        <v>240</v>
      </c>
      <c r="H256" s="1" t="s">
        <v>26</v>
      </c>
      <c r="J256" s="1" t="s">
        <v>27</v>
      </c>
      <c r="K256" s="1" t="s">
        <v>8109</v>
      </c>
      <c r="L256" s="1" t="s">
        <v>9261</v>
      </c>
      <c r="M256" s="1" t="s">
        <v>258</v>
      </c>
      <c r="N256" s="2">
        <v>44562</v>
      </c>
      <c r="O256" s="1" t="s">
        <v>30</v>
      </c>
      <c r="P256" s="1" t="s">
        <v>9262</v>
      </c>
      <c r="Q256" s="1" t="s">
        <v>9263</v>
      </c>
      <c r="R256" s="1" t="s">
        <v>9264</v>
      </c>
      <c r="S256" s="1">
        <v>7069660166</v>
      </c>
      <c r="U256" s="3">
        <v>18568</v>
      </c>
      <c r="V256" s="1" t="s">
        <v>869</v>
      </c>
    </row>
    <row r="257" spans="1:23" x14ac:dyDescent="0.3">
      <c r="A257" s="1" t="s">
        <v>9265</v>
      </c>
      <c r="B257" s="1" t="s">
        <v>9266</v>
      </c>
      <c r="C257" s="1" t="s">
        <v>1611</v>
      </c>
      <c r="D257" s="1" t="s">
        <v>9267</v>
      </c>
      <c r="E257" s="1">
        <v>3</v>
      </c>
      <c r="F257" s="1" t="s">
        <v>142</v>
      </c>
      <c r="H257" s="1" t="s">
        <v>26</v>
      </c>
      <c r="J257" s="1" t="s">
        <v>27</v>
      </c>
      <c r="K257" s="1" t="s">
        <v>528</v>
      </c>
      <c r="L257" s="1" t="s">
        <v>9268</v>
      </c>
      <c r="M257" s="1" t="s">
        <v>347</v>
      </c>
      <c r="N257" s="2">
        <v>44562</v>
      </c>
      <c r="O257" s="1" t="s">
        <v>30</v>
      </c>
      <c r="P257" s="1" t="s">
        <v>9269</v>
      </c>
      <c r="Q257" s="1" t="s">
        <v>9270</v>
      </c>
      <c r="R257" s="1" t="s">
        <v>9271</v>
      </c>
      <c r="U257" s="3">
        <v>18568</v>
      </c>
      <c r="V257" s="1" t="s">
        <v>869</v>
      </c>
      <c r="W257" s="1">
        <v>9</v>
      </c>
    </row>
    <row r="258" spans="1:23" x14ac:dyDescent="0.3">
      <c r="A258" s="1" t="s">
        <v>9272</v>
      </c>
      <c r="B258" s="1" t="s">
        <v>9273</v>
      </c>
      <c r="C258" s="1" t="s">
        <v>212</v>
      </c>
      <c r="F258" s="1" t="s">
        <v>9274</v>
      </c>
      <c r="H258" s="1" t="s">
        <v>26</v>
      </c>
      <c r="J258" s="1" t="s">
        <v>27</v>
      </c>
      <c r="K258" s="1" t="s">
        <v>9275</v>
      </c>
      <c r="L258" s="1" t="s">
        <v>9276</v>
      </c>
      <c r="M258" s="1" t="s">
        <v>419</v>
      </c>
      <c r="N258" s="2">
        <v>44562</v>
      </c>
      <c r="O258" s="1" t="s">
        <v>30</v>
      </c>
      <c r="P258" s="1" t="s">
        <v>9277</v>
      </c>
      <c r="Q258" s="1" t="s">
        <v>9278</v>
      </c>
      <c r="R258" s="1" t="s">
        <v>9279</v>
      </c>
      <c r="U258" s="3">
        <v>18568</v>
      </c>
      <c r="W258" s="1">
        <v>2</v>
      </c>
    </row>
    <row r="259" spans="1:23" x14ac:dyDescent="0.3">
      <c r="A259" s="1" t="s">
        <v>9280</v>
      </c>
      <c r="B259" s="1" t="s">
        <v>9281</v>
      </c>
      <c r="D259" s="1" t="s">
        <v>9282</v>
      </c>
      <c r="E259" s="1">
        <v>4</v>
      </c>
      <c r="F259" s="1" t="s">
        <v>1311</v>
      </c>
      <c r="H259" s="1" t="s">
        <v>60</v>
      </c>
      <c r="J259" s="1" t="s">
        <v>27</v>
      </c>
      <c r="K259" s="1" t="s">
        <v>9283</v>
      </c>
      <c r="L259" s="1" t="s">
        <v>9284</v>
      </c>
      <c r="M259" s="1" t="s">
        <v>100</v>
      </c>
      <c r="N259" s="2">
        <v>44562</v>
      </c>
      <c r="O259" s="1" t="s">
        <v>267</v>
      </c>
      <c r="P259" s="1" t="s">
        <v>9285</v>
      </c>
      <c r="R259" s="1" t="s">
        <v>9286</v>
      </c>
      <c r="U259" s="4">
        <v>45667</v>
      </c>
    </row>
    <row r="260" spans="1:23" x14ac:dyDescent="0.3">
      <c r="A260" s="1" t="s">
        <v>9287</v>
      </c>
      <c r="B260" s="1" t="s">
        <v>9288</v>
      </c>
      <c r="D260" s="1" t="s">
        <v>9289</v>
      </c>
      <c r="E260" s="1">
        <v>1</v>
      </c>
      <c r="F260" s="1" t="s">
        <v>472</v>
      </c>
      <c r="H260" s="1" t="s">
        <v>26</v>
      </c>
      <c r="J260" s="1" t="s">
        <v>27</v>
      </c>
      <c r="K260" s="1" t="s">
        <v>9290</v>
      </c>
      <c r="M260" s="1" t="s">
        <v>9291</v>
      </c>
      <c r="N260" s="2">
        <v>44562</v>
      </c>
      <c r="O260" s="1" t="s">
        <v>30</v>
      </c>
      <c r="P260" s="1" t="s">
        <v>9292</v>
      </c>
      <c r="Q260" s="1" t="s">
        <v>9293</v>
      </c>
      <c r="R260" s="1" t="s">
        <v>9294</v>
      </c>
      <c r="U260" s="3">
        <v>18568</v>
      </c>
    </row>
    <row r="261" spans="1:23" x14ac:dyDescent="0.3">
      <c r="A261" s="1" t="s">
        <v>9295</v>
      </c>
      <c r="B261" s="1" t="s">
        <v>9296</v>
      </c>
      <c r="F261" s="1" t="s">
        <v>90</v>
      </c>
      <c r="H261" s="1" t="s">
        <v>26</v>
      </c>
      <c r="J261" s="1" t="s">
        <v>27</v>
      </c>
      <c r="K261" s="1" t="s">
        <v>3277</v>
      </c>
      <c r="M261" s="1" t="s">
        <v>9297</v>
      </c>
      <c r="N261" s="2">
        <v>44562</v>
      </c>
      <c r="O261" s="1" t="s">
        <v>30</v>
      </c>
      <c r="P261" s="1" t="s">
        <v>9298</v>
      </c>
      <c r="Q261" s="1" t="s">
        <v>9299</v>
      </c>
      <c r="R261" s="1" t="s">
        <v>9300</v>
      </c>
      <c r="U261" s="3">
        <v>18568</v>
      </c>
    </row>
    <row r="262" spans="1:23" x14ac:dyDescent="0.3">
      <c r="A262" s="1" t="s">
        <v>9301</v>
      </c>
      <c r="B262" s="1" t="s">
        <v>9302</v>
      </c>
      <c r="F262" s="1" t="s">
        <v>142</v>
      </c>
      <c r="H262" s="1" t="s">
        <v>26</v>
      </c>
      <c r="J262" s="1" t="s">
        <v>27</v>
      </c>
      <c r="K262" s="1" t="s">
        <v>928</v>
      </c>
      <c r="L262" s="1" t="s">
        <v>9303</v>
      </c>
      <c r="M262" s="1" t="s">
        <v>258</v>
      </c>
      <c r="N262" s="2">
        <v>44562</v>
      </c>
      <c r="O262" s="1" t="s">
        <v>30</v>
      </c>
      <c r="P262" s="1" t="s">
        <v>9304</v>
      </c>
      <c r="R262" s="1" t="s">
        <v>9305</v>
      </c>
      <c r="U262" s="4">
        <v>45667</v>
      </c>
    </row>
    <row r="263" spans="1:23" x14ac:dyDescent="0.3">
      <c r="A263" s="1" t="s">
        <v>9306</v>
      </c>
      <c r="B263" s="1" t="s">
        <v>9307</v>
      </c>
      <c r="C263" s="1" t="s">
        <v>426</v>
      </c>
      <c r="F263" s="1" t="s">
        <v>6296</v>
      </c>
      <c r="H263" s="1" t="s">
        <v>26</v>
      </c>
      <c r="I263" s="1" t="s">
        <v>80</v>
      </c>
      <c r="J263" s="1" t="s">
        <v>27</v>
      </c>
      <c r="K263" s="1" t="s">
        <v>9308</v>
      </c>
      <c r="L263" s="1" t="s">
        <v>9309</v>
      </c>
      <c r="M263" s="1" t="s">
        <v>109</v>
      </c>
      <c r="N263" s="2">
        <v>44562</v>
      </c>
      <c r="O263" s="1" t="s">
        <v>30</v>
      </c>
      <c r="P263" s="1" t="s">
        <v>9310</v>
      </c>
      <c r="Q263" s="1" t="s">
        <v>9311</v>
      </c>
      <c r="U263" s="4">
        <v>45667</v>
      </c>
      <c r="W263" s="1">
        <v>1</v>
      </c>
    </row>
    <row r="264" spans="1:23" x14ac:dyDescent="0.3">
      <c r="A264" s="1" t="s">
        <v>9312</v>
      </c>
      <c r="B264" s="1" t="s">
        <v>9313</v>
      </c>
      <c r="C264" s="1" t="s">
        <v>869</v>
      </c>
      <c r="F264" s="1" t="s">
        <v>142</v>
      </c>
      <c r="H264" s="1" t="s">
        <v>26</v>
      </c>
      <c r="J264" s="1" t="s">
        <v>27</v>
      </c>
      <c r="K264" s="1" t="s">
        <v>528</v>
      </c>
      <c r="M264" s="1" t="s">
        <v>1110</v>
      </c>
      <c r="N264" s="2">
        <v>44562</v>
      </c>
      <c r="O264" s="1" t="s">
        <v>30</v>
      </c>
      <c r="P264" s="1" t="s">
        <v>9314</v>
      </c>
      <c r="Q264" s="1" t="s">
        <v>9315</v>
      </c>
      <c r="R264" s="1" t="s">
        <v>9316</v>
      </c>
      <c r="S264" s="1" t="s">
        <v>9317</v>
      </c>
      <c r="U264" s="3">
        <v>18568</v>
      </c>
      <c r="V264" s="1" t="s">
        <v>869</v>
      </c>
      <c r="W264" s="1">
        <v>1</v>
      </c>
    </row>
    <row r="265" spans="1:23" x14ac:dyDescent="0.3">
      <c r="A265" s="1" t="s">
        <v>9318</v>
      </c>
      <c r="B265" s="1" t="s">
        <v>9319</v>
      </c>
      <c r="C265" s="1" t="s">
        <v>869</v>
      </c>
      <c r="F265" s="1" t="s">
        <v>142</v>
      </c>
      <c r="H265" s="1" t="s">
        <v>26</v>
      </c>
      <c r="J265" s="1" t="s">
        <v>27</v>
      </c>
      <c r="K265" s="1" t="s">
        <v>528</v>
      </c>
      <c r="M265" s="1" t="s">
        <v>375</v>
      </c>
      <c r="N265" s="2">
        <v>44562</v>
      </c>
      <c r="O265" s="1" t="s">
        <v>30</v>
      </c>
      <c r="P265" s="1" t="s">
        <v>9320</v>
      </c>
      <c r="R265" s="1" t="s">
        <v>9321</v>
      </c>
      <c r="S265" s="1">
        <v>2342013309129</v>
      </c>
      <c r="U265" s="3">
        <v>18568</v>
      </c>
      <c r="V265" s="1" t="s">
        <v>869</v>
      </c>
      <c r="W265" s="1">
        <v>2</v>
      </c>
    </row>
    <row r="266" spans="1:23" x14ac:dyDescent="0.3">
      <c r="A266" s="1" t="s">
        <v>9322</v>
      </c>
      <c r="B266" s="1" t="s">
        <v>9323</v>
      </c>
      <c r="F266" s="1" t="s">
        <v>221</v>
      </c>
      <c r="H266" s="1" t="s">
        <v>26</v>
      </c>
      <c r="J266" s="1" t="s">
        <v>27</v>
      </c>
      <c r="K266" s="1" t="s">
        <v>9324</v>
      </c>
      <c r="M266" s="1" t="s">
        <v>42</v>
      </c>
      <c r="N266" s="2">
        <v>44562</v>
      </c>
      <c r="O266" s="1" t="s">
        <v>30</v>
      </c>
      <c r="P266" s="1" t="s">
        <v>9325</v>
      </c>
      <c r="Q266" s="1" t="s">
        <v>9326</v>
      </c>
      <c r="R266" s="1" t="s">
        <v>9327</v>
      </c>
      <c r="U266" s="1" t="s">
        <v>34</v>
      </c>
    </row>
    <row r="267" spans="1:23" x14ac:dyDescent="0.3">
      <c r="A267" s="1" t="s">
        <v>9328</v>
      </c>
      <c r="B267" s="1" t="s">
        <v>9329</v>
      </c>
      <c r="F267" s="1" t="s">
        <v>666</v>
      </c>
      <c r="H267" s="1" t="s">
        <v>26</v>
      </c>
      <c r="J267" s="1" t="s">
        <v>27</v>
      </c>
      <c r="K267" s="1" t="s">
        <v>9330</v>
      </c>
      <c r="M267" s="1" t="s">
        <v>384</v>
      </c>
      <c r="N267" s="2">
        <v>44562</v>
      </c>
      <c r="O267" s="1" t="s">
        <v>30</v>
      </c>
      <c r="P267" s="1" t="s">
        <v>9331</v>
      </c>
      <c r="Q267" s="1" t="s">
        <v>9332</v>
      </c>
      <c r="R267" s="1" t="s">
        <v>9333</v>
      </c>
      <c r="S267" s="1" t="s">
        <v>9334</v>
      </c>
      <c r="U267" s="4">
        <v>45667</v>
      </c>
    </row>
    <row r="268" spans="1:23" x14ac:dyDescent="0.3">
      <c r="A268" s="1" t="s">
        <v>9335</v>
      </c>
      <c r="B268" s="1" t="s">
        <v>9336</v>
      </c>
      <c r="F268" s="1" t="s">
        <v>2733</v>
      </c>
      <c r="H268" s="1" t="s">
        <v>26</v>
      </c>
      <c r="J268" s="1" t="s">
        <v>27</v>
      </c>
      <c r="K268" s="1" t="s">
        <v>9337</v>
      </c>
      <c r="M268" s="1" t="s">
        <v>258</v>
      </c>
      <c r="N268" s="2">
        <v>44562</v>
      </c>
      <c r="O268" s="1" t="s">
        <v>30</v>
      </c>
      <c r="P268" s="1" t="s">
        <v>9338</v>
      </c>
      <c r="R268" s="1" t="s">
        <v>9339</v>
      </c>
      <c r="S268" s="1" t="s">
        <v>9340</v>
      </c>
      <c r="U268" s="4">
        <v>45667</v>
      </c>
    </row>
    <row r="269" spans="1:23" x14ac:dyDescent="0.3">
      <c r="A269" s="1" t="s">
        <v>9341</v>
      </c>
      <c r="B269" s="1" t="s">
        <v>9342</v>
      </c>
      <c r="C269" s="1" t="s">
        <v>869</v>
      </c>
      <c r="F269" s="1" t="s">
        <v>142</v>
      </c>
      <c r="H269" s="1" t="s">
        <v>26</v>
      </c>
      <c r="J269" s="1" t="s">
        <v>27</v>
      </c>
      <c r="K269" s="1" t="s">
        <v>528</v>
      </c>
      <c r="M269" s="1" t="s">
        <v>109</v>
      </c>
      <c r="N269" s="2">
        <v>44562</v>
      </c>
      <c r="O269" s="1" t="s">
        <v>30</v>
      </c>
      <c r="P269" s="1" t="s">
        <v>9343</v>
      </c>
      <c r="Q269" s="1" t="s">
        <v>9344</v>
      </c>
      <c r="U269" s="3">
        <v>18568</v>
      </c>
      <c r="V269" s="1" t="s">
        <v>869</v>
      </c>
      <c r="W269" s="1">
        <v>2</v>
      </c>
    </row>
    <row r="270" spans="1:23" x14ac:dyDescent="0.3">
      <c r="A270" s="1" t="s">
        <v>9345</v>
      </c>
      <c r="B270" s="1" t="s">
        <v>9346</v>
      </c>
      <c r="F270" s="1" t="s">
        <v>9347</v>
      </c>
      <c r="H270" s="1" t="s">
        <v>26</v>
      </c>
      <c r="J270" s="1" t="s">
        <v>27</v>
      </c>
      <c r="K270" s="1" t="s">
        <v>9348</v>
      </c>
      <c r="L270" s="1" t="s">
        <v>9349</v>
      </c>
      <c r="M270" s="1" t="s">
        <v>1220</v>
      </c>
      <c r="N270" s="2">
        <v>44562</v>
      </c>
      <c r="O270" s="1" t="s">
        <v>30</v>
      </c>
      <c r="P270" s="1" t="s">
        <v>9350</v>
      </c>
      <c r="Q270" s="1" t="s">
        <v>9351</v>
      </c>
      <c r="R270" s="1" t="s">
        <v>9352</v>
      </c>
      <c r="S270" s="1" t="s">
        <v>9353</v>
      </c>
      <c r="U270" s="1" t="s">
        <v>67</v>
      </c>
    </row>
    <row r="271" spans="1:23" x14ac:dyDescent="0.3">
      <c r="A271" s="1" t="s">
        <v>9354</v>
      </c>
      <c r="B271" s="1" t="s">
        <v>9355</v>
      </c>
      <c r="C271" s="1" t="s">
        <v>869</v>
      </c>
      <c r="F271" s="1" t="s">
        <v>2644</v>
      </c>
      <c r="H271" s="1" t="s">
        <v>26</v>
      </c>
      <c r="J271" s="1" t="s">
        <v>27</v>
      </c>
      <c r="K271" s="1" t="s">
        <v>9356</v>
      </c>
      <c r="L271" s="1" t="s">
        <v>9357</v>
      </c>
      <c r="M271" s="1" t="s">
        <v>309</v>
      </c>
      <c r="N271" s="2">
        <v>44562</v>
      </c>
      <c r="O271" s="1" t="s">
        <v>30</v>
      </c>
      <c r="P271" s="1" t="s">
        <v>9358</v>
      </c>
      <c r="Q271" s="1" t="s">
        <v>9359</v>
      </c>
      <c r="R271" s="1" t="s">
        <v>9360</v>
      </c>
      <c r="U271" s="3">
        <v>18568</v>
      </c>
      <c r="V271" s="1" t="s">
        <v>869</v>
      </c>
      <c r="W271" s="1">
        <v>3</v>
      </c>
    </row>
    <row r="272" spans="1:23" x14ac:dyDescent="0.3">
      <c r="A272" s="1" t="s">
        <v>9361</v>
      </c>
      <c r="B272" s="1" t="s">
        <v>9362</v>
      </c>
      <c r="C272" s="1" t="s">
        <v>869</v>
      </c>
      <c r="F272" s="1" t="s">
        <v>5602</v>
      </c>
      <c r="H272" s="1" t="s">
        <v>26</v>
      </c>
      <c r="J272" s="1" t="s">
        <v>27</v>
      </c>
      <c r="K272" s="1" t="s">
        <v>8270</v>
      </c>
      <c r="M272" s="1" t="s">
        <v>170</v>
      </c>
      <c r="N272" s="2">
        <v>44562</v>
      </c>
      <c r="O272" s="1" t="s">
        <v>30</v>
      </c>
      <c r="P272" s="1" t="s">
        <v>9363</v>
      </c>
      <c r="Q272" s="1" t="s">
        <v>9364</v>
      </c>
      <c r="R272" s="1" t="s">
        <v>9365</v>
      </c>
      <c r="S272" s="1" t="s">
        <v>9366</v>
      </c>
      <c r="U272" s="4">
        <v>45667</v>
      </c>
      <c r="V272" s="1" t="s">
        <v>869</v>
      </c>
      <c r="W272" s="1">
        <v>1</v>
      </c>
    </row>
    <row r="273" spans="1:23" x14ac:dyDescent="0.3">
      <c r="A273" s="1" t="s">
        <v>9367</v>
      </c>
      <c r="B273" s="1" t="s">
        <v>9368</v>
      </c>
      <c r="D273" s="1" t="s">
        <v>9369</v>
      </c>
      <c r="E273" s="1">
        <v>2</v>
      </c>
      <c r="F273" s="1" t="s">
        <v>5602</v>
      </c>
      <c r="H273" s="1" t="s">
        <v>26</v>
      </c>
      <c r="J273" s="1" t="s">
        <v>27</v>
      </c>
      <c r="K273" s="1" t="s">
        <v>9370</v>
      </c>
      <c r="M273" s="1" t="s">
        <v>74</v>
      </c>
      <c r="N273" s="2">
        <v>44562</v>
      </c>
      <c r="O273" s="1" t="s">
        <v>30</v>
      </c>
      <c r="P273" s="1" t="s">
        <v>9371</v>
      </c>
      <c r="R273" s="1" t="s">
        <v>9372</v>
      </c>
      <c r="U273" s="4">
        <v>45667</v>
      </c>
    </row>
    <row r="274" spans="1:23" x14ac:dyDescent="0.3">
      <c r="A274" s="1" t="s">
        <v>9373</v>
      </c>
      <c r="B274" s="1" t="s">
        <v>9374</v>
      </c>
      <c r="C274" s="1" t="s">
        <v>1611</v>
      </c>
      <c r="F274" s="1" t="s">
        <v>2644</v>
      </c>
      <c r="H274" s="1" t="s">
        <v>26</v>
      </c>
      <c r="J274" s="1" t="s">
        <v>27</v>
      </c>
      <c r="K274" s="1" t="s">
        <v>9375</v>
      </c>
      <c r="M274" s="1" t="s">
        <v>109</v>
      </c>
      <c r="N274" s="2">
        <v>44562</v>
      </c>
      <c r="O274" s="1" t="s">
        <v>30</v>
      </c>
      <c r="P274" s="1" t="s">
        <v>9376</v>
      </c>
      <c r="R274" s="1" t="s">
        <v>9377</v>
      </c>
      <c r="S274" s="1" t="s">
        <v>9378</v>
      </c>
      <c r="U274" s="3">
        <v>18568</v>
      </c>
      <c r="V274" s="1" t="s">
        <v>869</v>
      </c>
      <c r="W274" s="1">
        <v>1</v>
      </c>
    </row>
    <row r="275" spans="1:23" x14ac:dyDescent="0.3">
      <c r="A275" s="1" t="s">
        <v>9379</v>
      </c>
      <c r="B275" s="1" t="s">
        <v>9380</v>
      </c>
      <c r="D275" s="1" t="s">
        <v>9381</v>
      </c>
      <c r="E275" s="1">
        <v>1</v>
      </c>
      <c r="F275" s="1" t="s">
        <v>1005</v>
      </c>
      <c r="H275" s="1" t="s">
        <v>26</v>
      </c>
      <c r="I275" s="1" t="s">
        <v>80</v>
      </c>
      <c r="J275" s="1" t="s">
        <v>27</v>
      </c>
      <c r="K275" s="1" t="s">
        <v>9382</v>
      </c>
      <c r="L275" s="1" t="s">
        <v>9383</v>
      </c>
      <c r="M275" s="1" t="s">
        <v>258</v>
      </c>
      <c r="N275" s="2">
        <v>44562</v>
      </c>
      <c r="O275" s="1" t="s">
        <v>30</v>
      </c>
      <c r="P275" s="1" t="s">
        <v>9384</v>
      </c>
      <c r="Q275" s="1" t="s">
        <v>9385</v>
      </c>
      <c r="R275" s="1" t="s">
        <v>9386</v>
      </c>
      <c r="S275" s="1" t="s">
        <v>9387</v>
      </c>
      <c r="U275" s="1" t="s">
        <v>2131</v>
      </c>
    </row>
    <row r="276" spans="1:23" x14ac:dyDescent="0.3">
      <c r="A276" s="1" t="s">
        <v>9388</v>
      </c>
      <c r="B276" s="1" t="s">
        <v>9389</v>
      </c>
      <c r="C276" s="1" t="s">
        <v>973</v>
      </c>
      <c r="F276" s="1" t="s">
        <v>142</v>
      </c>
      <c r="H276" s="1" t="s">
        <v>26</v>
      </c>
      <c r="J276" s="1" t="s">
        <v>27</v>
      </c>
      <c r="K276" s="1" t="s">
        <v>2332</v>
      </c>
      <c r="L276" s="1" t="s">
        <v>9390</v>
      </c>
      <c r="M276" s="1" t="s">
        <v>347</v>
      </c>
      <c r="N276" s="2">
        <v>44562</v>
      </c>
      <c r="O276" s="1" t="s">
        <v>30</v>
      </c>
      <c r="P276" s="1" t="s">
        <v>9391</v>
      </c>
      <c r="U276" s="4">
        <v>45667</v>
      </c>
      <c r="W276" s="1">
        <v>1</v>
      </c>
    </row>
    <row r="277" spans="1:23" x14ac:dyDescent="0.3">
      <c r="A277" s="1" t="s">
        <v>9392</v>
      </c>
      <c r="B277" s="1" t="s">
        <v>9393</v>
      </c>
      <c r="C277" s="1" t="s">
        <v>869</v>
      </c>
      <c r="F277" s="1" t="s">
        <v>9394</v>
      </c>
      <c r="H277" s="1" t="s">
        <v>26</v>
      </c>
      <c r="J277" s="1" t="s">
        <v>27</v>
      </c>
      <c r="K277" s="1" t="s">
        <v>9395</v>
      </c>
      <c r="M277" s="1" t="s">
        <v>163</v>
      </c>
      <c r="N277" s="2">
        <v>44562</v>
      </c>
      <c r="O277" s="1" t="s">
        <v>30</v>
      </c>
      <c r="P277" s="1" t="s">
        <v>9396</v>
      </c>
      <c r="R277" s="1" t="s">
        <v>9397</v>
      </c>
      <c r="S277" s="1" t="s">
        <v>9398</v>
      </c>
      <c r="U277" s="3">
        <v>18568</v>
      </c>
      <c r="V277" s="1" t="s">
        <v>869</v>
      </c>
      <c r="W277" s="1">
        <v>1</v>
      </c>
    </row>
    <row r="278" spans="1:23" x14ac:dyDescent="0.3">
      <c r="A278" s="1" t="s">
        <v>9399</v>
      </c>
      <c r="B278" s="1" t="s">
        <v>9400</v>
      </c>
      <c r="C278" s="1" t="s">
        <v>426</v>
      </c>
      <c r="F278" s="1" t="s">
        <v>1108</v>
      </c>
      <c r="H278" s="1" t="s">
        <v>26</v>
      </c>
      <c r="J278" s="1" t="s">
        <v>27</v>
      </c>
      <c r="K278" s="1" t="s">
        <v>6402</v>
      </c>
      <c r="M278" s="1" t="s">
        <v>9401</v>
      </c>
      <c r="N278" s="2">
        <v>44562</v>
      </c>
      <c r="O278" s="1" t="s">
        <v>30</v>
      </c>
      <c r="P278" s="1" t="s">
        <v>9402</v>
      </c>
      <c r="Q278" s="1" t="s">
        <v>9403</v>
      </c>
      <c r="R278" s="1" t="s">
        <v>9404</v>
      </c>
      <c r="S278" s="1" t="s">
        <v>9405</v>
      </c>
      <c r="U278" s="3">
        <v>18568</v>
      </c>
      <c r="W278" s="1">
        <v>3</v>
      </c>
    </row>
    <row r="279" spans="1:23" x14ac:dyDescent="0.3">
      <c r="A279" s="1" t="s">
        <v>9406</v>
      </c>
      <c r="B279" s="1" t="s">
        <v>9407</v>
      </c>
      <c r="F279" s="1" t="s">
        <v>25</v>
      </c>
      <c r="H279" s="1" t="s">
        <v>26</v>
      </c>
      <c r="J279" s="1" t="s">
        <v>27</v>
      </c>
      <c r="K279" s="1" t="s">
        <v>9408</v>
      </c>
      <c r="L279" s="1" t="s">
        <v>9409</v>
      </c>
      <c r="M279" s="1" t="s">
        <v>302</v>
      </c>
      <c r="N279" s="2">
        <v>44562</v>
      </c>
      <c r="O279" s="1" t="s">
        <v>30</v>
      </c>
      <c r="P279" s="1" t="s">
        <v>9410</v>
      </c>
      <c r="Q279" s="1" t="s">
        <v>9411</v>
      </c>
      <c r="R279" s="1" t="s">
        <v>9412</v>
      </c>
      <c r="U279" s="4">
        <v>45667</v>
      </c>
    </row>
    <row r="280" spans="1:23" x14ac:dyDescent="0.3">
      <c r="A280" s="1" t="s">
        <v>9413</v>
      </c>
      <c r="B280" s="1" t="s">
        <v>9414</v>
      </c>
      <c r="D280" s="1" t="s">
        <v>9415</v>
      </c>
      <c r="E280" s="1">
        <v>1</v>
      </c>
      <c r="F280" s="1" t="s">
        <v>681</v>
      </c>
      <c r="H280" s="1" t="s">
        <v>26</v>
      </c>
      <c r="I280" s="1" t="s">
        <v>71</v>
      </c>
      <c r="J280" s="1" t="s">
        <v>27</v>
      </c>
      <c r="K280" s="1" t="s">
        <v>9416</v>
      </c>
      <c r="L280" s="1" t="s">
        <v>9417</v>
      </c>
      <c r="M280" s="1" t="s">
        <v>109</v>
      </c>
      <c r="N280" s="2">
        <v>44562</v>
      </c>
      <c r="O280" s="1" t="s">
        <v>30</v>
      </c>
      <c r="P280" s="1" t="s">
        <v>9418</v>
      </c>
      <c r="Q280" s="1" t="s">
        <v>9419</v>
      </c>
      <c r="R280" s="1" t="s">
        <v>9420</v>
      </c>
      <c r="S280" s="1" t="s">
        <v>9421</v>
      </c>
      <c r="U280" s="4">
        <v>45667</v>
      </c>
    </row>
    <row r="281" spans="1:23" x14ac:dyDescent="0.3">
      <c r="A281" s="1" t="s">
        <v>9422</v>
      </c>
      <c r="B281" s="1" t="s">
        <v>9423</v>
      </c>
      <c r="F281" s="1" t="s">
        <v>9424</v>
      </c>
      <c r="H281" s="1" t="s">
        <v>26</v>
      </c>
      <c r="J281" s="1" t="s">
        <v>27</v>
      </c>
      <c r="K281" s="1" t="s">
        <v>9425</v>
      </c>
      <c r="L281" s="1" t="s">
        <v>9426</v>
      </c>
      <c r="M281" s="1" t="s">
        <v>347</v>
      </c>
      <c r="N281" s="2">
        <v>44562</v>
      </c>
      <c r="O281" s="1" t="s">
        <v>30</v>
      </c>
      <c r="P281" s="1" t="s">
        <v>9427</v>
      </c>
      <c r="U281" s="4">
        <v>45667</v>
      </c>
    </row>
    <row r="282" spans="1:23" x14ac:dyDescent="0.3">
      <c r="A282" s="1" t="s">
        <v>9428</v>
      </c>
      <c r="B282" s="1" t="s">
        <v>9429</v>
      </c>
      <c r="F282" s="1" t="s">
        <v>25</v>
      </c>
      <c r="H282" s="1" t="s">
        <v>26</v>
      </c>
      <c r="I282" s="1" t="s">
        <v>39</v>
      </c>
      <c r="J282" s="1" t="s">
        <v>27</v>
      </c>
      <c r="K282" s="1" t="s">
        <v>2741</v>
      </c>
      <c r="L282" s="1" t="s">
        <v>9430</v>
      </c>
      <c r="M282" s="1" t="s">
        <v>1596</v>
      </c>
      <c r="N282" s="2">
        <v>44562</v>
      </c>
      <c r="O282" s="1" t="s">
        <v>30</v>
      </c>
      <c r="P282" s="1" t="s">
        <v>9431</v>
      </c>
      <c r="R282" s="1" t="s">
        <v>9432</v>
      </c>
      <c r="S282" s="1" t="s">
        <v>9433</v>
      </c>
      <c r="U282" s="1" t="s">
        <v>130</v>
      </c>
    </row>
    <row r="283" spans="1:23" x14ac:dyDescent="0.3">
      <c r="A283" s="1" t="s">
        <v>9434</v>
      </c>
      <c r="B283" s="1" t="s">
        <v>9435</v>
      </c>
      <c r="F283" s="1" t="s">
        <v>25</v>
      </c>
      <c r="H283" s="1" t="s">
        <v>26</v>
      </c>
      <c r="J283" s="1" t="s">
        <v>27</v>
      </c>
      <c r="K283" s="1" t="s">
        <v>345</v>
      </c>
      <c r="M283" s="1" t="s">
        <v>419</v>
      </c>
      <c r="N283" s="2">
        <v>44562</v>
      </c>
      <c r="O283" s="1" t="s">
        <v>30</v>
      </c>
      <c r="P283" s="1" t="s">
        <v>9436</v>
      </c>
      <c r="Q283" s="1" t="s">
        <v>9437</v>
      </c>
      <c r="R283" s="1" t="s">
        <v>9438</v>
      </c>
      <c r="S283" s="1" t="s">
        <v>9439</v>
      </c>
      <c r="U283" s="1" t="s">
        <v>34</v>
      </c>
    </row>
    <row r="284" spans="1:23" x14ac:dyDescent="0.3">
      <c r="A284" s="1" t="s">
        <v>9440</v>
      </c>
      <c r="B284" s="1" t="s">
        <v>9441</v>
      </c>
      <c r="F284" s="1" t="s">
        <v>90</v>
      </c>
      <c r="H284" s="1" t="s">
        <v>26</v>
      </c>
      <c r="J284" s="1" t="s">
        <v>27</v>
      </c>
      <c r="K284" s="1" t="s">
        <v>9442</v>
      </c>
      <c r="L284" s="1" t="s">
        <v>9443</v>
      </c>
      <c r="M284" s="1" t="s">
        <v>347</v>
      </c>
      <c r="N284" s="2">
        <v>44562</v>
      </c>
      <c r="O284" s="1" t="s">
        <v>30</v>
      </c>
      <c r="P284" s="1" t="s">
        <v>9444</v>
      </c>
      <c r="R284" s="1" t="s">
        <v>9445</v>
      </c>
      <c r="S284" s="1" t="s">
        <v>9446</v>
      </c>
      <c r="U284" s="3">
        <v>18568</v>
      </c>
    </row>
    <row r="285" spans="1:23" x14ac:dyDescent="0.3">
      <c r="A285" s="1" t="s">
        <v>9447</v>
      </c>
      <c r="B285" s="1" t="s">
        <v>9448</v>
      </c>
      <c r="F285" s="1" t="s">
        <v>472</v>
      </c>
      <c r="H285" s="1" t="s">
        <v>26</v>
      </c>
      <c r="I285" s="1" t="s">
        <v>71</v>
      </c>
      <c r="J285" s="1" t="s">
        <v>27</v>
      </c>
      <c r="K285" s="1" t="s">
        <v>9449</v>
      </c>
      <c r="L285" s="1" t="s">
        <v>9450</v>
      </c>
      <c r="M285" s="1" t="s">
        <v>100</v>
      </c>
      <c r="N285" s="2">
        <v>44562</v>
      </c>
      <c r="O285" s="1" t="s">
        <v>30</v>
      </c>
      <c r="P285" s="1" t="s">
        <v>9451</v>
      </c>
      <c r="Q285" s="1" t="s">
        <v>9452</v>
      </c>
      <c r="R285" s="1" t="s">
        <v>9453</v>
      </c>
      <c r="S285" s="1" t="s">
        <v>9454</v>
      </c>
      <c r="U285" s="4">
        <v>45667</v>
      </c>
    </row>
    <row r="286" spans="1:23" x14ac:dyDescent="0.3">
      <c r="A286" s="1" t="s">
        <v>9455</v>
      </c>
      <c r="B286" s="1" t="s">
        <v>9456</v>
      </c>
      <c r="D286" s="1" t="s">
        <v>9457</v>
      </c>
      <c r="E286" s="1">
        <v>2</v>
      </c>
      <c r="F286" s="1" t="s">
        <v>1054</v>
      </c>
      <c r="H286" s="1" t="s">
        <v>26</v>
      </c>
      <c r="J286" s="1" t="s">
        <v>27</v>
      </c>
      <c r="K286" s="1" t="s">
        <v>9458</v>
      </c>
      <c r="M286" s="1" t="s">
        <v>6934</v>
      </c>
      <c r="N286" s="2">
        <v>44562</v>
      </c>
      <c r="O286" s="1" t="s">
        <v>30</v>
      </c>
      <c r="P286" s="1" t="s">
        <v>9459</v>
      </c>
      <c r="Q286" s="1" t="s">
        <v>9460</v>
      </c>
      <c r="R286" s="1" t="s">
        <v>9461</v>
      </c>
      <c r="S286" s="1" t="s">
        <v>9462</v>
      </c>
      <c r="U286" s="3">
        <v>18568</v>
      </c>
    </row>
    <row r="287" spans="1:23" x14ac:dyDescent="0.3">
      <c r="A287" s="1" t="s">
        <v>9463</v>
      </c>
      <c r="B287" s="1" t="s">
        <v>9464</v>
      </c>
      <c r="F287" s="1" t="s">
        <v>628</v>
      </c>
      <c r="H287" s="1" t="s">
        <v>26</v>
      </c>
      <c r="I287" s="1" t="s">
        <v>71</v>
      </c>
      <c r="J287" s="1" t="s">
        <v>27</v>
      </c>
      <c r="K287" s="1" t="s">
        <v>629</v>
      </c>
      <c r="L287" s="1" t="s">
        <v>9465</v>
      </c>
      <c r="M287" s="1" t="s">
        <v>109</v>
      </c>
      <c r="N287" s="2">
        <v>44562</v>
      </c>
      <c r="O287" s="1" t="s">
        <v>30</v>
      </c>
      <c r="P287" s="1" t="s">
        <v>9466</v>
      </c>
      <c r="Q287" s="1" t="s">
        <v>9467</v>
      </c>
      <c r="R287" s="1" t="s">
        <v>9468</v>
      </c>
      <c r="U287" s="3">
        <v>18568</v>
      </c>
    </row>
    <row r="288" spans="1:23" x14ac:dyDescent="0.3">
      <c r="A288" s="1" t="s">
        <v>9469</v>
      </c>
      <c r="B288" s="1" t="s">
        <v>9470</v>
      </c>
      <c r="C288" s="1" t="s">
        <v>869</v>
      </c>
      <c r="F288" s="1" t="s">
        <v>5767</v>
      </c>
      <c r="H288" s="1" t="s">
        <v>26</v>
      </c>
      <c r="J288" s="1" t="s">
        <v>27</v>
      </c>
      <c r="K288" s="1" t="s">
        <v>9471</v>
      </c>
      <c r="M288" s="1" t="s">
        <v>347</v>
      </c>
      <c r="N288" s="2">
        <v>44562</v>
      </c>
      <c r="O288" s="1" t="s">
        <v>30</v>
      </c>
      <c r="P288" s="1" t="s">
        <v>9472</v>
      </c>
      <c r="R288" s="1" t="s">
        <v>9473</v>
      </c>
      <c r="S288" s="1">
        <v>201013526333</v>
      </c>
      <c r="U288" s="1" t="s">
        <v>34</v>
      </c>
      <c r="V288" s="1" t="s">
        <v>869</v>
      </c>
      <c r="W288" s="1">
        <v>1</v>
      </c>
    </row>
    <row r="289" spans="1:23" x14ac:dyDescent="0.3">
      <c r="A289" s="1" t="s">
        <v>9474</v>
      </c>
      <c r="B289" s="1" t="s">
        <v>9475</v>
      </c>
      <c r="F289" s="1" t="s">
        <v>4057</v>
      </c>
      <c r="H289" s="1" t="s">
        <v>26</v>
      </c>
      <c r="I289" s="1" t="s">
        <v>80</v>
      </c>
      <c r="J289" s="1" t="s">
        <v>27</v>
      </c>
      <c r="K289" s="1" t="s">
        <v>9476</v>
      </c>
      <c r="L289" s="1" t="s">
        <v>9477</v>
      </c>
      <c r="M289" s="1" t="s">
        <v>419</v>
      </c>
      <c r="N289" s="2">
        <v>44562</v>
      </c>
      <c r="O289" s="1" t="s">
        <v>30</v>
      </c>
      <c r="P289" s="1" t="s">
        <v>9478</v>
      </c>
      <c r="Q289" s="1" t="s">
        <v>9479</v>
      </c>
      <c r="R289" s="1" t="s">
        <v>9480</v>
      </c>
      <c r="U289" s="4">
        <v>45667</v>
      </c>
    </row>
    <row r="290" spans="1:23" x14ac:dyDescent="0.3">
      <c r="A290" s="1" t="s">
        <v>9481</v>
      </c>
      <c r="B290" s="1" t="s">
        <v>9482</v>
      </c>
      <c r="F290" s="1" t="s">
        <v>771</v>
      </c>
      <c r="H290" s="1" t="s">
        <v>26</v>
      </c>
      <c r="J290" s="1" t="s">
        <v>27</v>
      </c>
      <c r="K290" s="1" t="s">
        <v>9483</v>
      </c>
      <c r="M290" s="1" t="s">
        <v>788</v>
      </c>
      <c r="N290" s="2">
        <v>44562</v>
      </c>
      <c r="O290" s="1" t="s">
        <v>30</v>
      </c>
      <c r="P290" s="1" t="s">
        <v>9484</v>
      </c>
      <c r="R290" s="1" t="s">
        <v>9485</v>
      </c>
      <c r="S290" s="1" t="s">
        <v>9486</v>
      </c>
      <c r="U290" s="4">
        <v>45667</v>
      </c>
    </row>
    <row r="291" spans="1:23" x14ac:dyDescent="0.3">
      <c r="A291" s="1" t="s">
        <v>9487</v>
      </c>
      <c r="B291" s="1" t="s">
        <v>9488</v>
      </c>
      <c r="F291" s="1" t="s">
        <v>602</v>
      </c>
      <c r="H291" s="1" t="s">
        <v>26</v>
      </c>
      <c r="I291" s="1" t="s">
        <v>71</v>
      </c>
      <c r="J291" s="1" t="s">
        <v>27</v>
      </c>
      <c r="K291" s="1" t="s">
        <v>997</v>
      </c>
      <c r="L291" s="1" t="s">
        <v>9489</v>
      </c>
      <c r="M291" s="1" t="s">
        <v>302</v>
      </c>
      <c r="N291" s="2">
        <v>44562</v>
      </c>
      <c r="O291" s="1" t="s">
        <v>30</v>
      </c>
      <c r="P291" s="1" t="s">
        <v>9490</v>
      </c>
      <c r="R291" s="1" t="s">
        <v>9491</v>
      </c>
      <c r="S291" s="1" t="s">
        <v>9492</v>
      </c>
      <c r="U291" s="4">
        <v>45667</v>
      </c>
    </row>
    <row r="292" spans="1:23" x14ac:dyDescent="0.3">
      <c r="A292" s="1" t="s">
        <v>9493</v>
      </c>
      <c r="B292" s="1" t="s">
        <v>9494</v>
      </c>
      <c r="F292" s="1" t="s">
        <v>142</v>
      </c>
      <c r="H292" s="1" t="s">
        <v>26</v>
      </c>
      <c r="J292" s="1" t="s">
        <v>27</v>
      </c>
      <c r="K292" s="1" t="s">
        <v>928</v>
      </c>
      <c r="L292" s="1" t="s">
        <v>9495</v>
      </c>
      <c r="M292" s="1" t="s">
        <v>109</v>
      </c>
      <c r="N292" s="2">
        <v>44562</v>
      </c>
      <c r="O292" s="1" t="s">
        <v>267</v>
      </c>
      <c r="Q292" s="1" t="s">
        <v>9496</v>
      </c>
      <c r="U292" s="4">
        <v>45667</v>
      </c>
    </row>
    <row r="293" spans="1:23" x14ac:dyDescent="0.3">
      <c r="A293" s="1" t="s">
        <v>9497</v>
      </c>
      <c r="B293" s="1" t="s">
        <v>9498</v>
      </c>
      <c r="F293" s="1" t="s">
        <v>602</v>
      </c>
      <c r="H293" s="1" t="s">
        <v>26</v>
      </c>
      <c r="J293" s="1" t="s">
        <v>27</v>
      </c>
      <c r="K293" s="1" t="s">
        <v>9499</v>
      </c>
      <c r="M293" s="1" t="s">
        <v>419</v>
      </c>
      <c r="N293" s="2">
        <v>44562</v>
      </c>
      <c r="O293" s="1" t="s">
        <v>30</v>
      </c>
      <c r="P293" s="1" t="s">
        <v>9500</v>
      </c>
      <c r="R293" s="1" t="s">
        <v>9501</v>
      </c>
      <c r="S293" s="1" t="s">
        <v>9502</v>
      </c>
    </row>
    <row r="294" spans="1:23" x14ac:dyDescent="0.3">
      <c r="A294" s="1" t="s">
        <v>9503</v>
      </c>
      <c r="B294" s="1" t="s">
        <v>9504</v>
      </c>
      <c r="D294" s="1" t="s">
        <v>9505</v>
      </c>
      <c r="E294" s="1">
        <v>1</v>
      </c>
      <c r="F294" s="1" t="s">
        <v>25</v>
      </c>
      <c r="H294" s="1" t="s">
        <v>26</v>
      </c>
      <c r="I294" s="1" t="s">
        <v>71</v>
      </c>
      <c r="J294" s="1" t="s">
        <v>27</v>
      </c>
      <c r="K294" s="1" t="s">
        <v>9506</v>
      </c>
      <c r="L294" s="1" t="s">
        <v>9507</v>
      </c>
      <c r="M294" s="1" t="s">
        <v>1596</v>
      </c>
      <c r="N294" s="2">
        <v>44562</v>
      </c>
      <c r="O294" s="1" t="s">
        <v>30</v>
      </c>
      <c r="P294" s="1" t="s">
        <v>9508</v>
      </c>
      <c r="Q294" s="1" t="s">
        <v>9509</v>
      </c>
      <c r="R294" s="1" t="s">
        <v>9510</v>
      </c>
      <c r="S294" s="1" t="s">
        <v>9511</v>
      </c>
      <c r="U294" s="1" t="s">
        <v>47</v>
      </c>
    </row>
    <row r="295" spans="1:23" x14ac:dyDescent="0.3">
      <c r="A295" s="1" t="s">
        <v>9512</v>
      </c>
      <c r="B295" s="1" t="s">
        <v>9513</v>
      </c>
      <c r="D295" s="1" t="s">
        <v>9514</v>
      </c>
      <c r="E295" s="1">
        <v>1</v>
      </c>
      <c r="F295" s="1" t="s">
        <v>628</v>
      </c>
      <c r="H295" s="1" t="s">
        <v>26</v>
      </c>
      <c r="I295" s="1" t="s">
        <v>71</v>
      </c>
      <c r="J295" s="1" t="s">
        <v>27</v>
      </c>
      <c r="K295" s="1" t="s">
        <v>629</v>
      </c>
      <c r="L295" s="1" t="s">
        <v>9515</v>
      </c>
      <c r="M295" s="1" t="s">
        <v>347</v>
      </c>
      <c r="N295" s="2">
        <v>44562</v>
      </c>
      <c r="O295" s="1" t="s">
        <v>30</v>
      </c>
      <c r="P295" s="1" t="s">
        <v>9516</v>
      </c>
      <c r="Q295" s="1" t="s">
        <v>9517</v>
      </c>
      <c r="R295" s="1" t="s">
        <v>9518</v>
      </c>
      <c r="S295" s="1">
        <v>201503050305</v>
      </c>
      <c r="U295" s="3">
        <v>18568</v>
      </c>
    </row>
    <row r="296" spans="1:23" x14ac:dyDescent="0.3">
      <c r="A296" s="1" t="s">
        <v>9519</v>
      </c>
      <c r="B296" s="1" t="s">
        <v>9520</v>
      </c>
      <c r="F296" s="1" t="s">
        <v>90</v>
      </c>
      <c r="H296" s="1" t="s">
        <v>26</v>
      </c>
      <c r="I296" s="1" t="s">
        <v>71</v>
      </c>
      <c r="J296" s="1" t="s">
        <v>27</v>
      </c>
      <c r="K296" s="1" t="s">
        <v>9521</v>
      </c>
      <c r="M296" s="1" t="s">
        <v>1596</v>
      </c>
      <c r="N296" s="2">
        <v>44562</v>
      </c>
      <c r="O296" s="1" t="s">
        <v>30</v>
      </c>
      <c r="P296" s="1" t="s">
        <v>9522</v>
      </c>
      <c r="Q296" s="1" t="s">
        <v>9523</v>
      </c>
      <c r="R296" s="1" t="s">
        <v>9524</v>
      </c>
      <c r="U296" s="3">
        <v>18568</v>
      </c>
    </row>
    <row r="297" spans="1:23" x14ac:dyDescent="0.3">
      <c r="A297" s="1" t="s">
        <v>9525</v>
      </c>
      <c r="B297" s="1" t="s">
        <v>9526</v>
      </c>
      <c r="C297" s="1" t="s">
        <v>869</v>
      </c>
      <c r="F297" s="1" t="s">
        <v>25</v>
      </c>
      <c r="H297" s="1" t="s">
        <v>26</v>
      </c>
      <c r="J297" s="1" t="s">
        <v>27</v>
      </c>
      <c r="K297" s="1" t="s">
        <v>5663</v>
      </c>
      <c r="M297" s="1" t="s">
        <v>258</v>
      </c>
      <c r="N297" s="2">
        <v>44562</v>
      </c>
      <c r="O297" s="1" t="s">
        <v>30</v>
      </c>
      <c r="P297" s="1" t="s">
        <v>9527</v>
      </c>
      <c r="U297" s="3">
        <v>18568</v>
      </c>
      <c r="V297" s="1" t="s">
        <v>869</v>
      </c>
      <c r="W297" s="1">
        <v>1</v>
      </c>
    </row>
    <row r="298" spans="1:23" x14ac:dyDescent="0.3">
      <c r="A298" s="1" t="s">
        <v>9528</v>
      </c>
      <c r="B298" s="1" t="s">
        <v>9529</v>
      </c>
      <c r="C298" s="1" t="s">
        <v>426</v>
      </c>
      <c r="F298" s="1" t="s">
        <v>9530</v>
      </c>
      <c r="H298" s="1" t="s">
        <v>26</v>
      </c>
      <c r="J298" s="1" t="s">
        <v>27</v>
      </c>
      <c r="K298" s="1" t="s">
        <v>9531</v>
      </c>
      <c r="L298" s="1" t="s">
        <v>9532</v>
      </c>
      <c r="M298" s="1" t="s">
        <v>347</v>
      </c>
      <c r="N298" s="2">
        <v>44562</v>
      </c>
      <c r="O298" s="1" t="s">
        <v>30</v>
      </c>
      <c r="P298" s="1" t="s">
        <v>9533</v>
      </c>
      <c r="W298" s="1">
        <v>1</v>
      </c>
    </row>
    <row r="299" spans="1:23" x14ac:dyDescent="0.3">
      <c r="A299" s="1" t="s">
        <v>9185</v>
      </c>
      <c r="B299" s="1" t="s">
        <v>9534</v>
      </c>
      <c r="F299" s="1" t="s">
        <v>9535</v>
      </c>
      <c r="H299" s="1" t="s">
        <v>26</v>
      </c>
      <c r="J299" s="1" t="s">
        <v>27</v>
      </c>
      <c r="K299" s="1" t="s">
        <v>9536</v>
      </c>
      <c r="M299" s="1" t="s">
        <v>1110</v>
      </c>
      <c r="N299" s="2">
        <v>44562</v>
      </c>
      <c r="O299" s="1" t="s">
        <v>30</v>
      </c>
      <c r="P299" s="1" t="s">
        <v>9191</v>
      </c>
      <c r="U299" s="1" t="s">
        <v>130</v>
      </c>
    </row>
    <row r="300" spans="1:23" x14ac:dyDescent="0.3">
      <c r="A300" s="1" t="s">
        <v>9537</v>
      </c>
      <c r="B300" s="1" t="s">
        <v>9538</v>
      </c>
      <c r="F300" s="1" t="s">
        <v>9539</v>
      </c>
      <c r="H300" s="1" t="s">
        <v>26</v>
      </c>
      <c r="I300" s="1" t="s">
        <v>71</v>
      </c>
      <c r="J300" s="1" t="s">
        <v>27</v>
      </c>
      <c r="K300" s="1" t="s">
        <v>9540</v>
      </c>
      <c r="L300" s="1" t="s">
        <v>9541</v>
      </c>
      <c r="M300" s="1" t="s">
        <v>1370</v>
      </c>
      <c r="N300" s="2">
        <v>44562</v>
      </c>
      <c r="O300" s="1" t="s">
        <v>223</v>
      </c>
      <c r="P300" s="1" t="s">
        <v>9542</v>
      </c>
      <c r="Q300" s="1" t="s">
        <v>9543</v>
      </c>
      <c r="R300" s="1" t="s">
        <v>9544</v>
      </c>
      <c r="S300" s="1" t="s">
        <v>9545</v>
      </c>
      <c r="U300" s="3">
        <v>18568</v>
      </c>
    </row>
    <row r="301" spans="1:23" x14ac:dyDescent="0.3">
      <c r="A301" s="1" t="s">
        <v>9546</v>
      </c>
      <c r="B301" s="1" t="s">
        <v>9547</v>
      </c>
      <c r="F301" s="1" t="s">
        <v>90</v>
      </c>
      <c r="H301" s="1" t="s">
        <v>26</v>
      </c>
      <c r="J301" s="1" t="s">
        <v>27</v>
      </c>
      <c r="K301" s="1" t="s">
        <v>8227</v>
      </c>
      <c r="L301" s="1" t="s">
        <v>9548</v>
      </c>
      <c r="M301" s="1" t="s">
        <v>9549</v>
      </c>
      <c r="N301" s="2">
        <v>44562</v>
      </c>
      <c r="O301" s="1" t="s">
        <v>30</v>
      </c>
      <c r="Q301" s="1" t="s">
        <v>9550</v>
      </c>
      <c r="R301" s="1" t="s">
        <v>9551</v>
      </c>
      <c r="U301" s="4">
        <v>45667</v>
      </c>
    </row>
    <row r="302" spans="1:23" x14ac:dyDescent="0.3">
      <c r="A302" s="1" t="s">
        <v>9552</v>
      </c>
      <c r="B302" s="1" t="s">
        <v>9553</v>
      </c>
      <c r="F302" s="1" t="s">
        <v>142</v>
      </c>
      <c r="H302" s="1" t="s">
        <v>26</v>
      </c>
      <c r="J302" s="1" t="s">
        <v>27</v>
      </c>
      <c r="K302" s="1" t="s">
        <v>528</v>
      </c>
      <c r="L302" s="1" t="s">
        <v>9554</v>
      </c>
      <c r="M302" s="1" t="s">
        <v>258</v>
      </c>
      <c r="N302" s="2">
        <v>44562</v>
      </c>
      <c r="O302" s="1" t="s">
        <v>30</v>
      </c>
      <c r="P302" s="1" t="s">
        <v>9555</v>
      </c>
      <c r="Q302" s="1" t="s">
        <v>9556</v>
      </c>
      <c r="U302" s="4">
        <v>45667</v>
      </c>
    </row>
    <row r="303" spans="1:23" x14ac:dyDescent="0.3">
      <c r="A303" s="1" t="s">
        <v>9557</v>
      </c>
      <c r="B303" s="1" t="s">
        <v>9558</v>
      </c>
      <c r="F303" s="1" t="s">
        <v>9559</v>
      </c>
      <c r="G303" s="1">
        <v>1</v>
      </c>
      <c r="H303" s="1" t="s">
        <v>26</v>
      </c>
      <c r="J303" s="1" t="s">
        <v>27</v>
      </c>
      <c r="K303" s="1" t="s">
        <v>9560</v>
      </c>
      <c r="L303" s="1" t="s">
        <v>9561</v>
      </c>
      <c r="M303" s="1" t="s">
        <v>302</v>
      </c>
      <c r="N303" s="2">
        <v>44562</v>
      </c>
      <c r="O303" s="1" t="s">
        <v>30</v>
      </c>
      <c r="P303" s="1" t="s">
        <v>9562</v>
      </c>
      <c r="R303" s="1" t="s">
        <v>9563</v>
      </c>
      <c r="S303" s="1" t="s">
        <v>9564</v>
      </c>
      <c r="U303" s="1" t="s">
        <v>130</v>
      </c>
    </row>
    <row r="304" spans="1:23" x14ac:dyDescent="0.3">
      <c r="A304" s="1" t="s">
        <v>9565</v>
      </c>
      <c r="B304" s="1" t="s">
        <v>9566</v>
      </c>
      <c r="F304" s="1" t="s">
        <v>666</v>
      </c>
      <c r="H304" s="1" t="s">
        <v>26</v>
      </c>
      <c r="J304" s="1" t="s">
        <v>27</v>
      </c>
      <c r="K304" s="1" t="s">
        <v>9567</v>
      </c>
      <c r="M304" s="1" t="s">
        <v>3270</v>
      </c>
      <c r="N304" s="2">
        <v>44562</v>
      </c>
      <c r="O304" s="1" t="s">
        <v>30</v>
      </c>
      <c r="P304" s="1" t="s">
        <v>9568</v>
      </c>
      <c r="R304" s="1" t="s">
        <v>9569</v>
      </c>
      <c r="S304" s="1" t="s">
        <v>9570</v>
      </c>
      <c r="U304" s="3">
        <v>18568</v>
      </c>
    </row>
    <row r="305" spans="1:23" x14ac:dyDescent="0.3">
      <c r="A305" s="1" t="s">
        <v>9571</v>
      </c>
      <c r="B305" s="1" t="s">
        <v>9572</v>
      </c>
      <c r="D305" s="1" t="s">
        <v>9573</v>
      </c>
      <c r="E305" s="1">
        <v>3</v>
      </c>
      <c r="F305" s="1" t="s">
        <v>9574</v>
      </c>
      <c r="H305" s="1" t="s">
        <v>26</v>
      </c>
      <c r="I305" s="1" t="s">
        <v>71</v>
      </c>
      <c r="J305" s="1" t="s">
        <v>27</v>
      </c>
      <c r="K305" s="1" t="s">
        <v>9575</v>
      </c>
      <c r="L305" s="1" t="s">
        <v>9576</v>
      </c>
      <c r="M305" s="1" t="s">
        <v>258</v>
      </c>
      <c r="N305" s="2">
        <v>44562</v>
      </c>
      <c r="O305" s="1" t="s">
        <v>30</v>
      </c>
      <c r="P305" s="1" t="s">
        <v>9577</v>
      </c>
      <c r="Q305" s="1" t="s">
        <v>9578</v>
      </c>
      <c r="R305" s="1" t="s">
        <v>9579</v>
      </c>
      <c r="S305" s="1" t="s">
        <v>9580</v>
      </c>
      <c r="U305" s="4">
        <v>45667</v>
      </c>
    </row>
    <row r="306" spans="1:23" x14ac:dyDescent="0.3">
      <c r="A306" s="1" t="s">
        <v>9581</v>
      </c>
      <c r="B306" s="1" t="s">
        <v>9582</v>
      </c>
      <c r="F306" s="1" t="s">
        <v>25</v>
      </c>
      <c r="H306" s="1" t="s">
        <v>26</v>
      </c>
      <c r="J306" s="1" t="s">
        <v>27</v>
      </c>
      <c r="K306" s="1" t="s">
        <v>28</v>
      </c>
      <c r="M306" s="1" t="s">
        <v>375</v>
      </c>
      <c r="N306" s="2">
        <v>44562</v>
      </c>
      <c r="O306" s="1" t="s">
        <v>30</v>
      </c>
      <c r="P306" s="1" t="s">
        <v>9583</v>
      </c>
      <c r="Q306" s="1" t="s">
        <v>9584</v>
      </c>
      <c r="R306" s="1" t="s">
        <v>9585</v>
      </c>
      <c r="S306" s="1" t="s">
        <v>9586</v>
      </c>
      <c r="U306" s="3">
        <v>18568</v>
      </c>
    </row>
    <row r="307" spans="1:23" x14ac:dyDescent="0.3">
      <c r="A307" s="1" t="s">
        <v>9587</v>
      </c>
      <c r="B307" s="1" t="s">
        <v>9588</v>
      </c>
      <c r="C307" s="1" t="s">
        <v>1611</v>
      </c>
      <c r="D307" s="1" t="s">
        <v>9589</v>
      </c>
      <c r="E307" s="1">
        <v>2</v>
      </c>
      <c r="F307" s="1" t="s">
        <v>90</v>
      </c>
      <c r="H307" s="1" t="s">
        <v>26</v>
      </c>
      <c r="J307" s="1" t="s">
        <v>27</v>
      </c>
      <c r="K307" s="1" t="s">
        <v>967</v>
      </c>
      <c r="L307" s="1" t="s">
        <v>9590</v>
      </c>
      <c r="M307" s="1" t="s">
        <v>788</v>
      </c>
      <c r="N307" s="2">
        <v>44557</v>
      </c>
      <c r="O307" s="1" t="s">
        <v>267</v>
      </c>
      <c r="P307" s="1" t="s">
        <v>9591</v>
      </c>
      <c r="Q307" s="1" t="s">
        <v>9592</v>
      </c>
      <c r="R307" s="1" t="s">
        <v>9593</v>
      </c>
      <c r="S307" s="1" t="s">
        <v>9594</v>
      </c>
      <c r="U307" s="4">
        <v>45667</v>
      </c>
      <c r="V307" s="1" t="s">
        <v>869</v>
      </c>
      <c r="W307" s="1">
        <v>1</v>
      </c>
    </row>
    <row r="308" spans="1:23" x14ac:dyDescent="0.3">
      <c r="A308" s="1" t="s">
        <v>9595</v>
      </c>
      <c r="B308" s="1" t="s">
        <v>9596</v>
      </c>
      <c r="C308" s="1" t="s">
        <v>869</v>
      </c>
      <c r="D308" s="1" t="s">
        <v>9597</v>
      </c>
      <c r="E308" s="1">
        <v>2</v>
      </c>
      <c r="F308" s="1" t="s">
        <v>9598</v>
      </c>
      <c r="H308" s="1" t="s">
        <v>26</v>
      </c>
      <c r="J308" s="1" t="s">
        <v>27</v>
      </c>
      <c r="K308" s="1" t="s">
        <v>9599</v>
      </c>
      <c r="L308" s="1" t="s">
        <v>9600</v>
      </c>
      <c r="M308" s="1" t="s">
        <v>109</v>
      </c>
      <c r="N308" s="2">
        <v>44553</v>
      </c>
      <c r="O308" s="1" t="s">
        <v>267</v>
      </c>
      <c r="P308" s="1" t="s">
        <v>9601</v>
      </c>
      <c r="Q308" s="1" t="s">
        <v>9602</v>
      </c>
      <c r="R308" s="1" t="s">
        <v>9603</v>
      </c>
      <c r="S308" s="1">
        <v>254721515912</v>
      </c>
      <c r="U308" s="4">
        <v>45667</v>
      </c>
      <c r="V308" s="1" t="s">
        <v>869</v>
      </c>
      <c r="W308" s="1">
        <v>1</v>
      </c>
    </row>
    <row r="309" spans="1:23" x14ac:dyDescent="0.3">
      <c r="A309" s="1" t="s">
        <v>9604</v>
      </c>
      <c r="B309" s="1" t="s">
        <v>9605</v>
      </c>
      <c r="F309" s="1" t="s">
        <v>1178</v>
      </c>
      <c r="H309" s="1" t="s">
        <v>26</v>
      </c>
      <c r="J309" s="1" t="s">
        <v>27</v>
      </c>
      <c r="K309" s="1" t="s">
        <v>9606</v>
      </c>
      <c r="L309" s="1" t="s">
        <v>9607</v>
      </c>
      <c r="M309" s="1" t="s">
        <v>258</v>
      </c>
      <c r="N309" s="2">
        <v>44553</v>
      </c>
      <c r="O309" s="1" t="s">
        <v>267</v>
      </c>
      <c r="P309" s="1" t="s">
        <v>9608</v>
      </c>
      <c r="Q309" s="1" t="s">
        <v>9609</v>
      </c>
      <c r="R309" s="1" t="s">
        <v>9610</v>
      </c>
      <c r="U309" s="4">
        <v>45667</v>
      </c>
    </row>
    <row r="310" spans="1:23" x14ac:dyDescent="0.3">
      <c r="A310" s="1" t="s">
        <v>9611</v>
      </c>
      <c r="B310" s="1" t="s">
        <v>9612</v>
      </c>
      <c r="C310" s="1" t="s">
        <v>1611</v>
      </c>
      <c r="D310" s="1" t="s">
        <v>9613</v>
      </c>
      <c r="E310" s="1">
        <v>1</v>
      </c>
      <c r="F310" s="1" t="s">
        <v>9614</v>
      </c>
      <c r="H310" s="1" t="s">
        <v>26</v>
      </c>
      <c r="I310" s="1" t="s">
        <v>80</v>
      </c>
      <c r="J310" s="1" t="s">
        <v>27</v>
      </c>
      <c r="K310" s="1" t="s">
        <v>9615</v>
      </c>
      <c r="L310" s="1" t="s">
        <v>9616</v>
      </c>
      <c r="M310" s="1" t="s">
        <v>302</v>
      </c>
      <c r="N310" s="2">
        <v>44544</v>
      </c>
      <c r="O310" s="1" t="s">
        <v>267</v>
      </c>
      <c r="P310" s="1" t="s">
        <v>9617</v>
      </c>
      <c r="R310" s="1" t="s">
        <v>9618</v>
      </c>
      <c r="S310" s="1">
        <v>714045983</v>
      </c>
      <c r="U310" s="4">
        <v>45667</v>
      </c>
      <c r="V310" s="1" t="s">
        <v>869</v>
      </c>
    </row>
    <row r="311" spans="1:23" x14ac:dyDescent="0.3">
      <c r="A311" s="1" t="s">
        <v>9619</v>
      </c>
      <c r="B311" s="1" t="s">
        <v>9620</v>
      </c>
      <c r="C311" s="1" t="s">
        <v>212</v>
      </c>
      <c r="D311" s="1" t="s">
        <v>9621</v>
      </c>
      <c r="E311" s="1">
        <v>4</v>
      </c>
      <c r="F311" s="1" t="s">
        <v>9622</v>
      </c>
      <c r="H311" s="1" t="s">
        <v>26</v>
      </c>
      <c r="J311" s="1" t="s">
        <v>27</v>
      </c>
      <c r="K311" s="1" t="s">
        <v>9623</v>
      </c>
      <c r="L311" s="1" t="s">
        <v>9624</v>
      </c>
      <c r="M311" s="1" t="s">
        <v>419</v>
      </c>
      <c r="N311" s="2">
        <v>44543</v>
      </c>
      <c r="O311" s="1" t="s">
        <v>267</v>
      </c>
      <c r="P311" s="1" t="s">
        <v>9625</v>
      </c>
      <c r="Q311" s="1" t="s">
        <v>9626</v>
      </c>
      <c r="R311" s="1" t="s">
        <v>9627</v>
      </c>
      <c r="U311" s="1" t="s">
        <v>130</v>
      </c>
      <c r="W311" s="1">
        <v>11</v>
      </c>
    </row>
    <row r="312" spans="1:23" x14ac:dyDescent="0.3">
      <c r="A312" s="1" t="s">
        <v>9628</v>
      </c>
      <c r="B312" s="1" t="s">
        <v>9629</v>
      </c>
      <c r="C312" s="1" t="s">
        <v>1611</v>
      </c>
      <c r="D312" s="1" t="s">
        <v>9630</v>
      </c>
      <c r="E312" s="1">
        <v>1</v>
      </c>
      <c r="F312" s="1" t="s">
        <v>9631</v>
      </c>
      <c r="H312" s="1" t="s">
        <v>26</v>
      </c>
      <c r="J312" s="1" t="s">
        <v>27</v>
      </c>
      <c r="K312" s="1" t="s">
        <v>9632</v>
      </c>
      <c r="L312" s="1" t="s">
        <v>9633</v>
      </c>
      <c r="M312" s="1" t="s">
        <v>7746</v>
      </c>
      <c r="N312" s="2">
        <v>44531</v>
      </c>
      <c r="O312" s="1" t="s">
        <v>267</v>
      </c>
      <c r="P312" s="1" t="s">
        <v>9634</v>
      </c>
      <c r="Q312" s="1" t="s">
        <v>9635</v>
      </c>
      <c r="R312" s="1" t="s">
        <v>9636</v>
      </c>
      <c r="S312" s="1">
        <v>2348105038791</v>
      </c>
      <c r="U312" s="3">
        <v>18568</v>
      </c>
      <c r="V312" s="1" t="s">
        <v>869</v>
      </c>
      <c r="W312" s="1">
        <v>1</v>
      </c>
    </row>
    <row r="313" spans="1:23" x14ac:dyDescent="0.3">
      <c r="A313" s="1" t="s">
        <v>9637</v>
      </c>
      <c r="B313" s="1" t="s">
        <v>9638</v>
      </c>
      <c r="F313" s="1" t="s">
        <v>142</v>
      </c>
      <c r="H313" s="1" t="s">
        <v>26</v>
      </c>
      <c r="J313" s="1" t="s">
        <v>27</v>
      </c>
      <c r="K313" s="1" t="s">
        <v>2332</v>
      </c>
      <c r="L313" s="1" t="s">
        <v>9639</v>
      </c>
      <c r="M313" s="1" t="s">
        <v>1110</v>
      </c>
      <c r="N313" s="2">
        <v>44531</v>
      </c>
      <c r="O313" s="1" t="s">
        <v>267</v>
      </c>
      <c r="P313" s="1" t="s">
        <v>9640</v>
      </c>
      <c r="Q313" s="1" t="s">
        <v>9641</v>
      </c>
      <c r="R313" s="1" t="s">
        <v>9642</v>
      </c>
      <c r="U313" s="4">
        <v>45667</v>
      </c>
    </row>
    <row r="314" spans="1:23" x14ac:dyDescent="0.3">
      <c r="A314" s="1" t="s">
        <v>9643</v>
      </c>
      <c r="B314" s="1" t="s">
        <v>9644</v>
      </c>
      <c r="D314" s="1" t="s">
        <v>9645</v>
      </c>
      <c r="E314" s="1">
        <v>2</v>
      </c>
      <c r="F314" s="1" t="s">
        <v>142</v>
      </c>
      <c r="H314" s="1" t="s">
        <v>26</v>
      </c>
      <c r="J314" s="1" t="s">
        <v>27</v>
      </c>
      <c r="K314" s="1" t="s">
        <v>2332</v>
      </c>
      <c r="L314" s="1" t="s">
        <v>9646</v>
      </c>
      <c r="M314" s="1" t="s">
        <v>258</v>
      </c>
      <c r="N314" s="2">
        <v>44531</v>
      </c>
      <c r="O314" s="1" t="s">
        <v>267</v>
      </c>
      <c r="P314" s="1" t="s">
        <v>9647</v>
      </c>
      <c r="Q314" s="1" t="s">
        <v>9648</v>
      </c>
      <c r="R314" s="1" t="s">
        <v>9649</v>
      </c>
      <c r="S314" s="1">
        <f>234-903-26-6439</f>
        <v>-7134</v>
      </c>
      <c r="U314" s="3">
        <v>18568</v>
      </c>
    </row>
    <row r="315" spans="1:23" x14ac:dyDescent="0.3">
      <c r="A315" s="1" t="s">
        <v>9650</v>
      </c>
      <c r="B315" s="1" t="s">
        <v>9651</v>
      </c>
      <c r="D315" s="1" t="s">
        <v>9652</v>
      </c>
      <c r="E315" s="1">
        <v>2</v>
      </c>
      <c r="F315" s="1" t="s">
        <v>9653</v>
      </c>
      <c r="H315" s="1" t="s">
        <v>26</v>
      </c>
      <c r="J315" s="1" t="s">
        <v>27</v>
      </c>
      <c r="K315" s="1" t="s">
        <v>9654</v>
      </c>
      <c r="L315" s="1" t="s">
        <v>9655</v>
      </c>
      <c r="M315" s="1" t="s">
        <v>375</v>
      </c>
      <c r="N315" s="2">
        <v>44529</v>
      </c>
      <c r="O315" s="1" t="s">
        <v>267</v>
      </c>
      <c r="P315" s="1" t="s">
        <v>9656</v>
      </c>
      <c r="Q315" s="1" t="s">
        <v>9657</v>
      </c>
      <c r="R315" s="1" t="s">
        <v>9658</v>
      </c>
      <c r="S315" s="1">
        <v>9090906099</v>
      </c>
      <c r="U315" s="3">
        <v>18568</v>
      </c>
    </row>
    <row r="316" spans="1:23" x14ac:dyDescent="0.3">
      <c r="A316" s="1" t="s">
        <v>9659</v>
      </c>
      <c r="B316" s="1" t="s">
        <v>9660</v>
      </c>
      <c r="C316" s="1" t="s">
        <v>1611</v>
      </c>
      <c r="D316" s="1" t="s">
        <v>9661</v>
      </c>
      <c r="E316" s="1">
        <v>2</v>
      </c>
      <c r="F316" s="1" t="s">
        <v>9662</v>
      </c>
      <c r="H316" s="1" t="s">
        <v>26</v>
      </c>
      <c r="I316" s="1" t="s">
        <v>80</v>
      </c>
      <c r="J316" s="1" t="s">
        <v>27</v>
      </c>
      <c r="K316" s="1" t="s">
        <v>9663</v>
      </c>
      <c r="L316" s="1" t="s">
        <v>9664</v>
      </c>
      <c r="M316" s="1" t="s">
        <v>2802</v>
      </c>
      <c r="N316" s="2">
        <v>44527</v>
      </c>
      <c r="O316" s="1" t="s">
        <v>267</v>
      </c>
      <c r="P316" s="1" t="s">
        <v>9665</v>
      </c>
      <c r="R316" s="1" t="s">
        <v>9666</v>
      </c>
      <c r="S316" s="1">
        <v>2348034410381</v>
      </c>
      <c r="U316" s="4">
        <v>45667</v>
      </c>
      <c r="V316" s="1" t="s">
        <v>869</v>
      </c>
    </row>
    <row r="317" spans="1:23" x14ac:dyDescent="0.3">
      <c r="A317" s="1" t="s">
        <v>9667</v>
      </c>
      <c r="B317" s="1" t="s">
        <v>9668</v>
      </c>
      <c r="D317" s="1" t="s">
        <v>9669</v>
      </c>
      <c r="E317" s="1">
        <v>1</v>
      </c>
      <c r="F317" s="1" t="s">
        <v>7038</v>
      </c>
      <c r="H317" s="1" t="s">
        <v>26</v>
      </c>
      <c r="J317" s="1" t="s">
        <v>27</v>
      </c>
      <c r="K317" s="1" t="s">
        <v>9670</v>
      </c>
      <c r="L317" s="1" t="s">
        <v>9671</v>
      </c>
      <c r="M317" s="1" t="s">
        <v>118</v>
      </c>
      <c r="N317" s="2">
        <v>44521</v>
      </c>
      <c r="O317" s="1" t="s">
        <v>267</v>
      </c>
      <c r="P317" s="1" t="s">
        <v>9672</v>
      </c>
      <c r="Q317" s="1" t="s">
        <v>9673</v>
      </c>
      <c r="R317" s="1" t="s">
        <v>9674</v>
      </c>
      <c r="U317" s="4">
        <v>45667</v>
      </c>
    </row>
    <row r="318" spans="1:23" x14ac:dyDescent="0.3">
      <c r="A318" s="1" t="s">
        <v>9675</v>
      </c>
      <c r="B318" s="1" t="s">
        <v>9676</v>
      </c>
      <c r="C318" s="1" t="s">
        <v>1611</v>
      </c>
      <c r="D318" s="1" t="s">
        <v>9677</v>
      </c>
      <c r="E318" s="1">
        <v>1</v>
      </c>
      <c r="F318" s="1" t="s">
        <v>9678</v>
      </c>
      <c r="H318" s="1" t="s">
        <v>26</v>
      </c>
      <c r="J318" s="1" t="s">
        <v>27</v>
      </c>
      <c r="K318" s="1" t="s">
        <v>9679</v>
      </c>
      <c r="L318" s="1" t="s">
        <v>9680</v>
      </c>
      <c r="M318" s="1" t="s">
        <v>9681</v>
      </c>
      <c r="N318" s="2">
        <v>44521</v>
      </c>
      <c r="O318" s="1" t="s">
        <v>267</v>
      </c>
      <c r="P318" s="1" t="s">
        <v>9682</v>
      </c>
      <c r="Q318" s="1" t="s">
        <v>9683</v>
      </c>
      <c r="R318" s="1" t="s">
        <v>9684</v>
      </c>
      <c r="S318" s="1">
        <v>2348100059964</v>
      </c>
      <c r="U318" s="4">
        <v>45667</v>
      </c>
      <c r="V318" s="1" t="s">
        <v>869</v>
      </c>
    </row>
    <row r="319" spans="1:23" x14ac:dyDescent="0.3">
      <c r="A319" s="1" t="s">
        <v>9685</v>
      </c>
      <c r="B319" s="1" t="s">
        <v>9686</v>
      </c>
      <c r="D319" s="1" t="s">
        <v>9687</v>
      </c>
      <c r="E319" s="1">
        <v>1</v>
      </c>
      <c r="F319" s="1" t="s">
        <v>9688</v>
      </c>
      <c r="H319" s="1" t="s">
        <v>26</v>
      </c>
      <c r="J319" s="1" t="s">
        <v>27</v>
      </c>
      <c r="K319" s="1" t="s">
        <v>9689</v>
      </c>
      <c r="L319" s="1" t="s">
        <v>9690</v>
      </c>
      <c r="M319" s="1" t="s">
        <v>9691</v>
      </c>
      <c r="N319" s="2">
        <v>44510</v>
      </c>
      <c r="O319" s="1" t="s">
        <v>267</v>
      </c>
      <c r="P319" s="1" t="s">
        <v>9692</v>
      </c>
      <c r="Q319" s="1" t="s">
        <v>9693</v>
      </c>
      <c r="R319" s="1" t="s">
        <v>9694</v>
      </c>
      <c r="S319" s="1" t="s">
        <v>9695</v>
      </c>
    </row>
    <row r="320" spans="1:23" x14ac:dyDescent="0.3">
      <c r="A320" s="1" t="s">
        <v>9696</v>
      </c>
      <c r="B320" s="1" t="s">
        <v>9697</v>
      </c>
      <c r="D320" s="1" t="s">
        <v>9698</v>
      </c>
      <c r="E320" s="1">
        <v>4</v>
      </c>
      <c r="F320" s="1" t="s">
        <v>9699</v>
      </c>
      <c r="H320" s="1" t="s">
        <v>26</v>
      </c>
      <c r="I320" s="1" t="s">
        <v>71</v>
      </c>
      <c r="J320" s="1" t="s">
        <v>27</v>
      </c>
      <c r="K320" s="1" t="s">
        <v>9700</v>
      </c>
      <c r="L320" s="1" t="s">
        <v>9701</v>
      </c>
      <c r="M320" s="1" t="s">
        <v>746</v>
      </c>
      <c r="N320" s="2">
        <v>44504</v>
      </c>
      <c r="O320" s="1" t="s">
        <v>267</v>
      </c>
      <c r="P320" s="1" t="s">
        <v>9702</v>
      </c>
      <c r="R320" s="1" t="s">
        <v>9703</v>
      </c>
      <c r="S320" s="1">
        <v>905522989594</v>
      </c>
      <c r="U320" s="3">
        <v>18568</v>
      </c>
    </row>
    <row r="321" spans="1:23" x14ac:dyDescent="0.3">
      <c r="A321" s="1" t="s">
        <v>9704</v>
      </c>
      <c r="B321" s="1" t="s">
        <v>9705</v>
      </c>
      <c r="C321" s="1" t="s">
        <v>1611</v>
      </c>
      <c r="D321" s="1" t="s">
        <v>9706</v>
      </c>
      <c r="E321" s="1">
        <v>2</v>
      </c>
      <c r="F321" s="1" t="s">
        <v>142</v>
      </c>
      <c r="H321" s="1" t="s">
        <v>26</v>
      </c>
      <c r="J321" s="1" t="s">
        <v>27</v>
      </c>
      <c r="K321" s="1" t="s">
        <v>2332</v>
      </c>
      <c r="L321" s="1" t="s">
        <v>9707</v>
      </c>
      <c r="M321" s="1" t="s">
        <v>302</v>
      </c>
      <c r="N321" s="2">
        <v>44501</v>
      </c>
      <c r="O321" s="1" t="s">
        <v>267</v>
      </c>
      <c r="P321" s="1" t="s">
        <v>9708</v>
      </c>
      <c r="Q321" s="1" t="s">
        <v>9709</v>
      </c>
      <c r="R321" s="1" t="s">
        <v>9710</v>
      </c>
      <c r="S321" s="1">
        <v>27787266084</v>
      </c>
      <c r="U321" s="4">
        <v>45667</v>
      </c>
      <c r="V321" s="1" t="s">
        <v>869</v>
      </c>
      <c r="W321" s="1">
        <v>3</v>
      </c>
    </row>
    <row r="322" spans="1:23" x14ac:dyDescent="0.3">
      <c r="A322" s="1" t="s">
        <v>9711</v>
      </c>
      <c r="B322" s="1" t="s">
        <v>9712</v>
      </c>
      <c r="D322" s="1" t="s">
        <v>9713</v>
      </c>
      <c r="E322" s="1">
        <v>1</v>
      </c>
      <c r="F322" s="1" t="s">
        <v>2914</v>
      </c>
      <c r="H322" s="1" t="s">
        <v>26</v>
      </c>
      <c r="J322" s="1" t="s">
        <v>27</v>
      </c>
      <c r="K322" s="1" t="s">
        <v>9714</v>
      </c>
      <c r="L322" s="1" t="s">
        <v>9715</v>
      </c>
      <c r="M322" s="1" t="s">
        <v>258</v>
      </c>
      <c r="N322" s="2">
        <v>44501</v>
      </c>
      <c r="O322" s="1" t="s">
        <v>267</v>
      </c>
      <c r="P322" s="1" t="s">
        <v>9716</v>
      </c>
      <c r="R322" s="1" t="s">
        <v>9717</v>
      </c>
      <c r="U322" s="4">
        <v>45667</v>
      </c>
    </row>
    <row r="323" spans="1:23" x14ac:dyDescent="0.3">
      <c r="A323" s="1" t="s">
        <v>9718</v>
      </c>
      <c r="B323" s="1" t="s">
        <v>9719</v>
      </c>
      <c r="D323" s="1" t="s">
        <v>9720</v>
      </c>
      <c r="E323" s="1">
        <v>1</v>
      </c>
      <c r="F323" s="1" t="s">
        <v>142</v>
      </c>
      <c r="H323" s="1" t="s">
        <v>26</v>
      </c>
      <c r="J323" s="1" t="s">
        <v>27</v>
      </c>
      <c r="K323" s="1" t="s">
        <v>928</v>
      </c>
      <c r="M323" s="1" t="s">
        <v>1131</v>
      </c>
      <c r="N323" s="2">
        <v>44499</v>
      </c>
      <c r="O323" s="1" t="s">
        <v>267</v>
      </c>
      <c r="P323" s="1" t="s">
        <v>9721</v>
      </c>
      <c r="R323" s="1" t="s">
        <v>9722</v>
      </c>
      <c r="U323" s="4">
        <v>45667</v>
      </c>
    </row>
    <row r="324" spans="1:23" x14ac:dyDescent="0.3">
      <c r="A324" s="1" t="s">
        <v>9723</v>
      </c>
      <c r="B324" s="1" t="s">
        <v>9724</v>
      </c>
      <c r="D324" s="1" t="s">
        <v>9725</v>
      </c>
      <c r="E324" s="1">
        <v>1</v>
      </c>
      <c r="F324" s="1" t="s">
        <v>142</v>
      </c>
      <c r="H324" s="1" t="s">
        <v>26</v>
      </c>
      <c r="J324" s="1" t="s">
        <v>27</v>
      </c>
      <c r="K324" s="1" t="s">
        <v>928</v>
      </c>
      <c r="L324" s="1" t="s">
        <v>9726</v>
      </c>
      <c r="M324" s="1" t="s">
        <v>258</v>
      </c>
      <c r="N324" s="2">
        <v>44490</v>
      </c>
      <c r="O324" s="1" t="s">
        <v>267</v>
      </c>
      <c r="P324" s="1" t="s">
        <v>9727</v>
      </c>
      <c r="U324" s="3">
        <v>18568</v>
      </c>
    </row>
    <row r="325" spans="1:23" x14ac:dyDescent="0.3">
      <c r="A325" s="1" t="s">
        <v>9728</v>
      </c>
      <c r="B325" s="1" t="s">
        <v>9729</v>
      </c>
      <c r="F325" s="1" t="s">
        <v>472</v>
      </c>
      <c r="H325" s="1" t="s">
        <v>26</v>
      </c>
      <c r="J325" s="1" t="s">
        <v>27</v>
      </c>
      <c r="K325" s="1" t="s">
        <v>9730</v>
      </c>
      <c r="L325" s="1" t="s">
        <v>9731</v>
      </c>
      <c r="M325" s="1" t="s">
        <v>258</v>
      </c>
      <c r="N325" s="2">
        <v>44490</v>
      </c>
      <c r="O325" s="1" t="s">
        <v>267</v>
      </c>
      <c r="P325" s="1" t="s">
        <v>9732</v>
      </c>
      <c r="Q325" s="1" t="s">
        <v>9733</v>
      </c>
      <c r="R325" s="1" t="s">
        <v>9734</v>
      </c>
      <c r="S325" s="1">
        <v>2349072777999</v>
      </c>
      <c r="U325" s="3">
        <v>18568</v>
      </c>
    </row>
    <row r="326" spans="1:23" x14ac:dyDescent="0.3">
      <c r="A326" s="1" t="s">
        <v>9735</v>
      </c>
      <c r="B326" s="1" t="s">
        <v>9736</v>
      </c>
      <c r="C326" s="1" t="s">
        <v>1611</v>
      </c>
      <c r="D326" s="1" t="s">
        <v>9737</v>
      </c>
      <c r="E326" s="1">
        <v>2</v>
      </c>
      <c r="F326" s="1" t="s">
        <v>142</v>
      </c>
      <c r="H326" s="1" t="s">
        <v>26</v>
      </c>
      <c r="I326" s="1" t="s">
        <v>71</v>
      </c>
      <c r="J326" s="1" t="s">
        <v>27</v>
      </c>
      <c r="K326" s="1" t="s">
        <v>928</v>
      </c>
      <c r="L326" s="1" t="s">
        <v>9738</v>
      </c>
      <c r="M326" s="1" t="s">
        <v>788</v>
      </c>
      <c r="N326" s="2">
        <v>44480</v>
      </c>
      <c r="O326" s="1" t="s">
        <v>267</v>
      </c>
      <c r="P326" s="1" t="s">
        <v>9739</v>
      </c>
      <c r="Q326" s="1" t="s">
        <v>9740</v>
      </c>
      <c r="R326" s="1" t="s">
        <v>9741</v>
      </c>
      <c r="S326" s="1" t="s">
        <v>9742</v>
      </c>
      <c r="U326" s="3">
        <v>18568</v>
      </c>
      <c r="V326" s="1" t="s">
        <v>869</v>
      </c>
      <c r="W326" s="1">
        <v>3</v>
      </c>
    </row>
    <row r="327" spans="1:23" x14ac:dyDescent="0.3">
      <c r="A327" s="1" t="s">
        <v>9743</v>
      </c>
      <c r="B327" s="1" t="s">
        <v>9744</v>
      </c>
      <c r="F327" s="1" t="s">
        <v>1311</v>
      </c>
      <c r="H327" s="1" t="s">
        <v>26</v>
      </c>
      <c r="J327" s="1" t="s">
        <v>27</v>
      </c>
      <c r="K327" s="1" t="s">
        <v>9745</v>
      </c>
      <c r="L327" s="1" t="s">
        <v>9746</v>
      </c>
      <c r="M327" s="1" t="s">
        <v>258</v>
      </c>
      <c r="N327" s="2">
        <v>44479</v>
      </c>
      <c r="O327" s="1" t="s">
        <v>267</v>
      </c>
      <c r="Q327" s="1" t="s">
        <v>9747</v>
      </c>
      <c r="U327" s="4">
        <v>45667</v>
      </c>
    </row>
    <row r="328" spans="1:23" x14ac:dyDescent="0.3">
      <c r="A328" s="1" t="s">
        <v>9748</v>
      </c>
      <c r="B328" s="1" t="s">
        <v>9749</v>
      </c>
      <c r="C328" s="1" t="s">
        <v>3238</v>
      </c>
      <c r="D328" s="1" t="s">
        <v>9750</v>
      </c>
      <c r="E328" s="1">
        <v>1</v>
      </c>
      <c r="F328" s="1" t="s">
        <v>9751</v>
      </c>
      <c r="H328" s="1" t="s">
        <v>26</v>
      </c>
      <c r="J328" s="1" t="s">
        <v>27</v>
      </c>
      <c r="K328" s="1" t="s">
        <v>9752</v>
      </c>
      <c r="L328" s="1" t="s">
        <v>9753</v>
      </c>
      <c r="M328" s="1" t="s">
        <v>2187</v>
      </c>
      <c r="N328" s="2">
        <v>44476</v>
      </c>
      <c r="O328" s="1" t="s">
        <v>267</v>
      </c>
      <c r="P328" s="1" t="s">
        <v>9754</v>
      </c>
      <c r="Q328" s="1" t="s">
        <v>9755</v>
      </c>
      <c r="R328" s="1" t="s">
        <v>9756</v>
      </c>
      <c r="S328" s="1">
        <v>79617111444</v>
      </c>
      <c r="U328" s="3">
        <v>18568</v>
      </c>
      <c r="V328" s="1" t="s">
        <v>869</v>
      </c>
    </row>
    <row r="329" spans="1:23" x14ac:dyDescent="0.3">
      <c r="A329" s="1" t="s">
        <v>9757</v>
      </c>
      <c r="B329" s="1" t="s">
        <v>9758</v>
      </c>
      <c r="D329" s="1" t="s">
        <v>9759</v>
      </c>
      <c r="E329" s="1">
        <v>1</v>
      </c>
      <c r="F329" s="1" t="s">
        <v>5602</v>
      </c>
      <c r="H329" s="1" t="s">
        <v>26</v>
      </c>
      <c r="J329" s="1" t="s">
        <v>27</v>
      </c>
      <c r="K329" s="1" t="s">
        <v>8270</v>
      </c>
      <c r="M329" s="1" t="s">
        <v>144</v>
      </c>
      <c r="N329" s="2">
        <v>44473</v>
      </c>
      <c r="O329" s="1" t="s">
        <v>267</v>
      </c>
      <c r="P329" s="1" t="s">
        <v>9760</v>
      </c>
      <c r="Q329" s="1" t="s">
        <v>9761</v>
      </c>
      <c r="R329" s="1" t="s">
        <v>9762</v>
      </c>
      <c r="U329" s="4">
        <v>45667</v>
      </c>
    </row>
    <row r="330" spans="1:23" x14ac:dyDescent="0.3">
      <c r="A330" s="1" t="s">
        <v>9763</v>
      </c>
      <c r="B330" s="1" t="s">
        <v>9764</v>
      </c>
      <c r="C330" s="1" t="s">
        <v>869</v>
      </c>
      <c r="D330" s="1" t="s">
        <v>9765</v>
      </c>
      <c r="E330" s="1">
        <v>1</v>
      </c>
      <c r="F330" s="1" t="s">
        <v>25</v>
      </c>
      <c r="H330" s="1" t="s">
        <v>26</v>
      </c>
      <c r="I330" s="1" t="s">
        <v>71</v>
      </c>
      <c r="J330" s="1" t="s">
        <v>27</v>
      </c>
      <c r="K330" s="1" t="s">
        <v>9766</v>
      </c>
      <c r="L330" s="1" t="s">
        <v>9767</v>
      </c>
      <c r="M330" s="1" t="s">
        <v>258</v>
      </c>
      <c r="N330" s="2">
        <v>44470</v>
      </c>
      <c r="O330" s="1" t="s">
        <v>267</v>
      </c>
      <c r="P330" s="1" t="s">
        <v>9768</v>
      </c>
      <c r="Q330" s="1" t="s">
        <v>9769</v>
      </c>
      <c r="R330" s="1" t="s">
        <v>9770</v>
      </c>
      <c r="S330" s="1">
        <v>2347064894989</v>
      </c>
      <c r="U330" s="3">
        <v>18568</v>
      </c>
      <c r="V330" s="1" t="s">
        <v>869</v>
      </c>
      <c r="W330" s="1">
        <v>9</v>
      </c>
    </row>
    <row r="331" spans="1:23" x14ac:dyDescent="0.3">
      <c r="A331" s="1" t="s">
        <v>9771</v>
      </c>
      <c r="B331" s="1" t="s">
        <v>9772</v>
      </c>
      <c r="C331" s="1" t="s">
        <v>869</v>
      </c>
      <c r="F331" s="1" t="s">
        <v>25</v>
      </c>
      <c r="H331" s="1" t="s">
        <v>26</v>
      </c>
      <c r="J331" s="1" t="s">
        <v>27</v>
      </c>
      <c r="K331" s="1" t="s">
        <v>9773</v>
      </c>
      <c r="L331" s="1" t="s">
        <v>9774</v>
      </c>
      <c r="M331" s="1" t="s">
        <v>9241</v>
      </c>
      <c r="N331" s="2">
        <v>44470</v>
      </c>
      <c r="O331" s="1" t="s">
        <v>267</v>
      </c>
      <c r="P331" s="1" t="s">
        <v>9775</v>
      </c>
      <c r="Q331" s="1" t="s">
        <v>9776</v>
      </c>
      <c r="R331" s="1" t="s">
        <v>9777</v>
      </c>
      <c r="S331" s="1" t="s">
        <v>9778</v>
      </c>
      <c r="U331" s="3">
        <v>18568</v>
      </c>
      <c r="V331" s="1" t="s">
        <v>869</v>
      </c>
    </row>
    <row r="332" spans="1:23" x14ac:dyDescent="0.3">
      <c r="A332" s="1" t="s">
        <v>9779</v>
      </c>
      <c r="B332" s="1" t="s">
        <v>9780</v>
      </c>
      <c r="D332" s="1" t="s">
        <v>9781</v>
      </c>
      <c r="E332" s="1">
        <v>2</v>
      </c>
      <c r="F332" s="1" t="s">
        <v>142</v>
      </c>
      <c r="H332" s="1" t="s">
        <v>26</v>
      </c>
      <c r="J332" s="1" t="s">
        <v>27</v>
      </c>
      <c r="K332" s="1" t="s">
        <v>2332</v>
      </c>
      <c r="L332" s="1" t="s">
        <v>9782</v>
      </c>
      <c r="M332" s="1" t="s">
        <v>347</v>
      </c>
      <c r="N332" s="2">
        <v>44470</v>
      </c>
      <c r="O332" s="1" t="s">
        <v>267</v>
      </c>
      <c r="P332" s="1" t="s">
        <v>9783</v>
      </c>
      <c r="R332" s="1" t="s">
        <v>9784</v>
      </c>
      <c r="S332" s="1">
        <v>2022617781</v>
      </c>
      <c r="U332" s="4">
        <v>45667</v>
      </c>
    </row>
    <row r="333" spans="1:23" x14ac:dyDescent="0.3">
      <c r="A333" s="1" t="s">
        <v>9785</v>
      </c>
      <c r="B333" s="1" t="s">
        <v>9786</v>
      </c>
      <c r="D333" s="1" t="s">
        <v>9787</v>
      </c>
      <c r="E333" s="1">
        <v>3</v>
      </c>
      <c r="F333" s="1" t="s">
        <v>9662</v>
      </c>
      <c r="H333" s="1" t="s">
        <v>26</v>
      </c>
      <c r="J333" s="1" t="s">
        <v>27</v>
      </c>
      <c r="K333" s="1" t="s">
        <v>9788</v>
      </c>
      <c r="L333" s="1" t="s">
        <v>9789</v>
      </c>
      <c r="M333" s="1" t="s">
        <v>375</v>
      </c>
      <c r="N333" s="2">
        <v>44470</v>
      </c>
      <c r="O333" s="1" t="s">
        <v>267</v>
      </c>
      <c r="P333" s="1" t="s">
        <v>9790</v>
      </c>
      <c r="R333" s="1" t="s">
        <v>9791</v>
      </c>
      <c r="S333" s="1">
        <v>2347069996916</v>
      </c>
      <c r="U333" s="4">
        <v>45667</v>
      </c>
    </row>
    <row r="334" spans="1:23" x14ac:dyDescent="0.3">
      <c r="A334" s="1" t="s">
        <v>9792</v>
      </c>
      <c r="B334" s="1" t="s">
        <v>9793</v>
      </c>
      <c r="D334" s="1" t="s">
        <v>9794</v>
      </c>
      <c r="E334" s="1">
        <v>1</v>
      </c>
      <c r="F334" s="1" t="s">
        <v>25</v>
      </c>
      <c r="H334" s="1" t="s">
        <v>26</v>
      </c>
      <c r="I334" s="1" t="s">
        <v>71</v>
      </c>
      <c r="J334" s="1" t="s">
        <v>27</v>
      </c>
      <c r="K334" s="1" t="s">
        <v>9795</v>
      </c>
      <c r="L334" s="1" t="s">
        <v>9796</v>
      </c>
      <c r="M334" s="1" t="s">
        <v>109</v>
      </c>
      <c r="N334" s="2">
        <v>44470</v>
      </c>
      <c r="O334" s="1" t="s">
        <v>223</v>
      </c>
      <c r="P334" s="1" t="s">
        <v>9797</v>
      </c>
      <c r="Q334" s="1" t="s">
        <v>9798</v>
      </c>
      <c r="R334" s="1" t="s">
        <v>9799</v>
      </c>
      <c r="S334" s="1">
        <v>254705666444</v>
      </c>
      <c r="U334" s="3">
        <v>18568</v>
      </c>
    </row>
    <row r="335" spans="1:23" x14ac:dyDescent="0.3">
      <c r="A335" s="1" t="s">
        <v>9800</v>
      </c>
      <c r="B335" s="1" t="s">
        <v>9801</v>
      </c>
      <c r="D335" s="1" t="s">
        <v>9802</v>
      </c>
      <c r="E335" s="1">
        <v>2</v>
      </c>
      <c r="F335" s="1" t="s">
        <v>9803</v>
      </c>
      <c r="H335" s="1" t="s">
        <v>26</v>
      </c>
      <c r="J335" s="1" t="s">
        <v>27</v>
      </c>
      <c r="K335" s="1" t="s">
        <v>9804</v>
      </c>
      <c r="L335" s="1" t="s">
        <v>9805</v>
      </c>
      <c r="M335" s="1" t="s">
        <v>347</v>
      </c>
      <c r="N335" s="2">
        <v>44460</v>
      </c>
      <c r="O335" s="1" t="s">
        <v>267</v>
      </c>
      <c r="P335" s="1" t="s">
        <v>9806</v>
      </c>
      <c r="R335" s="1" t="s">
        <v>9807</v>
      </c>
      <c r="S335" s="1">
        <v>201010009163</v>
      </c>
      <c r="U335" s="3">
        <v>18568</v>
      </c>
    </row>
    <row r="336" spans="1:23" x14ac:dyDescent="0.3">
      <c r="A336" s="1" t="s">
        <v>9808</v>
      </c>
      <c r="B336" s="1" t="s">
        <v>9809</v>
      </c>
      <c r="C336" s="1" t="s">
        <v>973</v>
      </c>
      <c r="D336" s="1" t="s">
        <v>9810</v>
      </c>
      <c r="E336" s="1">
        <v>1</v>
      </c>
      <c r="F336" s="1" t="s">
        <v>142</v>
      </c>
      <c r="H336" s="1" t="s">
        <v>26</v>
      </c>
      <c r="J336" s="1" t="s">
        <v>27</v>
      </c>
      <c r="K336" s="1" t="s">
        <v>2332</v>
      </c>
      <c r="L336" s="1" t="s">
        <v>9811</v>
      </c>
      <c r="M336" s="1" t="s">
        <v>788</v>
      </c>
      <c r="N336" s="2">
        <v>44455</v>
      </c>
      <c r="O336" s="1" t="s">
        <v>267</v>
      </c>
      <c r="P336" s="1" t="s">
        <v>9812</v>
      </c>
      <c r="R336" s="1" t="s">
        <v>9813</v>
      </c>
      <c r="S336" s="1">
        <v>256705640852</v>
      </c>
      <c r="U336" s="4">
        <v>45667</v>
      </c>
      <c r="V336" s="1" t="s">
        <v>869</v>
      </c>
      <c r="W336" s="1">
        <v>1</v>
      </c>
    </row>
    <row r="337" spans="1:23" x14ac:dyDescent="0.3">
      <c r="A337" s="1" t="s">
        <v>9814</v>
      </c>
      <c r="B337" s="1" t="s">
        <v>9815</v>
      </c>
      <c r="D337" s="1" t="s">
        <v>9816</v>
      </c>
      <c r="E337" s="1">
        <v>1</v>
      </c>
      <c r="F337" s="1" t="s">
        <v>142</v>
      </c>
      <c r="H337" s="1" t="s">
        <v>26</v>
      </c>
      <c r="J337" s="1" t="s">
        <v>27</v>
      </c>
      <c r="K337" s="1" t="s">
        <v>2332</v>
      </c>
      <c r="L337" s="1" t="s">
        <v>9817</v>
      </c>
      <c r="M337" s="1" t="s">
        <v>258</v>
      </c>
      <c r="N337" s="2">
        <v>44453</v>
      </c>
      <c r="O337" s="1" t="s">
        <v>267</v>
      </c>
      <c r="P337" s="1" t="s">
        <v>9818</v>
      </c>
      <c r="R337" s="1" t="s">
        <v>9819</v>
      </c>
      <c r="S337" s="1">
        <v>2348093008260</v>
      </c>
      <c r="U337" s="4">
        <v>45667</v>
      </c>
    </row>
    <row r="338" spans="1:23" x14ac:dyDescent="0.3">
      <c r="A338" s="1" t="s">
        <v>9820</v>
      </c>
      <c r="B338" s="1" t="s">
        <v>9821</v>
      </c>
      <c r="F338" s="1" t="s">
        <v>2097</v>
      </c>
      <c r="H338" s="1" t="s">
        <v>26</v>
      </c>
      <c r="J338" s="1" t="s">
        <v>27</v>
      </c>
      <c r="K338" s="1" t="s">
        <v>4412</v>
      </c>
      <c r="L338" s="1" t="s">
        <v>9822</v>
      </c>
      <c r="M338" s="1" t="s">
        <v>2802</v>
      </c>
      <c r="N338" s="2">
        <v>44447</v>
      </c>
      <c r="O338" s="1" t="s">
        <v>267</v>
      </c>
      <c r="P338" s="1" t="s">
        <v>9823</v>
      </c>
      <c r="Q338" s="1" t="s">
        <v>9824</v>
      </c>
      <c r="R338" s="1" t="s">
        <v>9825</v>
      </c>
      <c r="S338" s="1">
        <v>2349064627253</v>
      </c>
      <c r="U338" s="3">
        <v>18568</v>
      </c>
    </row>
    <row r="339" spans="1:23" x14ac:dyDescent="0.3">
      <c r="A339" s="1" t="s">
        <v>9826</v>
      </c>
      <c r="B339" s="1" t="s">
        <v>9827</v>
      </c>
      <c r="C339" s="1" t="s">
        <v>1611</v>
      </c>
      <c r="D339" s="1" t="s">
        <v>9828</v>
      </c>
      <c r="E339" s="1">
        <v>1</v>
      </c>
      <c r="F339" s="1" t="s">
        <v>142</v>
      </c>
      <c r="H339" s="1" t="s">
        <v>26</v>
      </c>
      <c r="J339" s="1" t="s">
        <v>27</v>
      </c>
      <c r="K339" s="1" t="s">
        <v>2332</v>
      </c>
      <c r="L339" s="1" t="s">
        <v>9829</v>
      </c>
      <c r="M339" s="1" t="s">
        <v>258</v>
      </c>
      <c r="N339" s="2">
        <v>44446</v>
      </c>
      <c r="O339" s="1" t="s">
        <v>267</v>
      </c>
      <c r="P339" s="1" t="s">
        <v>9830</v>
      </c>
      <c r="Q339" s="1" t="s">
        <v>9831</v>
      </c>
      <c r="R339" s="1" t="s">
        <v>9832</v>
      </c>
      <c r="U339" s="4">
        <v>45667</v>
      </c>
      <c r="V339" s="1" t="s">
        <v>869</v>
      </c>
      <c r="W339" s="1">
        <v>1</v>
      </c>
    </row>
    <row r="340" spans="1:23" x14ac:dyDescent="0.3">
      <c r="A340" s="1" t="s">
        <v>9833</v>
      </c>
      <c r="B340" s="1" t="s">
        <v>9834</v>
      </c>
      <c r="F340" s="1" t="s">
        <v>142</v>
      </c>
      <c r="H340" s="1" t="s">
        <v>26</v>
      </c>
      <c r="J340" s="1" t="s">
        <v>27</v>
      </c>
      <c r="K340" s="1" t="s">
        <v>928</v>
      </c>
      <c r="L340" s="1" t="s">
        <v>9835</v>
      </c>
      <c r="M340" s="1" t="s">
        <v>9836</v>
      </c>
      <c r="N340" s="2">
        <v>44442</v>
      </c>
      <c r="O340" s="1" t="s">
        <v>267</v>
      </c>
      <c r="P340" s="1" t="s">
        <v>9837</v>
      </c>
      <c r="Q340" s="1" t="s">
        <v>9838</v>
      </c>
      <c r="R340" s="1" t="s">
        <v>9839</v>
      </c>
      <c r="S340" s="1">
        <v>729907230</v>
      </c>
      <c r="U340" s="4">
        <v>45667</v>
      </c>
    </row>
    <row r="341" spans="1:23" x14ac:dyDescent="0.3">
      <c r="A341" s="1" t="s">
        <v>9840</v>
      </c>
      <c r="B341" s="1" t="s">
        <v>9841</v>
      </c>
      <c r="C341" s="1" t="s">
        <v>869</v>
      </c>
      <c r="D341" s="1" t="s">
        <v>9842</v>
      </c>
      <c r="E341" s="1">
        <v>3</v>
      </c>
      <c r="F341" s="1" t="s">
        <v>5881</v>
      </c>
      <c r="H341" s="1" t="s">
        <v>26</v>
      </c>
      <c r="J341" s="1" t="s">
        <v>27</v>
      </c>
      <c r="K341" s="1" t="s">
        <v>9843</v>
      </c>
      <c r="L341" s="1" t="s">
        <v>9844</v>
      </c>
      <c r="M341" s="1" t="s">
        <v>258</v>
      </c>
      <c r="N341" s="2">
        <v>44440</v>
      </c>
      <c r="O341" s="1" t="s">
        <v>223</v>
      </c>
      <c r="P341" s="1" t="s">
        <v>9845</v>
      </c>
      <c r="Q341" s="1" t="s">
        <v>9846</v>
      </c>
      <c r="R341" s="1" t="s">
        <v>9847</v>
      </c>
      <c r="S341" s="1">
        <v>16822462282</v>
      </c>
      <c r="U341" s="1" t="s">
        <v>130</v>
      </c>
      <c r="V341" s="1" t="s">
        <v>869</v>
      </c>
      <c r="W341" s="1">
        <v>20</v>
      </c>
    </row>
    <row r="342" spans="1:23" x14ac:dyDescent="0.3">
      <c r="A342" s="1" t="s">
        <v>9848</v>
      </c>
      <c r="B342" s="1" t="s">
        <v>9849</v>
      </c>
      <c r="C342" s="1" t="s">
        <v>869</v>
      </c>
      <c r="D342" s="1" t="s">
        <v>9850</v>
      </c>
      <c r="E342" s="1">
        <v>1</v>
      </c>
      <c r="F342" s="1" t="s">
        <v>142</v>
      </c>
      <c r="H342" s="1" t="s">
        <v>26</v>
      </c>
      <c r="J342" s="1" t="s">
        <v>27</v>
      </c>
      <c r="K342" s="1" t="s">
        <v>928</v>
      </c>
      <c r="L342" s="1" t="s">
        <v>9851</v>
      </c>
      <c r="M342" s="1" t="s">
        <v>1110</v>
      </c>
      <c r="N342" s="2">
        <v>44440</v>
      </c>
      <c r="O342" s="1" t="s">
        <v>267</v>
      </c>
      <c r="P342" s="1" t="s">
        <v>9852</v>
      </c>
      <c r="Q342" s="1" t="s">
        <v>9853</v>
      </c>
      <c r="R342" s="1" t="s">
        <v>9854</v>
      </c>
      <c r="U342" s="3">
        <v>18568</v>
      </c>
      <c r="V342" s="1" t="s">
        <v>869</v>
      </c>
      <c r="W342" s="1">
        <v>3</v>
      </c>
    </row>
    <row r="343" spans="1:23" x14ac:dyDescent="0.3">
      <c r="A343" s="1" t="s">
        <v>9855</v>
      </c>
      <c r="B343" s="1" t="s">
        <v>9856</v>
      </c>
      <c r="C343" s="1" t="s">
        <v>869</v>
      </c>
      <c r="F343" s="1" t="s">
        <v>771</v>
      </c>
      <c r="H343" s="1" t="s">
        <v>26</v>
      </c>
      <c r="J343" s="1" t="s">
        <v>27</v>
      </c>
      <c r="K343" s="1" t="s">
        <v>9857</v>
      </c>
      <c r="L343" s="1" t="s">
        <v>9858</v>
      </c>
      <c r="M343" s="1" t="s">
        <v>109</v>
      </c>
      <c r="N343" s="2">
        <v>44440</v>
      </c>
      <c r="O343" s="1" t="s">
        <v>267</v>
      </c>
      <c r="P343" s="1" t="s">
        <v>9859</v>
      </c>
      <c r="R343" s="1" t="s">
        <v>9860</v>
      </c>
      <c r="U343" s="3">
        <v>18568</v>
      </c>
      <c r="V343" s="1" t="s">
        <v>869</v>
      </c>
      <c r="W343" s="1">
        <v>5</v>
      </c>
    </row>
    <row r="344" spans="1:23" x14ac:dyDescent="0.3">
      <c r="A344" s="1" t="s">
        <v>9861</v>
      </c>
      <c r="B344" s="1" t="s">
        <v>9862</v>
      </c>
      <c r="C344" s="1" t="s">
        <v>1611</v>
      </c>
      <c r="D344" s="1" t="s">
        <v>9863</v>
      </c>
      <c r="E344" s="1">
        <v>1</v>
      </c>
      <c r="F344" s="1" t="s">
        <v>3319</v>
      </c>
      <c r="H344" s="1" t="s">
        <v>26</v>
      </c>
      <c r="J344" s="1" t="s">
        <v>27</v>
      </c>
      <c r="K344" s="1" t="s">
        <v>9864</v>
      </c>
      <c r="L344" s="1" t="s">
        <v>9865</v>
      </c>
      <c r="M344" s="1" t="s">
        <v>347</v>
      </c>
      <c r="N344" s="2">
        <v>44440</v>
      </c>
      <c r="O344" s="1" t="s">
        <v>267</v>
      </c>
      <c r="P344" s="1" t="s">
        <v>9866</v>
      </c>
      <c r="Q344" s="1" t="s">
        <v>9867</v>
      </c>
      <c r="R344" s="1" t="s">
        <v>9868</v>
      </c>
      <c r="S344" s="1">
        <v>1114688599</v>
      </c>
      <c r="U344" s="3">
        <v>18568</v>
      </c>
      <c r="V344" s="1" t="s">
        <v>869</v>
      </c>
      <c r="W344" s="1">
        <v>5</v>
      </c>
    </row>
    <row r="345" spans="1:23" x14ac:dyDescent="0.3">
      <c r="A345" s="1" t="s">
        <v>9869</v>
      </c>
      <c r="B345" s="1" t="s">
        <v>9870</v>
      </c>
      <c r="C345" s="1" t="s">
        <v>426</v>
      </c>
      <c r="F345" s="1" t="s">
        <v>142</v>
      </c>
      <c r="H345" s="1" t="s">
        <v>26</v>
      </c>
      <c r="J345" s="1" t="s">
        <v>27</v>
      </c>
      <c r="K345" s="1" t="s">
        <v>928</v>
      </c>
      <c r="L345" s="1" t="s">
        <v>9871</v>
      </c>
      <c r="M345" s="1" t="s">
        <v>1110</v>
      </c>
      <c r="N345" s="2">
        <v>44440</v>
      </c>
      <c r="O345" s="1" t="s">
        <v>267</v>
      </c>
      <c r="P345" s="1" t="s">
        <v>9872</v>
      </c>
      <c r="Q345" s="1" t="s">
        <v>9873</v>
      </c>
      <c r="R345" s="1" t="s">
        <v>9874</v>
      </c>
      <c r="S345" s="1">
        <v>8086045502</v>
      </c>
      <c r="U345" s="3">
        <v>18568</v>
      </c>
      <c r="W345" s="1">
        <v>2</v>
      </c>
    </row>
    <row r="346" spans="1:23" x14ac:dyDescent="0.3">
      <c r="A346" s="1" t="s">
        <v>9875</v>
      </c>
      <c r="B346" s="1" t="s">
        <v>9876</v>
      </c>
      <c r="D346" s="1" t="s">
        <v>9877</v>
      </c>
      <c r="E346" s="1">
        <v>2</v>
      </c>
      <c r="F346" s="1" t="s">
        <v>9535</v>
      </c>
      <c r="H346" s="1" t="s">
        <v>26</v>
      </c>
      <c r="J346" s="1" t="s">
        <v>27</v>
      </c>
      <c r="K346" s="1" t="s">
        <v>9536</v>
      </c>
      <c r="L346" s="1" t="s">
        <v>9878</v>
      </c>
      <c r="M346" s="1" t="s">
        <v>1110</v>
      </c>
      <c r="N346" s="2">
        <v>44440</v>
      </c>
      <c r="O346" s="1" t="s">
        <v>267</v>
      </c>
      <c r="P346" s="1" t="s">
        <v>9879</v>
      </c>
      <c r="R346" s="1" t="s">
        <v>9880</v>
      </c>
      <c r="U346" s="3">
        <v>18568</v>
      </c>
    </row>
    <row r="347" spans="1:23" x14ac:dyDescent="0.3">
      <c r="A347" s="1" t="s">
        <v>9881</v>
      </c>
      <c r="B347" s="1" t="s">
        <v>9882</v>
      </c>
      <c r="D347" s="1" t="s">
        <v>9883</v>
      </c>
      <c r="E347" s="1">
        <v>1</v>
      </c>
      <c r="F347" s="1" t="s">
        <v>9884</v>
      </c>
      <c r="H347" s="1" t="s">
        <v>26</v>
      </c>
      <c r="I347" s="1" t="s">
        <v>71</v>
      </c>
      <c r="J347" s="1" t="s">
        <v>27</v>
      </c>
      <c r="K347" s="1" t="s">
        <v>9885</v>
      </c>
      <c r="L347" s="1" t="s">
        <v>9886</v>
      </c>
      <c r="M347" s="1" t="s">
        <v>170</v>
      </c>
      <c r="N347" s="2">
        <v>44440</v>
      </c>
      <c r="O347" s="1" t="s">
        <v>223</v>
      </c>
      <c r="P347" s="1" t="s">
        <v>9887</v>
      </c>
      <c r="R347" s="1" t="s">
        <v>9888</v>
      </c>
      <c r="S347" s="1" t="s">
        <v>9889</v>
      </c>
      <c r="U347" s="3">
        <v>18568</v>
      </c>
    </row>
    <row r="348" spans="1:23" x14ac:dyDescent="0.3">
      <c r="A348" s="1" t="s">
        <v>9890</v>
      </c>
      <c r="B348" s="1" t="s">
        <v>9891</v>
      </c>
      <c r="F348" s="1" t="s">
        <v>142</v>
      </c>
      <c r="H348" s="1" t="s">
        <v>26</v>
      </c>
      <c r="J348" s="1" t="s">
        <v>27</v>
      </c>
      <c r="K348" s="1" t="s">
        <v>9892</v>
      </c>
      <c r="M348" s="1" t="s">
        <v>258</v>
      </c>
      <c r="N348" s="2">
        <v>44440</v>
      </c>
      <c r="O348" s="1" t="s">
        <v>267</v>
      </c>
      <c r="P348" s="1" t="s">
        <v>9893</v>
      </c>
      <c r="R348" s="1" t="s">
        <v>9894</v>
      </c>
      <c r="U348" s="4">
        <v>45667</v>
      </c>
    </row>
    <row r="349" spans="1:23" x14ac:dyDescent="0.3">
      <c r="A349" s="1" t="s">
        <v>9895</v>
      </c>
      <c r="B349" s="1" t="s">
        <v>9896</v>
      </c>
      <c r="C349" s="1" t="s">
        <v>973</v>
      </c>
      <c r="D349" s="1" t="s">
        <v>9897</v>
      </c>
      <c r="E349" s="1">
        <v>3</v>
      </c>
      <c r="F349" s="1" t="s">
        <v>9898</v>
      </c>
      <c r="H349" s="1" t="s">
        <v>26</v>
      </c>
      <c r="J349" s="1" t="s">
        <v>27</v>
      </c>
      <c r="K349" s="1" t="s">
        <v>9899</v>
      </c>
      <c r="L349" s="1" t="s">
        <v>9900</v>
      </c>
      <c r="M349" s="1" t="s">
        <v>258</v>
      </c>
      <c r="N349" s="2">
        <v>44439</v>
      </c>
      <c r="O349" s="1" t="s">
        <v>267</v>
      </c>
      <c r="P349" s="1" t="s">
        <v>9901</v>
      </c>
      <c r="Q349" s="1" t="s">
        <v>9902</v>
      </c>
      <c r="R349" s="1" t="s">
        <v>9903</v>
      </c>
      <c r="U349" s="4">
        <v>45667</v>
      </c>
      <c r="V349" s="1" t="s">
        <v>869</v>
      </c>
      <c r="W349" s="1">
        <v>4</v>
      </c>
    </row>
    <row r="350" spans="1:23" x14ac:dyDescent="0.3">
      <c r="A350" s="1" t="s">
        <v>9904</v>
      </c>
      <c r="B350" s="1" t="s">
        <v>9905</v>
      </c>
      <c r="C350" s="1" t="s">
        <v>1611</v>
      </c>
      <c r="D350" s="1" t="s">
        <v>9906</v>
      </c>
      <c r="E350" s="1">
        <v>1</v>
      </c>
      <c r="F350" s="1" t="s">
        <v>9907</v>
      </c>
      <c r="H350" s="1" t="s">
        <v>26</v>
      </c>
      <c r="J350" s="1" t="s">
        <v>27</v>
      </c>
      <c r="K350" s="1" t="s">
        <v>9908</v>
      </c>
      <c r="L350" s="1" t="s">
        <v>9909</v>
      </c>
      <c r="M350" s="1" t="s">
        <v>258</v>
      </c>
      <c r="N350" s="2">
        <v>44433</v>
      </c>
      <c r="O350" s="1" t="s">
        <v>267</v>
      </c>
      <c r="P350" s="1" t="s">
        <v>9910</v>
      </c>
      <c r="Q350" s="1" t="s">
        <v>9911</v>
      </c>
      <c r="U350" s="3">
        <v>18568</v>
      </c>
      <c r="V350" s="1" t="s">
        <v>869</v>
      </c>
      <c r="W350" s="1">
        <v>2</v>
      </c>
    </row>
    <row r="351" spans="1:23" x14ac:dyDescent="0.3">
      <c r="A351" s="1" t="s">
        <v>9912</v>
      </c>
      <c r="B351" s="1" t="s">
        <v>9913</v>
      </c>
      <c r="D351" s="1" t="s">
        <v>9914</v>
      </c>
      <c r="E351" s="1">
        <v>3</v>
      </c>
      <c r="F351" s="1" t="s">
        <v>643</v>
      </c>
      <c r="H351" s="1" t="s">
        <v>26</v>
      </c>
      <c r="J351" s="1" t="s">
        <v>473</v>
      </c>
      <c r="K351" s="1" t="s">
        <v>9915</v>
      </c>
      <c r="L351" s="1" t="s">
        <v>9916</v>
      </c>
      <c r="M351" s="1" t="s">
        <v>375</v>
      </c>
      <c r="N351" s="2">
        <v>44427</v>
      </c>
      <c r="O351" s="1" t="s">
        <v>267</v>
      </c>
      <c r="P351" s="1" t="s">
        <v>9917</v>
      </c>
      <c r="Q351" s="1" t="s">
        <v>9918</v>
      </c>
      <c r="R351" s="1" t="s">
        <v>9919</v>
      </c>
      <c r="S351" s="1">
        <v>2349030237502</v>
      </c>
      <c r="U351" s="4">
        <v>45667</v>
      </c>
    </row>
    <row r="352" spans="1:23" x14ac:dyDescent="0.3">
      <c r="A352" s="1" t="s">
        <v>9920</v>
      </c>
      <c r="B352" s="1" t="s">
        <v>9921</v>
      </c>
      <c r="F352" s="1" t="s">
        <v>9922</v>
      </c>
      <c r="H352" s="1" t="s">
        <v>26</v>
      </c>
      <c r="J352" s="1" t="s">
        <v>27</v>
      </c>
      <c r="K352" s="1" t="s">
        <v>9923</v>
      </c>
      <c r="L352" s="1" t="s">
        <v>9924</v>
      </c>
      <c r="M352" s="1" t="s">
        <v>74</v>
      </c>
      <c r="N352" s="2">
        <v>44426</v>
      </c>
      <c r="O352" s="1" t="s">
        <v>267</v>
      </c>
      <c r="P352" s="1" t="s">
        <v>9925</v>
      </c>
      <c r="R352" s="1" t="s">
        <v>9926</v>
      </c>
      <c r="S352" s="1">
        <v>212661877218</v>
      </c>
      <c r="U352" s="4">
        <v>45667</v>
      </c>
    </row>
    <row r="353" spans="1:23" x14ac:dyDescent="0.3">
      <c r="A353" s="1" t="s">
        <v>9927</v>
      </c>
      <c r="B353" s="1" t="s">
        <v>9928</v>
      </c>
      <c r="D353" s="1" t="s">
        <v>9929</v>
      </c>
      <c r="E353" s="1">
        <v>4</v>
      </c>
      <c r="F353" s="1" t="s">
        <v>25</v>
      </c>
      <c r="H353" s="1" t="s">
        <v>26</v>
      </c>
      <c r="J353" s="1" t="s">
        <v>27</v>
      </c>
      <c r="K353" s="1" t="s">
        <v>9930</v>
      </c>
      <c r="L353" s="1" t="s">
        <v>9931</v>
      </c>
      <c r="M353" s="1" t="s">
        <v>3270</v>
      </c>
      <c r="N353" s="2">
        <v>44420</v>
      </c>
      <c r="O353" s="1" t="s">
        <v>267</v>
      </c>
      <c r="P353" s="1" t="s">
        <v>9932</v>
      </c>
      <c r="Q353" s="1" t="s">
        <v>9933</v>
      </c>
      <c r="R353" s="1" t="s">
        <v>9934</v>
      </c>
      <c r="S353" s="1">
        <v>8130292726</v>
      </c>
      <c r="U353" s="3">
        <v>18568</v>
      </c>
    </row>
    <row r="354" spans="1:23" x14ac:dyDescent="0.3">
      <c r="A354" s="1" t="s">
        <v>9935</v>
      </c>
      <c r="B354" s="1" t="s">
        <v>9936</v>
      </c>
      <c r="C354" s="1" t="s">
        <v>1611</v>
      </c>
      <c r="D354" s="1" t="s">
        <v>9937</v>
      </c>
      <c r="E354" s="1">
        <v>2</v>
      </c>
      <c r="F354" s="1" t="s">
        <v>90</v>
      </c>
      <c r="H354" s="1" t="s">
        <v>26</v>
      </c>
      <c r="J354" s="1" t="s">
        <v>27</v>
      </c>
      <c r="K354" s="1" t="s">
        <v>9938</v>
      </c>
      <c r="L354" s="1" t="s">
        <v>9939</v>
      </c>
      <c r="M354" s="1" t="s">
        <v>440</v>
      </c>
      <c r="N354" s="2">
        <v>44418</v>
      </c>
      <c r="O354" s="1" t="s">
        <v>267</v>
      </c>
      <c r="P354" s="1" t="s">
        <v>9940</v>
      </c>
      <c r="Q354" s="1" t="s">
        <v>9941</v>
      </c>
      <c r="R354" s="1" t="s">
        <v>9942</v>
      </c>
      <c r="S354" s="1">
        <v>260954153888</v>
      </c>
      <c r="U354" s="4">
        <v>45667</v>
      </c>
      <c r="V354" s="1" t="s">
        <v>869</v>
      </c>
      <c r="W354" s="1">
        <v>1</v>
      </c>
    </row>
    <row r="355" spans="1:23" x14ac:dyDescent="0.3">
      <c r="A355" s="1" t="s">
        <v>9943</v>
      </c>
      <c r="B355" s="1" t="s">
        <v>9944</v>
      </c>
      <c r="F355" s="1" t="s">
        <v>9535</v>
      </c>
      <c r="H355" s="1" t="s">
        <v>26</v>
      </c>
      <c r="J355" s="1" t="s">
        <v>27</v>
      </c>
      <c r="K355" s="1" t="s">
        <v>9536</v>
      </c>
      <c r="M355" s="1" t="s">
        <v>9945</v>
      </c>
      <c r="N355" s="2">
        <v>44410</v>
      </c>
      <c r="O355" s="1" t="s">
        <v>267</v>
      </c>
      <c r="P355" s="1" t="s">
        <v>9946</v>
      </c>
      <c r="Q355" s="1" t="s">
        <v>9947</v>
      </c>
      <c r="R355" s="1" t="s">
        <v>9948</v>
      </c>
      <c r="S355" s="1">
        <v>2348166307166</v>
      </c>
      <c r="U355" s="4">
        <v>45667</v>
      </c>
    </row>
    <row r="356" spans="1:23" x14ac:dyDescent="0.3">
      <c r="A356" s="1" t="s">
        <v>9949</v>
      </c>
      <c r="B356" s="1" t="s">
        <v>9950</v>
      </c>
      <c r="C356" s="1" t="s">
        <v>1533</v>
      </c>
      <c r="D356" s="1" t="s">
        <v>9951</v>
      </c>
      <c r="E356" s="1">
        <v>1</v>
      </c>
      <c r="F356" s="1" t="s">
        <v>771</v>
      </c>
      <c r="H356" s="1" t="s">
        <v>26</v>
      </c>
      <c r="I356" s="1" t="s">
        <v>80</v>
      </c>
      <c r="J356" s="1" t="s">
        <v>27</v>
      </c>
      <c r="K356" s="1" t="s">
        <v>9952</v>
      </c>
      <c r="L356" s="1" t="s">
        <v>9953</v>
      </c>
      <c r="M356" s="1" t="s">
        <v>109</v>
      </c>
      <c r="N356" s="2">
        <v>44409</v>
      </c>
      <c r="O356" s="1" t="s">
        <v>267</v>
      </c>
      <c r="P356" s="1" t="s">
        <v>9954</v>
      </c>
      <c r="Q356" s="1" t="s">
        <v>9955</v>
      </c>
      <c r="R356" s="1" t="s">
        <v>9956</v>
      </c>
      <c r="S356" s="1">
        <v>254743450931</v>
      </c>
      <c r="U356" s="4">
        <v>45667</v>
      </c>
      <c r="W356" s="1">
        <v>2</v>
      </c>
    </row>
    <row r="357" spans="1:23" x14ac:dyDescent="0.3">
      <c r="A357" s="1" t="s">
        <v>9957</v>
      </c>
      <c r="B357" s="1" t="s">
        <v>9958</v>
      </c>
      <c r="D357" s="1" t="s">
        <v>9959</v>
      </c>
      <c r="E357" s="1">
        <v>3</v>
      </c>
      <c r="F357" s="1" t="s">
        <v>681</v>
      </c>
      <c r="H357" s="1" t="s">
        <v>26</v>
      </c>
      <c r="J357" s="1" t="s">
        <v>27</v>
      </c>
      <c r="K357" s="1" t="s">
        <v>9147</v>
      </c>
      <c r="L357" s="1" t="s">
        <v>9960</v>
      </c>
      <c r="M357" s="1" t="s">
        <v>375</v>
      </c>
      <c r="N357" s="2">
        <v>44409</v>
      </c>
      <c r="O357" s="1" t="s">
        <v>267</v>
      </c>
      <c r="P357" s="1" t="s">
        <v>9961</v>
      </c>
      <c r="Q357" s="1" t="s">
        <v>9962</v>
      </c>
      <c r="R357" s="1" t="s">
        <v>9963</v>
      </c>
      <c r="U357" s="4">
        <v>45667</v>
      </c>
    </row>
    <row r="358" spans="1:23" x14ac:dyDescent="0.3">
      <c r="A358" s="1" t="s">
        <v>9964</v>
      </c>
      <c r="B358" s="1" t="s">
        <v>9965</v>
      </c>
      <c r="F358" s="1" t="s">
        <v>240</v>
      </c>
      <c r="H358" s="1" t="s">
        <v>26</v>
      </c>
      <c r="J358" s="1" t="s">
        <v>27</v>
      </c>
      <c r="K358" s="1" t="s">
        <v>7416</v>
      </c>
      <c r="L358" s="1" t="s">
        <v>9966</v>
      </c>
      <c r="M358" s="1" t="s">
        <v>1831</v>
      </c>
      <c r="N358" s="2">
        <v>44409</v>
      </c>
      <c r="O358" s="1" t="s">
        <v>223</v>
      </c>
      <c r="P358" s="1" t="s">
        <v>9967</v>
      </c>
      <c r="R358" s="1" t="s">
        <v>9968</v>
      </c>
      <c r="U358" s="4">
        <v>45667</v>
      </c>
    </row>
    <row r="359" spans="1:23" x14ac:dyDescent="0.3">
      <c r="A359" s="1" t="s">
        <v>9969</v>
      </c>
      <c r="B359" s="1" t="s">
        <v>9970</v>
      </c>
      <c r="F359" s="1" t="s">
        <v>25</v>
      </c>
      <c r="H359" s="1" t="s">
        <v>26</v>
      </c>
      <c r="J359" s="1" t="s">
        <v>27</v>
      </c>
      <c r="K359" s="1" t="s">
        <v>9971</v>
      </c>
      <c r="M359" s="1" t="s">
        <v>4119</v>
      </c>
      <c r="N359" s="2">
        <v>44409</v>
      </c>
      <c r="O359" s="1" t="s">
        <v>223</v>
      </c>
      <c r="P359" s="1" t="s">
        <v>9972</v>
      </c>
      <c r="R359" s="1" t="s">
        <v>9973</v>
      </c>
      <c r="S359" s="1" t="s">
        <v>9974</v>
      </c>
      <c r="U359" s="3">
        <v>18568</v>
      </c>
    </row>
    <row r="360" spans="1:23" x14ac:dyDescent="0.3">
      <c r="A360" s="1" t="s">
        <v>9975</v>
      </c>
      <c r="B360" s="1" t="s">
        <v>9976</v>
      </c>
      <c r="D360" s="1" t="s">
        <v>9977</v>
      </c>
      <c r="E360" s="1">
        <v>1</v>
      </c>
      <c r="F360" s="1" t="s">
        <v>25</v>
      </c>
      <c r="H360" s="1" t="s">
        <v>26</v>
      </c>
      <c r="J360" s="1" t="s">
        <v>27</v>
      </c>
      <c r="K360" s="1" t="s">
        <v>28</v>
      </c>
      <c r="L360" s="1" t="s">
        <v>9978</v>
      </c>
      <c r="M360" s="1" t="s">
        <v>9979</v>
      </c>
      <c r="N360" s="2">
        <v>44408</v>
      </c>
      <c r="O360" s="1" t="s">
        <v>267</v>
      </c>
      <c r="P360" s="1" t="s">
        <v>9980</v>
      </c>
      <c r="R360" s="1" t="s">
        <v>9981</v>
      </c>
      <c r="S360" s="1" t="s">
        <v>9982</v>
      </c>
      <c r="U360" s="3">
        <v>18568</v>
      </c>
    </row>
    <row r="361" spans="1:23" x14ac:dyDescent="0.3">
      <c r="A361" s="1" t="s">
        <v>9983</v>
      </c>
      <c r="B361" s="1" t="s">
        <v>9984</v>
      </c>
      <c r="F361" s="1" t="s">
        <v>25</v>
      </c>
      <c r="H361" s="1" t="s">
        <v>26</v>
      </c>
      <c r="J361" s="1" t="s">
        <v>27</v>
      </c>
      <c r="K361" s="1" t="s">
        <v>9985</v>
      </c>
      <c r="L361" s="1" t="s">
        <v>9986</v>
      </c>
      <c r="M361" s="1" t="s">
        <v>9945</v>
      </c>
      <c r="N361" s="2">
        <v>44404</v>
      </c>
      <c r="O361" s="1" t="s">
        <v>267</v>
      </c>
      <c r="P361" s="1" t="s">
        <v>9987</v>
      </c>
      <c r="Q361" s="1" t="s">
        <v>9988</v>
      </c>
      <c r="R361" s="1" t="s">
        <v>9989</v>
      </c>
      <c r="U361" s="4">
        <v>45667</v>
      </c>
    </row>
    <row r="362" spans="1:23" x14ac:dyDescent="0.3">
      <c r="A362" s="1" t="s">
        <v>9990</v>
      </c>
      <c r="B362" s="1" t="s">
        <v>9991</v>
      </c>
      <c r="C362" s="1" t="s">
        <v>1611</v>
      </c>
      <c r="F362" s="1" t="s">
        <v>898</v>
      </c>
      <c r="H362" s="1" t="s">
        <v>26</v>
      </c>
      <c r="I362" s="1" t="s">
        <v>80</v>
      </c>
      <c r="J362" s="1" t="s">
        <v>27</v>
      </c>
      <c r="K362" s="1" t="s">
        <v>9992</v>
      </c>
      <c r="L362" s="1" t="s">
        <v>9993</v>
      </c>
      <c r="M362" s="1" t="s">
        <v>347</v>
      </c>
      <c r="N362" s="2">
        <v>44392</v>
      </c>
      <c r="O362" s="1" t="s">
        <v>267</v>
      </c>
      <c r="P362" s="1" t="s">
        <v>9994</v>
      </c>
      <c r="S362" s="1">
        <v>201007850637</v>
      </c>
      <c r="U362" s="3">
        <v>18568</v>
      </c>
      <c r="V362" s="1" t="s">
        <v>869</v>
      </c>
      <c r="W362" s="1">
        <v>2</v>
      </c>
    </row>
    <row r="363" spans="1:23" x14ac:dyDescent="0.3">
      <c r="A363" s="1" t="s">
        <v>9995</v>
      </c>
      <c r="B363" s="1" t="s">
        <v>9996</v>
      </c>
      <c r="C363" s="1" t="s">
        <v>1611</v>
      </c>
      <c r="D363" s="1" t="s">
        <v>9997</v>
      </c>
      <c r="E363" s="1">
        <v>2</v>
      </c>
      <c r="F363" s="1" t="s">
        <v>6296</v>
      </c>
      <c r="H363" s="1" t="s">
        <v>26</v>
      </c>
      <c r="J363" s="1" t="s">
        <v>27</v>
      </c>
      <c r="K363" s="1" t="s">
        <v>9998</v>
      </c>
      <c r="L363" s="1" t="s">
        <v>9999</v>
      </c>
      <c r="M363" s="1" t="s">
        <v>258</v>
      </c>
      <c r="N363" s="2">
        <v>44392</v>
      </c>
      <c r="O363" s="1" t="s">
        <v>267</v>
      </c>
      <c r="P363" s="1" t="s">
        <v>10000</v>
      </c>
      <c r="R363" s="1" t="s">
        <v>10001</v>
      </c>
      <c r="U363" s="3">
        <v>18568</v>
      </c>
      <c r="V363" s="1" t="s">
        <v>869</v>
      </c>
      <c r="W363" s="1">
        <v>1</v>
      </c>
    </row>
    <row r="364" spans="1:23" x14ac:dyDescent="0.3">
      <c r="A364" s="1" t="s">
        <v>10002</v>
      </c>
      <c r="B364" s="1" t="s">
        <v>10003</v>
      </c>
      <c r="F364" s="1" t="s">
        <v>10004</v>
      </c>
      <c r="H364" s="1" t="s">
        <v>26</v>
      </c>
      <c r="J364" s="1" t="s">
        <v>27</v>
      </c>
      <c r="K364" s="1" t="s">
        <v>10005</v>
      </c>
      <c r="M364" s="1" t="s">
        <v>545</v>
      </c>
      <c r="N364" s="2">
        <v>44391</v>
      </c>
      <c r="O364" s="1" t="s">
        <v>267</v>
      </c>
      <c r="P364" s="1" t="s">
        <v>10006</v>
      </c>
      <c r="Q364" s="1" t="s">
        <v>10007</v>
      </c>
      <c r="R364" s="1" t="s">
        <v>10008</v>
      </c>
      <c r="U364" s="4">
        <v>45667</v>
      </c>
    </row>
    <row r="365" spans="1:23" x14ac:dyDescent="0.3">
      <c r="A365" s="1" t="s">
        <v>10009</v>
      </c>
      <c r="B365" s="1" t="s">
        <v>10010</v>
      </c>
      <c r="D365" s="1" t="s">
        <v>10011</v>
      </c>
      <c r="E365" s="1">
        <v>1</v>
      </c>
      <c r="F365" s="1" t="s">
        <v>90</v>
      </c>
      <c r="H365" s="1" t="s">
        <v>26</v>
      </c>
      <c r="I365" s="1" t="s">
        <v>80</v>
      </c>
      <c r="J365" s="1" t="s">
        <v>27</v>
      </c>
      <c r="K365" s="1" t="s">
        <v>91</v>
      </c>
      <c r="L365" s="1" t="s">
        <v>10012</v>
      </c>
      <c r="M365" s="1" t="s">
        <v>375</v>
      </c>
      <c r="N365" s="2">
        <v>44385</v>
      </c>
      <c r="O365" s="1" t="s">
        <v>267</v>
      </c>
      <c r="P365" s="1" t="s">
        <v>10013</v>
      </c>
      <c r="Q365" s="1" t="s">
        <v>10014</v>
      </c>
      <c r="R365" s="1" t="s">
        <v>10015</v>
      </c>
      <c r="S365" s="1" t="s">
        <v>10016</v>
      </c>
      <c r="U365" s="1" t="s">
        <v>130</v>
      </c>
    </row>
    <row r="366" spans="1:23" x14ac:dyDescent="0.3">
      <c r="A366" s="1" t="s">
        <v>10017</v>
      </c>
      <c r="B366" s="1" t="s">
        <v>10018</v>
      </c>
      <c r="D366" s="1" t="s">
        <v>10019</v>
      </c>
      <c r="E366" s="1">
        <v>1</v>
      </c>
      <c r="F366" s="1" t="s">
        <v>10020</v>
      </c>
      <c r="H366" s="1" t="s">
        <v>26</v>
      </c>
      <c r="J366" s="1" t="s">
        <v>27</v>
      </c>
      <c r="K366" s="1" t="s">
        <v>10021</v>
      </c>
      <c r="M366" s="1" t="s">
        <v>82</v>
      </c>
      <c r="N366" s="2">
        <v>44384</v>
      </c>
      <c r="O366" s="1" t="s">
        <v>267</v>
      </c>
      <c r="P366" s="1" t="s">
        <v>10022</v>
      </c>
      <c r="Q366" s="1" t="s">
        <v>10023</v>
      </c>
      <c r="R366" s="1" t="s">
        <v>10024</v>
      </c>
      <c r="U366" s="4">
        <v>45667</v>
      </c>
    </row>
    <row r="367" spans="1:23" x14ac:dyDescent="0.3">
      <c r="A367" s="1" t="s">
        <v>10025</v>
      </c>
      <c r="B367" s="1" t="s">
        <v>10026</v>
      </c>
      <c r="F367" s="1" t="s">
        <v>142</v>
      </c>
      <c r="H367" s="1" t="s">
        <v>26</v>
      </c>
      <c r="J367" s="1" t="s">
        <v>27</v>
      </c>
      <c r="K367" s="1" t="s">
        <v>9892</v>
      </c>
      <c r="M367" s="1" t="s">
        <v>258</v>
      </c>
      <c r="N367" s="2">
        <v>44383</v>
      </c>
      <c r="O367" s="1" t="s">
        <v>267</v>
      </c>
      <c r="P367" s="1" t="s">
        <v>10027</v>
      </c>
      <c r="Q367" s="1" t="s">
        <v>10028</v>
      </c>
      <c r="R367" s="1" t="s">
        <v>10029</v>
      </c>
      <c r="U367" s="4">
        <v>45667</v>
      </c>
    </row>
    <row r="368" spans="1:23" x14ac:dyDescent="0.3">
      <c r="A368" s="1" t="s">
        <v>10030</v>
      </c>
      <c r="B368" s="1" t="s">
        <v>10031</v>
      </c>
      <c r="D368" s="1" t="s">
        <v>10032</v>
      </c>
      <c r="E368" s="1">
        <v>1</v>
      </c>
      <c r="F368" s="1" t="s">
        <v>5881</v>
      </c>
      <c r="H368" s="1" t="s">
        <v>26</v>
      </c>
      <c r="J368" s="1" t="s">
        <v>27</v>
      </c>
      <c r="K368" s="1" t="s">
        <v>10033</v>
      </c>
      <c r="L368" s="1" t="s">
        <v>10034</v>
      </c>
      <c r="M368" s="1" t="s">
        <v>258</v>
      </c>
      <c r="N368" s="2">
        <v>44382</v>
      </c>
      <c r="O368" s="1" t="s">
        <v>267</v>
      </c>
      <c r="P368" s="1" t="s">
        <v>10035</v>
      </c>
      <c r="Q368" s="1" t="s">
        <v>10036</v>
      </c>
      <c r="R368" s="1" t="s">
        <v>10037</v>
      </c>
      <c r="S368" s="1" t="s">
        <v>10038</v>
      </c>
      <c r="U368" s="3">
        <v>18568</v>
      </c>
    </row>
    <row r="369" spans="1:23" x14ac:dyDescent="0.3">
      <c r="A369" s="1" t="s">
        <v>10039</v>
      </c>
      <c r="B369" s="1" t="s">
        <v>10040</v>
      </c>
      <c r="F369" s="1" t="s">
        <v>7832</v>
      </c>
      <c r="H369" s="1" t="s">
        <v>26</v>
      </c>
      <c r="J369" s="1" t="s">
        <v>27</v>
      </c>
      <c r="K369" s="1" t="s">
        <v>10041</v>
      </c>
      <c r="L369" s="1" t="s">
        <v>10042</v>
      </c>
      <c r="M369" s="1" t="s">
        <v>258</v>
      </c>
      <c r="N369" s="2">
        <v>44381</v>
      </c>
      <c r="O369" s="1" t="s">
        <v>267</v>
      </c>
      <c r="P369" s="1" t="s">
        <v>10043</v>
      </c>
      <c r="R369" s="1" t="s">
        <v>10044</v>
      </c>
      <c r="S369" s="1">
        <v>8167721965</v>
      </c>
      <c r="U369" s="3">
        <v>18568</v>
      </c>
    </row>
    <row r="370" spans="1:23" x14ac:dyDescent="0.3">
      <c r="A370" s="1" t="s">
        <v>10045</v>
      </c>
      <c r="B370" s="1" t="s">
        <v>10046</v>
      </c>
      <c r="C370" s="1" t="s">
        <v>869</v>
      </c>
      <c r="D370" s="1" t="s">
        <v>10047</v>
      </c>
      <c r="E370" s="1">
        <v>1</v>
      </c>
      <c r="F370" s="1" t="s">
        <v>10048</v>
      </c>
      <c r="H370" s="1" t="s">
        <v>26</v>
      </c>
      <c r="I370" s="1" t="s">
        <v>80</v>
      </c>
      <c r="J370" s="1" t="s">
        <v>27</v>
      </c>
      <c r="K370" s="1" t="s">
        <v>10049</v>
      </c>
      <c r="L370" s="1" t="s">
        <v>10050</v>
      </c>
      <c r="M370" s="1" t="s">
        <v>302</v>
      </c>
      <c r="N370" s="2">
        <v>44378</v>
      </c>
      <c r="O370" s="1" t="s">
        <v>267</v>
      </c>
      <c r="P370" s="1" t="s">
        <v>10051</v>
      </c>
      <c r="R370" s="1" t="s">
        <v>10052</v>
      </c>
      <c r="S370" s="1">
        <v>27832651709</v>
      </c>
      <c r="U370" s="3">
        <v>18568</v>
      </c>
      <c r="V370" s="1" t="s">
        <v>869</v>
      </c>
      <c r="W370" s="1">
        <v>2</v>
      </c>
    </row>
    <row r="371" spans="1:23" x14ac:dyDescent="0.3">
      <c r="A371" s="1" t="s">
        <v>10053</v>
      </c>
      <c r="B371" s="1" t="s">
        <v>10054</v>
      </c>
      <c r="C371" s="1" t="s">
        <v>869</v>
      </c>
      <c r="D371" s="1" t="s">
        <v>10055</v>
      </c>
      <c r="E371" s="1">
        <v>1</v>
      </c>
      <c r="F371" s="1" t="s">
        <v>142</v>
      </c>
      <c r="H371" s="1" t="s">
        <v>26</v>
      </c>
      <c r="I371" s="1" t="s">
        <v>71</v>
      </c>
      <c r="J371" s="1" t="s">
        <v>27</v>
      </c>
      <c r="K371" s="1" t="s">
        <v>928</v>
      </c>
      <c r="L371" s="1" t="s">
        <v>10056</v>
      </c>
      <c r="M371" s="1" t="s">
        <v>1110</v>
      </c>
      <c r="N371" s="2">
        <v>44378</v>
      </c>
      <c r="O371" s="1" t="s">
        <v>267</v>
      </c>
      <c r="P371" s="1" t="s">
        <v>10057</v>
      </c>
      <c r="Q371" s="1" t="s">
        <v>10058</v>
      </c>
      <c r="R371" s="1" t="s">
        <v>10059</v>
      </c>
      <c r="U371" s="3">
        <v>18568</v>
      </c>
      <c r="V371" s="1" t="s">
        <v>869</v>
      </c>
      <c r="W371" s="1">
        <v>7</v>
      </c>
    </row>
    <row r="372" spans="1:23" x14ac:dyDescent="0.3">
      <c r="A372" s="1" t="s">
        <v>10060</v>
      </c>
      <c r="B372" s="1" t="s">
        <v>10061</v>
      </c>
      <c r="C372" s="1" t="s">
        <v>973</v>
      </c>
      <c r="F372" s="1" t="s">
        <v>2242</v>
      </c>
      <c r="H372" s="1" t="s">
        <v>26</v>
      </c>
      <c r="J372" s="1" t="s">
        <v>27</v>
      </c>
      <c r="K372" s="1" t="s">
        <v>2788</v>
      </c>
      <c r="M372" s="1" t="s">
        <v>302</v>
      </c>
      <c r="N372" s="2">
        <v>44378</v>
      </c>
      <c r="O372" s="1" t="s">
        <v>223</v>
      </c>
      <c r="P372" s="1" t="s">
        <v>10062</v>
      </c>
      <c r="R372" s="1" t="s">
        <v>10063</v>
      </c>
      <c r="S372" s="1" t="s">
        <v>10064</v>
      </c>
      <c r="U372" s="3">
        <v>18568</v>
      </c>
      <c r="W372" s="1">
        <v>3</v>
      </c>
    </row>
    <row r="373" spans="1:23" x14ac:dyDescent="0.3">
      <c r="A373" s="1" t="s">
        <v>10065</v>
      </c>
      <c r="B373" s="1" t="s">
        <v>10066</v>
      </c>
      <c r="D373" s="1" t="s">
        <v>10067</v>
      </c>
      <c r="E373" s="1">
        <v>2</v>
      </c>
      <c r="F373" s="1" t="s">
        <v>10068</v>
      </c>
      <c r="H373" s="1" t="s">
        <v>26</v>
      </c>
      <c r="J373" s="1" t="s">
        <v>27</v>
      </c>
      <c r="K373" s="1" t="s">
        <v>10069</v>
      </c>
      <c r="L373" s="1" t="s">
        <v>10070</v>
      </c>
      <c r="M373" s="1" t="s">
        <v>375</v>
      </c>
      <c r="N373" s="2">
        <v>44378</v>
      </c>
      <c r="O373" s="1" t="s">
        <v>223</v>
      </c>
      <c r="P373" s="1" t="s">
        <v>10071</v>
      </c>
      <c r="Q373" s="1" t="s">
        <v>10072</v>
      </c>
      <c r="R373" s="1" t="s">
        <v>10073</v>
      </c>
      <c r="U373" s="4">
        <v>45667</v>
      </c>
    </row>
    <row r="374" spans="1:23" x14ac:dyDescent="0.3">
      <c r="A374" s="1" t="s">
        <v>10074</v>
      </c>
      <c r="B374" s="1" t="s">
        <v>10075</v>
      </c>
      <c r="D374" s="1" t="s">
        <v>7544</v>
      </c>
      <c r="E374" s="1">
        <v>1</v>
      </c>
      <c r="F374" s="1" t="s">
        <v>90</v>
      </c>
      <c r="H374" s="1" t="s">
        <v>26</v>
      </c>
      <c r="J374" s="1" t="s">
        <v>27</v>
      </c>
      <c r="K374" s="1" t="s">
        <v>3277</v>
      </c>
      <c r="L374" s="1" t="s">
        <v>10076</v>
      </c>
      <c r="M374" s="1" t="s">
        <v>170</v>
      </c>
      <c r="N374" s="2">
        <v>44378</v>
      </c>
      <c r="O374" s="1" t="s">
        <v>223</v>
      </c>
      <c r="P374" s="1" t="s">
        <v>10077</v>
      </c>
      <c r="R374" s="1" t="s">
        <v>10078</v>
      </c>
      <c r="S374" s="1">
        <v>248271749</v>
      </c>
      <c r="U374" s="4">
        <v>45667</v>
      </c>
    </row>
    <row r="375" spans="1:23" x14ac:dyDescent="0.3">
      <c r="A375" s="1" t="s">
        <v>10079</v>
      </c>
      <c r="B375" s="1" t="s">
        <v>10080</v>
      </c>
      <c r="D375" s="1" t="s">
        <v>10081</v>
      </c>
      <c r="E375" s="1">
        <v>2</v>
      </c>
      <c r="F375" s="1" t="s">
        <v>666</v>
      </c>
      <c r="H375" s="1" t="s">
        <v>26</v>
      </c>
      <c r="J375" s="1" t="s">
        <v>27</v>
      </c>
      <c r="K375" s="1" t="s">
        <v>8390</v>
      </c>
      <c r="L375" s="1" t="s">
        <v>10082</v>
      </c>
      <c r="M375" s="1" t="s">
        <v>170</v>
      </c>
      <c r="N375" s="2">
        <v>44378</v>
      </c>
      <c r="O375" s="1" t="s">
        <v>267</v>
      </c>
      <c r="P375" s="1" t="s">
        <v>10083</v>
      </c>
      <c r="Q375" s="1" t="s">
        <v>10084</v>
      </c>
      <c r="R375" s="1" t="s">
        <v>10085</v>
      </c>
      <c r="S375" s="1">
        <v>6468569181</v>
      </c>
      <c r="U375" s="4">
        <v>45667</v>
      </c>
    </row>
    <row r="376" spans="1:23" x14ac:dyDescent="0.3">
      <c r="A376" s="1" t="s">
        <v>10086</v>
      </c>
      <c r="B376" s="1" t="s">
        <v>10087</v>
      </c>
      <c r="D376" s="1" t="s">
        <v>10088</v>
      </c>
      <c r="E376" s="1">
        <v>1</v>
      </c>
      <c r="F376" s="1" t="s">
        <v>1626</v>
      </c>
      <c r="H376" s="1" t="s">
        <v>26</v>
      </c>
      <c r="J376" s="1" t="s">
        <v>27</v>
      </c>
      <c r="K376" s="1" t="s">
        <v>10089</v>
      </c>
      <c r="L376" s="1" t="s">
        <v>10090</v>
      </c>
      <c r="M376" s="1" t="s">
        <v>347</v>
      </c>
      <c r="N376" s="2">
        <v>44378</v>
      </c>
      <c r="O376" s="1" t="s">
        <v>267</v>
      </c>
      <c r="P376" s="1" t="s">
        <v>10091</v>
      </c>
      <c r="R376" s="1" t="s">
        <v>10092</v>
      </c>
      <c r="U376" s="4">
        <v>45667</v>
      </c>
    </row>
    <row r="377" spans="1:23" x14ac:dyDescent="0.3">
      <c r="A377" s="1" t="s">
        <v>10093</v>
      </c>
      <c r="B377" s="1" t="s">
        <v>10094</v>
      </c>
      <c r="D377" s="1" t="s">
        <v>10095</v>
      </c>
      <c r="E377" s="1">
        <v>2</v>
      </c>
      <c r="F377" s="1" t="s">
        <v>2097</v>
      </c>
      <c r="H377" s="1" t="s">
        <v>26</v>
      </c>
      <c r="J377" s="1" t="s">
        <v>27</v>
      </c>
      <c r="K377" s="1" t="s">
        <v>9045</v>
      </c>
      <c r="L377" s="1" t="s">
        <v>10096</v>
      </c>
      <c r="M377" s="1" t="s">
        <v>419</v>
      </c>
      <c r="N377" s="2">
        <v>44374</v>
      </c>
      <c r="O377" s="1" t="s">
        <v>267</v>
      </c>
      <c r="P377" s="1" t="s">
        <v>10097</v>
      </c>
      <c r="Q377" s="1" t="s">
        <v>10098</v>
      </c>
      <c r="R377" s="1" t="s">
        <v>10099</v>
      </c>
      <c r="U377" s="1" t="s">
        <v>130</v>
      </c>
    </row>
    <row r="378" spans="1:23" x14ac:dyDescent="0.3">
      <c r="A378" s="1" t="s">
        <v>10100</v>
      </c>
      <c r="B378" s="1" t="s">
        <v>10101</v>
      </c>
      <c r="C378" s="1" t="s">
        <v>426</v>
      </c>
      <c r="D378" s="1" t="s">
        <v>10102</v>
      </c>
      <c r="E378" s="1">
        <v>2</v>
      </c>
      <c r="F378" s="1" t="s">
        <v>1626</v>
      </c>
      <c r="H378" s="1" t="s">
        <v>26</v>
      </c>
      <c r="J378" s="1" t="s">
        <v>27</v>
      </c>
      <c r="K378" s="1" t="s">
        <v>10103</v>
      </c>
      <c r="L378" s="1" t="s">
        <v>10104</v>
      </c>
      <c r="M378" s="1" t="s">
        <v>109</v>
      </c>
      <c r="N378" s="2">
        <v>44374</v>
      </c>
      <c r="O378" s="1" t="s">
        <v>267</v>
      </c>
      <c r="P378" s="1" t="s">
        <v>10105</v>
      </c>
      <c r="Q378" s="1" t="s">
        <v>10106</v>
      </c>
      <c r="R378" s="1" t="s">
        <v>10107</v>
      </c>
      <c r="S378" s="1" t="s">
        <v>10108</v>
      </c>
      <c r="U378" s="3">
        <v>18568</v>
      </c>
      <c r="W378" s="1">
        <v>1</v>
      </c>
    </row>
    <row r="379" spans="1:23" x14ac:dyDescent="0.3">
      <c r="A379" s="1" t="s">
        <v>10109</v>
      </c>
      <c r="B379" s="1" t="s">
        <v>10110</v>
      </c>
      <c r="C379" s="1" t="s">
        <v>869</v>
      </c>
      <c r="D379" s="1" t="s">
        <v>10111</v>
      </c>
      <c r="E379" s="1">
        <v>2</v>
      </c>
      <c r="F379" s="1" t="s">
        <v>472</v>
      </c>
      <c r="H379" s="1" t="s">
        <v>26</v>
      </c>
      <c r="J379" s="1" t="s">
        <v>27</v>
      </c>
      <c r="K379" s="1" t="s">
        <v>10112</v>
      </c>
      <c r="L379" s="1" t="s">
        <v>10113</v>
      </c>
      <c r="M379" s="1" t="s">
        <v>100</v>
      </c>
      <c r="N379" s="2">
        <v>44372</v>
      </c>
      <c r="O379" s="1" t="s">
        <v>267</v>
      </c>
      <c r="P379" s="1" t="s">
        <v>10114</v>
      </c>
      <c r="Q379" s="1" t="s">
        <v>10115</v>
      </c>
      <c r="R379" s="1" t="s">
        <v>10116</v>
      </c>
      <c r="U379" s="4">
        <v>45667</v>
      </c>
      <c r="V379" s="1" t="s">
        <v>869</v>
      </c>
    </row>
    <row r="380" spans="1:23" x14ac:dyDescent="0.3">
      <c r="A380" s="1" t="s">
        <v>10117</v>
      </c>
      <c r="B380" s="1" t="s">
        <v>10118</v>
      </c>
      <c r="C380" s="1" t="s">
        <v>497</v>
      </c>
      <c r="D380" s="1" t="s">
        <v>10119</v>
      </c>
      <c r="E380" s="1">
        <v>3</v>
      </c>
      <c r="F380" s="1" t="s">
        <v>6296</v>
      </c>
      <c r="H380" s="1" t="s">
        <v>26</v>
      </c>
      <c r="J380" s="1" t="s">
        <v>27</v>
      </c>
      <c r="K380" s="1" t="s">
        <v>10120</v>
      </c>
      <c r="L380" s="1" t="s">
        <v>10121</v>
      </c>
      <c r="M380" s="1" t="s">
        <v>109</v>
      </c>
      <c r="N380" s="2">
        <v>44368</v>
      </c>
      <c r="O380" s="1" t="s">
        <v>267</v>
      </c>
      <c r="P380" s="1" t="s">
        <v>10122</v>
      </c>
      <c r="Q380" s="1" t="s">
        <v>10123</v>
      </c>
      <c r="R380" s="1" t="s">
        <v>10124</v>
      </c>
      <c r="S380" s="1" t="s">
        <v>10125</v>
      </c>
      <c r="U380" s="4">
        <v>45667</v>
      </c>
      <c r="V380" s="1" t="s">
        <v>869</v>
      </c>
      <c r="W380" s="1">
        <v>2</v>
      </c>
    </row>
    <row r="381" spans="1:23" x14ac:dyDescent="0.3">
      <c r="A381" s="1" t="s">
        <v>10126</v>
      </c>
      <c r="B381" s="1" t="s">
        <v>10127</v>
      </c>
      <c r="D381" s="1" t="s">
        <v>10128</v>
      </c>
      <c r="E381" s="1">
        <v>1</v>
      </c>
      <c r="F381" s="1" t="s">
        <v>142</v>
      </c>
      <c r="H381" s="1" t="s">
        <v>26</v>
      </c>
      <c r="J381" s="1" t="s">
        <v>27</v>
      </c>
      <c r="K381" s="1" t="s">
        <v>10129</v>
      </c>
      <c r="L381" s="1" t="s">
        <v>10130</v>
      </c>
      <c r="M381" s="1" t="s">
        <v>375</v>
      </c>
      <c r="N381" s="2">
        <v>44368</v>
      </c>
      <c r="O381" s="1" t="s">
        <v>267</v>
      </c>
      <c r="P381" s="1" t="s">
        <v>10131</v>
      </c>
      <c r="Q381" s="1" t="s">
        <v>10132</v>
      </c>
      <c r="R381" s="1" t="s">
        <v>10133</v>
      </c>
      <c r="S381" s="1">
        <v>2347031986969</v>
      </c>
      <c r="U381" s="4">
        <v>45667</v>
      </c>
    </row>
    <row r="382" spans="1:23" x14ac:dyDescent="0.3">
      <c r="A382" s="1" t="s">
        <v>10134</v>
      </c>
      <c r="B382" s="1" t="s">
        <v>10135</v>
      </c>
      <c r="C382" s="1" t="s">
        <v>426</v>
      </c>
      <c r="D382" s="1" t="s">
        <v>10136</v>
      </c>
      <c r="E382" s="1">
        <v>4</v>
      </c>
      <c r="F382" s="1" t="s">
        <v>10137</v>
      </c>
      <c r="H382" s="1" t="s">
        <v>26</v>
      </c>
      <c r="J382" s="1" t="s">
        <v>27</v>
      </c>
      <c r="K382" s="1" t="s">
        <v>10138</v>
      </c>
      <c r="L382" s="1" t="s">
        <v>10139</v>
      </c>
      <c r="M382" s="1" t="s">
        <v>6433</v>
      </c>
      <c r="N382" s="2">
        <v>44360</v>
      </c>
      <c r="O382" s="1" t="s">
        <v>267</v>
      </c>
      <c r="P382" s="1" t="s">
        <v>10140</v>
      </c>
      <c r="Q382" s="1" t="s">
        <v>10141</v>
      </c>
      <c r="R382" s="1" t="s">
        <v>10142</v>
      </c>
      <c r="S382" s="1">
        <v>4917661829277</v>
      </c>
      <c r="U382" s="4">
        <v>45667</v>
      </c>
      <c r="V382" s="1" t="s">
        <v>869</v>
      </c>
      <c r="W382" s="1">
        <v>2</v>
      </c>
    </row>
    <row r="383" spans="1:23" x14ac:dyDescent="0.3">
      <c r="A383" s="1" t="s">
        <v>10143</v>
      </c>
      <c r="B383" s="1" t="s">
        <v>10144</v>
      </c>
      <c r="D383" s="1" t="s">
        <v>10145</v>
      </c>
      <c r="E383" s="1">
        <v>2</v>
      </c>
      <c r="F383" s="1" t="s">
        <v>240</v>
      </c>
      <c r="H383" s="1" t="s">
        <v>26</v>
      </c>
      <c r="J383" s="1" t="s">
        <v>27</v>
      </c>
      <c r="K383" s="1" t="s">
        <v>8109</v>
      </c>
      <c r="L383" s="1" t="s">
        <v>10146</v>
      </c>
      <c r="M383" s="1" t="s">
        <v>5434</v>
      </c>
      <c r="N383" s="2">
        <v>44355</v>
      </c>
      <c r="O383" s="1" t="s">
        <v>267</v>
      </c>
      <c r="P383" s="1" t="s">
        <v>10147</v>
      </c>
      <c r="Q383" s="1" t="s">
        <v>10148</v>
      </c>
      <c r="R383" s="1" t="s">
        <v>10149</v>
      </c>
      <c r="S383" s="1">
        <v>9018956927</v>
      </c>
      <c r="U383" s="4">
        <v>45667</v>
      </c>
    </row>
    <row r="384" spans="1:23" x14ac:dyDescent="0.3">
      <c r="A384" s="1" t="s">
        <v>10150</v>
      </c>
      <c r="B384" s="1" t="s">
        <v>10151</v>
      </c>
      <c r="F384" s="1" t="s">
        <v>10152</v>
      </c>
      <c r="H384" s="1" t="s">
        <v>26</v>
      </c>
      <c r="J384" s="1" t="s">
        <v>27</v>
      </c>
      <c r="K384" s="1" t="s">
        <v>10153</v>
      </c>
      <c r="L384" s="1" t="s">
        <v>10154</v>
      </c>
      <c r="M384" s="1" t="s">
        <v>788</v>
      </c>
      <c r="N384" s="2">
        <v>44354</v>
      </c>
      <c r="O384" s="1" t="s">
        <v>267</v>
      </c>
      <c r="P384" s="1" t="s">
        <v>10155</v>
      </c>
      <c r="R384" s="1" t="s">
        <v>10156</v>
      </c>
      <c r="S384" s="1">
        <v>256760138719</v>
      </c>
      <c r="U384" s="4">
        <v>45667</v>
      </c>
    </row>
    <row r="385" spans="1:23" x14ac:dyDescent="0.3">
      <c r="A385" s="1" t="s">
        <v>10157</v>
      </c>
      <c r="B385" s="1" t="s">
        <v>10158</v>
      </c>
      <c r="D385" s="1" t="s">
        <v>10159</v>
      </c>
      <c r="E385" s="1">
        <v>1</v>
      </c>
      <c r="F385" s="1" t="s">
        <v>472</v>
      </c>
      <c r="H385" s="1" t="s">
        <v>26</v>
      </c>
      <c r="J385" s="1" t="s">
        <v>27</v>
      </c>
      <c r="K385" s="1" t="s">
        <v>9121</v>
      </c>
      <c r="L385" s="1" t="s">
        <v>10160</v>
      </c>
      <c r="M385" s="1" t="s">
        <v>1110</v>
      </c>
      <c r="N385" s="2">
        <v>44352</v>
      </c>
      <c r="O385" s="1" t="s">
        <v>267</v>
      </c>
      <c r="P385" s="1" t="s">
        <v>10161</v>
      </c>
      <c r="Q385" s="1" t="s">
        <v>10162</v>
      </c>
      <c r="R385" s="1" t="s">
        <v>10163</v>
      </c>
      <c r="S385" s="1" t="s">
        <v>10164</v>
      </c>
      <c r="U385" s="4">
        <v>45667</v>
      </c>
    </row>
    <row r="386" spans="1:23" x14ac:dyDescent="0.3">
      <c r="A386" s="1" t="s">
        <v>10165</v>
      </c>
      <c r="B386" s="1" t="s">
        <v>10166</v>
      </c>
      <c r="D386" s="1" t="s">
        <v>10167</v>
      </c>
      <c r="E386" s="1">
        <v>4</v>
      </c>
      <c r="F386" s="1" t="s">
        <v>90</v>
      </c>
      <c r="H386" s="1" t="s">
        <v>26</v>
      </c>
      <c r="J386" s="1" t="s">
        <v>27</v>
      </c>
      <c r="K386" s="1" t="s">
        <v>967</v>
      </c>
      <c r="L386" s="1" t="s">
        <v>10168</v>
      </c>
      <c r="M386" s="1" t="s">
        <v>375</v>
      </c>
      <c r="N386" s="2">
        <v>44351</v>
      </c>
      <c r="O386" s="1" t="s">
        <v>267</v>
      </c>
      <c r="P386" s="1" t="s">
        <v>10169</v>
      </c>
      <c r="R386" s="1" t="s">
        <v>10170</v>
      </c>
      <c r="S386" s="1" t="s">
        <v>10171</v>
      </c>
      <c r="U386" s="3">
        <v>18568</v>
      </c>
    </row>
    <row r="387" spans="1:23" x14ac:dyDescent="0.3">
      <c r="A387" s="1" t="s">
        <v>10172</v>
      </c>
      <c r="B387" s="1" t="s">
        <v>10173</v>
      </c>
      <c r="C387" s="1" t="s">
        <v>1611</v>
      </c>
      <c r="F387" s="1" t="s">
        <v>299</v>
      </c>
      <c r="H387" s="1" t="s">
        <v>26</v>
      </c>
      <c r="J387" s="1" t="s">
        <v>27</v>
      </c>
      <c r="K387" s="1" t="s">
        <v>10174</v>
      </c>
      <c r="M387" s="1" t="s">
        <v>545</v>
      </c>
      <c r="N387" s="2">
        <v>44348</v>
      </c>
      <c r="O387" s="1" t="s">
        <v>223</v>
      </c>
      <c r="P387" s="1" t="s">
        <v>10175</v>
      </c>
      <c r="R387" s="1" t="s">
        <v>10176</v>
      </c>
      <c r="U387" s="3">
        <v>18568</v>
      </c>
      <c r="V387" s="1" t="s">
        <v>869</v>
      </c>
      <c r="W387" s="1">
        <v>1</v>
      </c>
    </row>
    <row r="388" spans="1:23" x14ac:dyDescent="0.3">
      <c r="A388" s="1" t="s">
        <v>10177</v>
      </c>
      <c r="B388" s="1" t="s">
        <v>10178</v>
      </c>
      <c r="C388" s="1" t="s">
        <v>869</v>
      </c>
      <c r="D388" s="1" t="s">
        <v>10179</v>
      </c>
      <c r="E388" s="1">
        <v>1</v>
      </c>
      <c r="F388" s="1" t="s">
        <v>10180</v>
      </c>
      <c r="H388" s="1" t="s">
        <v>26</v>
      </c>
      <c r="I388" s="1" t="s">
        <v>71</v>
      </c>
      <c r="J388" s="1" t="s">
        <v>27</v>
      </c>
      <c r="K388" s="1" t="s">
        <v>10181</v>
      </c>
      <c r="L388" s="1" t="s">
        <v>10182</v>
      </c>
      <c r="M388" s="1" t="s">
        <v>258</v>
      </c>
      <c r="N388" s="2">
        <v>44334</v>
      </c>
      <c r="O388" s="1" t="s">
        <v>267</v>
      </c>
      <c r="P388" s="1" t="s">
        <v>10183</v>
      </c>
      <c r="Q388" s="1" t="s">
        <v>10184</v>
      </c>
      <c r="R388" s="1" t="s">
        <v>10185</v>
      </c>
      <c r="U388" s="3">
        <v>18568</v>
      </c>
      <c r="V388" s="1" t="s">
        <v>869</v>
      </c>
      <c r="W388" s="1">
        <v>1</v>
      </c>
    </row>
    <row r="389" spans="1:23" x14ac:dyDescent="0.3">
      <c r="A389" s="1" t="s">
        <v>10186</v>
      </c>
      <c r="B389" s="1" t="s">
        <v>10187</v>
      </c>
      <c r="C389" s="1" t="s">
        <v>1611</v>
      </c>
      <c r="D389" s="1" t="s">
        <v>10188</v>
      </c>
      <c r="E389" s="1">
        <v>3</v>
      </c>
      <c r="F389" s="1" t="s">
        <v>25</v>
      </c>
      <c r="H389" s="1" t="s">
        <v>26</v>
      </c>
      <c r="J389" s="1" t="s">
        <v>27</v>
      </c>
      <c r="K389" s="1" t="s">
        <v>292</v>
      </c>
      <c r="M389" s="1" t="s">
        <v>258</v>
      </c>
      <c r="N389" s="2">
        <v>44326</v>
      </c>
      <c r="O389" s="1" t="s">
        <v>267</v>
      </c>
      <c r="P389" s="1" t="s">
        <v>10189</v>
      </c>
      <c r="Q389" s="1" t="s">
        <v>10190</v>
      </c>
      <c r="R389" s="1" t="s">
        <v>10191</v>
      </c>
      <c r="U389" s="3">
        <v>18568</v>
      </c>
      <c r="V389" s="1" t="s">
        <v>869</v>
      </c>
      <c r="W389" s="1">
        <v>5</v>
      </c>
    </row>
    <row r="390" spans="1:23" x14ac:dyDescent="0.3">
      <c r="A390" s="1" t="s">
        <v>10192</v>
      </c>
      <c r="B390" s="1" t="s">
        <v>10193</v>
      </c>
      <c r="D390" s="1" t="s">
        <v>10194</v>
      </c>
      <c r="E390" s="1">
        <v>1</v>
      </c>
      <c r="F390" s="1" t="s">
        <v>628</v>
      </c>
      <c r="H390" s="1" t="s">
        <v>26</v>
      </c>
      <c r="J390" s="1" t="s">
        <v>27</v>
      </c>
      <c r="K390" s="1" t="s">
        <v>10195</v>
      </c>
      <c r="M390" s="1" t="s">
        <v>4119</v>
      </c>
      <c r="N390" s="2">
        <v>44326</v>
      </c>
      <c r="O390" s="1" t="s">
        <v>267</v>
      </c>
      <c r="P390" s="1" t="s">
        <v>10196</v>
      </c>
      <c r="Q390" s="1" t="s">
        <v>10197</v>
      </c>
      <c r="R390" s="1" t="s">
        <v>10198</v>
      </c>
      <c r="U390" s="4">
        <v>45667</v>
      </c>
    </row>
    <row r="391" spans="1:23" x14ac:dyDescent="0.3">
      <c r="A391" s="1" t="s">
        <v>10199</v>
      </c>
      <c r="B391" s="1" t="s">
        <v>10200</v>
      </c>
      <c r="C391" s="1" t="s">
        <v>973</v>
      </c>
      <c r="D391" s="1" t="s">
        <v>10201</v>
      </c>
      <c r="E391" s="1">
        <v>3</v>
      </c>
      <c r="F391" s="1" t="s">
        <v>142</v>
      </c>
      <c r="H391" s="1" t="s">
        <v>26</v>
      </c>
      <c r="I391" s="1" t="s">
        <v>71</v>
      </c>
      <c r="J391" s="1" t="s">
        <v>27</v>
      </c>
      <c r="K391" s="1" t="s">
        <v>928</v>
      </c>
      <c r="L391" s="1" t="s">
        <v>10202</v>
      </c>
      <c r="M391" s="1" t="s">
        <v>258</v>
      </c>
      <c r="N391" s="2">
        <v>44317</v>
      </c>
      <c r="O391" s="1" t="s">
        <v>267</v>
      </c>
      <c r="P391" s="1" t="s">
        <v>10203</v>
      </c>
      <c r="Q391" s="1" t="s">
        <v>10204</v>
      </c>
      <c r="R391" s="1" t="s">
        <v>10205</v>
      </c>
      <c r="S391" s="1">
        <v>234806293779</v>
      </c>
      <c r="U391" s="3">
        <v>18568</v>
      </c>
      <c r="V391" s="1" t="s">
        <v>869</v>
      </c>
      <c r="W391" s="1">
        <v>10</v>
      </c>
    </row>
    <row r="392" spans="1:23" x14ac:dyDescent="0.3">
      <c r="A392" s="1" t="s">
        <v>10206</v>
      </c>
      <c r="B392" s="1" t="s">
        <v>10207</v>
      </c>
      <c r="D392" s="1" t="s">
        <v>10208</v>
      </c>
      <c r="E392" s="1">
        <v>2</v>
      </c>
      <c r="F392" s="1" t="s">
        <v>142</v>
      </c>
      <c r="H392" s="1" t="s">
        <v>26</v>
      </c>
      <c r="J392" s="1" t="s">
        <v>27</v>
      </c>
      <c r="K392" s="1" t="s">
        <v>2332</v>
      </c>
      <c r="L392" s="1" t="s">
        <v>10209</v>
      </c>
      <c r="M392" s="1" t="s">
        <v>2940</v>
      </c>
      <c r="N392" s="2">
        <v>44312</v>
      </c>
      <c r="O392" s="1" t="s">
        <v>267</v>
      </c>
      <c r="P392" s="1" t="s">
        <v>10210</v>
      </c>
      <c r="Q392" s="1" t="s">
        <v>10211</v>
      </c>
      <c r="R392" s="1" t="s">
        <v>10212</v>
      </c>
      <c r="S392" s="1">
        <v>7061785183</v>
      </c>
      <c r="U392" s="4">
        <v>45667</v>
      </c>
    </row>
    <row r="393" spans="1:23" x14ac:dyDescent="0.3">
      <c r="A393" s="1" t="s">
        <v>10213</v>
      </c>
      <c r="B393" s="1" t="s">
        <v>10214</v>
      </c>
      <c r="D393" s="1" t="s">
        <v>10215</v>
      </c>
      <c r="E393" s="1">
        <v>1</v>
      </c>
      <c r="F393" s="1" t="s">
        <v>10216</v>
      </c>
      <c r="H393" s="1" t="s">
        <v>26</v>
      </c>
      <c r="J393" s="1" t="s">
        <v>27</v>
      </c>
      <c r="K393" s="1" t="s">
        <v>10217</v>
      </c>
      <c r="M393" s="1" t="s">
        <v>144</v>
      </c>
      <c r="N393" s="2">
        <v>44311</v>
      </c>
      <c r="O393" s="1" t="s">
        <v>267</v>
      </c>
      <c r="U393" s="4">
        <v>45667</v>
      </c>
    </row>
    <row r="394" spans="1:23" x14ac:dyDescent="0.3">
      <c r="A394" s="1" t="s">
        <v>10218</v>
      </c>
      <c r="B394" s="1" t="s">
        <v>10219</v>
      </c>
      <c r="C394" s="1" t="s">
        <v>1611</v>
      </c>
      <c r="D394" s="1" t="s">
        <v>10220</v>
      </c>
      <c r="E394" s="1">
        <v>1</v>
      </c>
      <c r="F394" s="1" t="s">
        <v>8077</v>
      </c>
      <c r="H394" s="1" t="s">
        <v>26</v>
      </c>
      <c r="J394" s="1" t="s">
        <v>27</v>
      </c>
      <c r="K394" s="1" t="s">
        <v>10221</v>
      </c>
      <c r="L394" s="1" t="s">
        <v>10222</v>
      </c>
      <c r="M394" s="1" t="s">
        <v>3270</v>
      </c>
      <c r="N394" s="2">
        <v>44309</v>
      </c>
      <c r="O394" s="1" t="s">
        <v>267</v>
      </c>
      <c r="P394" s="1" t="s">
        <v>10223</v>
      </c>
      <c r="R394" s="1" t="s">
        <v>10224</v>
      </c>
      <c r="U394" s="4">
        <v>45667</v>
      </c>
      <c r="V394" s="1" t="s">
        <v>869</v>
      </c>
    </row>
    <row r="395" spans="1:23" x14ac:dyDescent="0.3">
      <c r="A395" s="1" t="s">
        <v>10225</v>
      </c>
      <c r="B395" s="1" t="s">
        <v>10226</v>
      </c>
      <c r="C395" s="1" t="s">
        <v>1611</v>
      </c>
      <c r="D395" s="1" t="s">
        <v>10227</v>
      </c>
      <c r="E395" s="1">
        <v>3</v>
      </c>
      <c r="F395" s="1" t="s">
        <v>10228</v>
      </c>
      <c r="H395" s="1" t="s">
        <v>26</v>
      </c>
      <c r="I395" s="1" t="s">
        <v>71</v>
      </c>
      <c r="J395" s="1" t="s">
        <v>27</v>
      </c>
      <c r="K395" s="1" t="s">
        <v>10229</v>
      </c>
      <c r="L395" s="1" t="s">
        <v>10230</v>
      </c>
      <c r="M395" s="1" t="s">
        <v>100</v>
      </c>
      <c r="N395" s="2">
        <v>44308</v>
      </c>
      <c r="O395" s="1" t="s">
        <v>267</v>
      </c>
      <c r="P395" s="1" t="s">
        <v>10231</v>
      </c>
      <c r="Q395" s="1" t="s">
        <v>10232</v>
      </c>
      <c r="R395" s="1" t="s">
        <v>10233</v>
      </c>
      <c r="S395" s="1">
        <v>27832888405</v>
      </c>
      <c r="U395" s="4">
        <v>45667</v>
      </c>
      <c r="V395" s="1" t="s">
        <v>869</v>
      </c>
    </row>
    <row r="396" spans="1:23" x14ac:dyDescent="0.3">
      <c r="A396" s="1" t="s">
        <v>10234</v>
      </c>
      <c r="B396" s="1" t="s">
        <v>10235</v>
      </c>
      <c r="D396" s="1" t="s">
        <v>10236</v>
      </c>
      <c r="E396" s="1">
        <v>3</v>
      </c>
      <c r="F396" s="1" t="s">
        <v>142</v>
      </c>
      <c r="H396" s="1" t="s">
        <v>26</v>
      </c>
      <c r="J396" s="1" t="s">
        <v>27</v>
      </c>
      <c r="K396" s="1" t="s">
        <v>928</v>
      </c>
      <c r="L396" s="1" t="s">
        <v>10237</v>
      </c>
      <c r="M396" s="1" t="s">
        <v>109</v>
      </c>
      <c r="N396" s="2">
        <v>44302</v>
      </c>
      <c r="O396" s="1" t="s">
        <v>267</v>
      </c>
      <c r="P396" s="1" t="s">
        <v>10238</v>
      </c>
      <c r="Q396" s="1" t="s">
        <v>10239</v>
      </c>
      <c r="R396" s="1" t="s">
        <v>10240</v>
      </c>
      <c r="S396" s="1">
        <v>254722682682</v>
      </c>
      <c r="U396" s="4">
        <v>45667</v>
      </c>
    </row>
    <row r="397" spans="1:23" x14ac:dyDescent="0.3">
      <c r="A397" s="1" t="s">
        <v>10241</v>
      </c>
      <c r="B397" s="1" t="s">
        <v>10242</v>
      </c>
      <c r="D397" s="1" t="s">
        <v>10243</v>
      </c>
      <c r="E397" s="1">
        <v>1</v>
      </c>
      <c r="F397" s="1" t="s">
        <v>1178</v>
      </c>
      <c r="H397" s="1" t="s">
        <v>26</v>
      </c>
      <c r="I397" s="1" t="s">
        <v>80</v>
      </c>
      <c r="J397" s="1" t="s">
        <v>27</v>
      </c>
      <c r="K397" s="1" t="s">
        <v>5478</v>
      </c>
      <c r="L397" s="1" t="s">
        <v>10244</v>
      </c>
      <c r="M397" s="1" t="s">
        <v>375</v>
      </c>
      <c r="N397" s="2">
        <v>44302</v>
      </c>
      <c r="O397" s="1" t="s">
        <v>267</v>
      </c>
      <c r="P397" s="1" t="s">
        <v>10245</v>
      </c>
      <c r="Q397" s="1" t="s">
        <v>10246</v>
      </c>
      <c r="R397" s="1" t="s">
        <v>10247</v>
      </c>
      <c r="U397" s="4">
        <v>45667</v>
      </c>
    </row>
    <row r="398" spans="1:23" x14ac:dyDescent="0.3">
      <c r="A398" s="1" t="s">
        <v>10248</v>
      </c>
      <c r="B398" s="1" t="s">
        <v>10249</v>
      </c>
      <c r="C398" s="1" t="s">
        <v>869</v>
      </c>
      <c r="D398" s="1" t="s">
        <v>10250</v>
      </c>
      <c r="E398" s="1">
        <v>2</v>
      </c>
      <c r="F398" s="1" t="s">
        <v>10251</v>
      </c>
      <c r="H398" s="1" t="s">
        <v>26</v>
      </c>
      <c r="I398" s="1" t="s">
        <v>80</v>
      </c>
      <c r="J398" s="1" t="s">
        <v>27</v>
      </c>
      <c r="K398" s="1" t="s">
        <v>10252</v>
      </c>
      <c r="L398" s="1" t="s">
        <v>10253</v>
      </c>
      <c r="M398" s="1" t="s">
        <v>258</v>
      </c>
      <c r="N398" s="2">
        <v>44296</v>
      </c>
      <c r="O398" s="1" t="s">
        <v>267</v>
      </c>
      <c r="P398" s="1" t="s">
        <v>10254</v>
      </c>
      <c r="Q398" s="1" t="s">
        <v>10255</v>
      </c>
      <c r="R398" s="1" t="s">
        <v>10256</v>
      </c>
      <c r="U398" s="3">
        <v>18568</v>
      </c>
      <c r="V398" s="1" t="s">
        <v>869</v>
      </c>
      <c r="W398" s="1">
        <v>1</v>
      </c>
    </row>
    <row r="399" spans="1:23" x14ac:dyDescent="0.3">
      <c r="A399" s="1" t="s">
        <v>10257</v>
      </c>
      <c r="B399" s="1" t="s">
        <v>10258</v>
      </c>
      <c r="C399" s="1" t="s">
        <v>869</v>
      </c>
      <c r="D399" s="1" t="s">
        <v>10259</v>
      </c>
      <c r="E399" s="1">
        <v>2</v>
      </c>
      <c r="F399" s="1" t="s">
        <v>142</v>
      </c>
      <c r="H399" s="1" t="s">
        <v>26</v>
      </c>
      <c r="J399" s="1" t="s">
        <v>27</v>
      </c>
      <c r="K399" s="1" t="s">
        <v>528</v>
      </c>
      <c r="L399" s="1" t="s">
        <v>10260</v>
      </c>
      <c r="M399" s="1" t="s">
        <v>347</v>
      </c>
      <c r="N399" s="2">
        <v>44293</v>
      </c>
      <c r="O399" s="1" t="s">
        <v>267</v>
      </c>
      <c r="P399" s="1" t="s">
        <v>10261</v>
      </c>
      <c r="R399" s="1" t="s">
        <v>10262</v>
      </c>
      <c r="S399" s="1" t="s">
        <v>10263</v>
      </c>
      <c r="U399" s="3">
        <v>18568</v>
      </c>
      <c r="V399" s="1" t="s">
        <v>869</v>
      </c>
    </row>
    <row r="400" spans="1:23" x14ac:dyDescent="0.3">
      <c r="A400" s="1" t="s">
        <v>10264</v>
      </c>
      <c r="B400" s="1" t="s">
        <v>10265</v>
      </c>
      <c r="C400" s="1" t="s">
        <v>869</v>
      </c>
      <c r="D400" s="1" t="s">
        <v>10266</v>
      </c>
      <c r="E400" s="1">
        <v>3</v>
      </c>
      <c r="F400" s="1" t="s">
        <v>142</v>
      </c>
      <c r="H400" s="1" t="s">
        <v>26</v>
      </c>
      <c r="I400" s="1" t="s">
        <v>71</v>
      </c>
      <c r="J400" s="1" t="s">
        <v>27</v>
      </c>
      <c r="K400" s="1" t="s">
        <v>928</v>
      </c>
      <c r="L400" s="1" t="s">
        <v>10267</v>
      </c>
      <c r="M400" s="1" t="s">
        <v>347</v>
      </c>
      <c r="N400" s="2">
        <v>44287</v>
      </c>
      <c r="O400" s="1" t="s">
        <v>223</v>
      </c>
      <c r="P400" s="1" t="s">
        <v>10268</v>
      </c>
      <c r="Q400" s="1" t="s">
        <v>10269</v>
      </c>
      <c r="R400" s="1" t="s">
        <v>10270</v>
      </c>
      <c r="U400" s="1" t="s">
        <v>34</v>
      </c>
      <c r="V400" s="1" t="s">
        <v>869</v>
      </c>
      <c r="W400" s="1">
        <v>9</v>
      </c>
    </row>
    <row r="401" spans="1:23" x14ac:dyDescent="0.3">
      <c r="A401" s="1" t="s">
        <v>10271</v>
      </c>
      <c r="B401" s="1" t="s">
        <v>10272</v>
      </c>
      <c r="C401" s="1" t="s">
        <v>869</v>
      </c>
      <c r="D401" s="1" t="s">
        <v>10273</v>
      </c>
      <c r="E401" s="1">
        <v>2</v>
      </c>
      <c r="F401" s="1" t="s">
        <v>1408</v>
      </c>
      <c r="H401" s="1" t="s">
        <v>26</v>
      </c>
      <c r="J401" s="1" t="s">
        <v>27</v>
      </c>
      <c r="K401" s="1" t="s">
        <v>4157</v>
      </c>
      <c r="L401" s="1" t="s">
        <v>10274</v>
      </c>
      <c r="M401" s="1" t="s">
        <v>347</v>
      </c>
      <c r="N401" s="2">
        <v>44287</v>
      </c>
      <c r="O401" s="1" t="s">
        <v>223</v>
      </c>
      <c r="P401" s="1" t="s">
        <v>10275</v>
      </c>
      <c r="Q401" s="1" t="s">
        <v>10276</v>
      </c>
      <c r="R401" s="1" t="s">
        <v>10277</v>
      </c>
      <c r="U401" s="1" t="s">
        <v>34</v>
      </c>
      <c r="V401" s="1" t="s">
        <v>869</v>
      </c>
      <c r="W401" s="1">
        <v>4</v>
      </c>
    </row>
    <row r="402" spans="1:23" x14ac:dyDescent="0.3">
      <c r="A402" s="1" t="s">
        <v>10278</v>
      </c>
      <c r="B402" s="1" t="s">
        <v>10279</v>
      </c>
      <c r="C402" s="1" t="s">
        <v>426</v>
      </c>
      <c r="D402" s="1" t="s">
        <v>10280</v>
      </c>
      <c r="E402" s="1">
        <v>2</v>
      </c>
      <c r="F402" s="1" t="s">
        <v>25</v>
      </c>
      <c r="H402" s="1" t="s">
        <v>26</v>
      </c>
      <c r="I402" s="1" t="s">
        <v>71</v>
      </c>
      <c r="J402" s="1" t="s">
        <v>27</v>
      </c>
      <c r="K402" s="1" t="s">
        <v>10281</v>
      </c>
      <c r="L402" s="1" t="s">
        <v>10282</v>
      </c>
      <c r="M402" s="1" t="s">
        <v>1110</v>
      </c>
      <c r="N402" s="2">
        <v>44287</v>
      </c>
      <c r="O402" s="1" t="s">
        <v>267</v>
      </c>
      <c r="P402" s="1" t="s">
        <v>10283</v>
      </c>
      <c r="Q402" s="1" t="s">
        <v>10284</v>
      </c>
      <c r="R402" s="1" t="s">
        <v>10285</v>
      </c>
      <c r="S402" s="1" t="s">
        <v>10286</v>
      </c>
      <c r="U402" s="3">
        <v>18568</v>
      </c>
      <c r="V402" s="1" t="s">
        <v>869</v>
      </c>
      <c r="W402" s="1">
        <v>6</v>
      </c>
    </row>
    <row r="403" spans="1:23" x14ac:dyDescent="0.3">
      <c r="A403" s="1" t="s">
        <v>10287</v>
      </c>
      <c r="B403" s="1" t="s">
        <v>10288</v>
      </c>
      <c r="C403" s="1" t="s">
        <v>973</v>
      </c>
      <c r="D403" s="1" t="s">
        <v>10289</v>
      </c>
      <c r="E403" s="1">
        <v>2</v>
      </c>
      <c r="F403" s="1" t="s">
        <v>10290</v>
      </c>
      <c r="H403" s="1" t="s">
        <v>26</v>
      </c>
      <c r="J403" s="1" t="s">
        <v>27</v>
      </c>
      <c r="K403" s="1" t="s">
        <v>10291</v>
      </c>
      <c r="L403" s="1" t="s">
        <v>10292</v>
      </c>
      <c r="M403" s="1" t="s">
        <v>135</v>
      </c>
      <c r="N403" s="2">
        <v>44287</v>
      </c>
      <c r="O403" s="1" t="s">
        <v>223</v>
      </c>
      <c r="P403" s="1" t="s">
        <v>10293</v>
      </c>
      <c r="Q403" s="1" t="s">
        <v>10294</v>
      </c>
      <c r="R403" s="1" t="s">
        <v>10295</v>
      </c>
      <c r="S403" s="1">
        <v>263773442311</v>
      </c>
      <c r="U403" s="4">
        <v>45667</v>
      </c>
      <c r="W403" s="1">
        <v>2</v>
      </c>
    </row>
    <row r="404" spans="1:23" x14ac:dyDescent="0.3">
      <c r="A404" s="1" t="s">
        <v>10296</v>
      </c>
      <c r="B404" s="1" t="s">
        <v>10297</v>
      </c>
      <c r="C404" s="1" t="s">
        <v>1611</v>
      </c>
      <c r="D404" s="1" t="s">
        <v>10298</v>
      </c>
      <c r="E404" s="1">
        <v>2</v>
      </c>
      <c r="F404" s="1" t="s">
        <v>274</v>
      </c>
      <c r="H404" s="1" t="s">
        <v>26</v>
      </c>
      <c r="J404" s="1" t="s">
        <v>27</v>
      </c>
      <c r="K404" s="1" t="s">
        <v>10299</v>
      </c>
      <c r="L404" s="1" t="s">
        <v>10300</v>
      </c>
      <c r="M404" s="1" t="s">
        <v>1370</v>
      </c>
      <c r="N404" s="2">
        <v>44287</v>
      </c>
      <c r="O404" s="1" t="s">
        <v>267</v>
      </c>
      <c r="P404" s="1" t="s">
        <v>10301</v>
      </c>
      <c r="R404" s="1" t="s">
        <v>10302</v>
      </c>
      <c r="U404" s="3">
        <v>18568</v>
      </c>
      <c r="V404" s="1" t="s">
        <v>869</v>
      </c>
      <c r="W404" s="1">
        <v>4</v>
      </c>
    </row>
    <row r="405" spans="1:23" x14ac:dyDescent="0.3">
      <c r="A405" s="1" t="s">
        <v>10303</v>
      </c>
      <c r="B405" s="1" t="s">
        <v>10304</v>
      </c>
      <c r="D405" s="1" t="s">
        <v>10305</v>
      </c>
      <c r="E405" s="1">
        <v>1</v>
      </c>
      <c r="F405" s="1" t="s">
        <v>6282</v>
      </c>
      <c r="H405" s="1" t="s">
        <v>26</v>
      </c>
      <c r="I405" s="1" t="s">
        <v>80</v>
      </c>
      <c r="J405" s="1" t="s">
        <v>27</v>
      </c>
      <c r="K405" s="1" t="s">
        <v>10306</v>
      </c>
      <c r="L405" s="1" t="s">
        <v>10307</v>
      </c>
      <c r="M405" s="1" t="s">
        <v>109</v>
      </c>
      <c r="N405" s="2">
        <v>44287</v>
      </c>
      <c r="O405" s="1" t="s">
        <v>267</v>
      </c>
      <c r="P405" s="1" t="s">
        <v>10308</v>
      </c>
      <c r="Q405" s="1" t="s">
        <v>10309</v>
      </c>
      <c r="R405" s="1" t="s">
        <v>10310</v>
      </c>
      <c r="S405" s="1" t="s">
        <v>10311</v>
      </c>
      <c r="U405" s="1" t="s">
        <v>130</v>
      </c>
    </row>
    <row r="406" spans="1:23" x14ac:dyDescent="0.3">
      <c r="A406" s="1" t="s">
        <v>10312</v>
      </c>
      <c r="B406" s="1" t="s">
        <v>10313</v>
      </c>
      <c r="D406" s="1" t="s">
        <v>10314</v>
      </c>
      <c r="E406" s="1">
        <v>1</v>
      </c>
      <c r="F406" s="1" t="s">
        <v>142</v>
      </c>
      <c r="H406" s="1" t="s">
        <v>26</v>
      </c>
      <c r="J406" s="1" t="s">
        <v>27</v>
      </c>
      <c r="K406" s="1" t="s">
        <v>928</v>
      </c>
      <c r="L406" s="1" t="s">
        <v>10315</v>
      </c>
      <c r="M406" s="1" t="s">
        <v>1110</v>
      </c>
      <c r="N406" s="2">
        <v>44287</v>
      </c>
      <c r="O406" s="1" t="s">
        <v>267</v>
      </c>
      <c r="P406" s="1" t="s">
        <v>10316</v>
      </c>
      <c r="R406" s="1" t="s">
        <v>10317</v>
      </c>
      <c r="U406" s="4">
        <v>45667</v>
      </c>
    </row>
    <row r="407" spans="1:23" x14ac:dyDescent="0.3">
      <c r="A407" s="1" t="s">
        <v>10318</v>
      </c>
      <c r="B407" s="1" t="s">
        <v>10319</v>
      </c>
      <c r="D407" s="1" t="s">
        <v>10320</v>
      </c>
      <c r="E407" s="1">
        <v>1</v>
      </c>
      <c r="F407" s="1" t="s">
        <v>771</v>
      </c>
      <c r="H407" s="1" t="s">
        <v>60</v>
      </c>
      <c r="J407" s="1" t="s">
        <v>27</v>
      </c>
      <c r="K407" s="1" t="s">
        <v>10321</v>
      </c>
      <c r="L407" s="1" t="s">
        <v>10322</v>
      </c>
      <c r="M407" s="1" t="s">
        <v>375</v>
      </c>
      <c r="N407" s="2">
        <v>44287</v>
      </c>
      <c r="O407" s="1" t="s">
        <v>267</v>
      </c>
      <c r="P407" s="1" t="s">
        <v>10323</v>
      </c>
      <c r="Q407" s="1" t="s">
        <v>10324</v>
      </c>
      <c r="R407" s="1" t="s">
        <v>10325</v>
      </c>
      <c r="U407" s="4">
        <v>45667</v>
      </c>
    </row>
    <row r="408" spans="1:23" x14ac:dyDescent="0.3">
      <c r="A408" s="1" t="s">
        <v>10326</v>
      </c>
      <c r="B408" s="1" t="s">
        <v>10327</v>
      </c>
      <c r="D408" s="1" t="s">
        <v>10328</v>
      </c>
      <c r="E408" s="1">
        <v>1</v>
      </c>
      <c r="F408" s="1" t="s">
        <v>248</v>
      </c>
      <c r="H408" s="1" t="s">
        <v>26</v>
      </c>
      <c r="J408" s="1" t="s">
        <v>27</v>
      </c>
      <c r="K408" s="1" t="s">
        <v>10329</v>
      </c>
      <c r="L408" s="1" t="s">
        <v>10330</v>
      </c>
      <c r="M408" s="1" t="s">
        <v>9241</v>
      </c>
      <c r="N408" s="2">
        <v>44287</v>
      </c>
      <c r="O408" s="1" t="s">
        <v>223</v>
      </c>
      <c r="P408" s="1" t="s">
        <v>10331</v>
      </c>
      <c r="Q408" s="1" t="s">
        <v>10332</v>
      </c>
      <c r="R408" s="1" t="s">
        <v>10333</v>
      </c>
      <c r="S408" s="1" t="s">
        <v>10334</v>
      </c>
      <c r="U408" s="4">
        <v>45667</v>
      </c>
    </row>
    <row r="409" spans="1:23" x14ac:dyDescent="0.3">
      <c r="A409" s="1" t="s">
        <v>10335</v>
      </c>
      <c r="B409" s="1" t="s">
        <v>10336</v>
      </c>
      <c r="D409" s="1" t="s">
        <v>10337</v>
      </c>
      <c r="E409" s="1">
        <v>1</v>
      </c>
      <c r="F409" s="1" t="s">
        <v>240</v>
      </c>
      <c r="H409" s="1" t="s">
        <v>26</v>
      </c>
      <c r="J409" s="1" t="s">
        <v>27</v>
      </c>
      <c r="K409" s="1" t="s">
        <v>489</v>
      </c>
      <c r="L409" s="1" t="s">
        <v>10338</v>
      </c>
      <c r="M409" s="1" t="s">
        <v>258</v>
      </c>
      <c r="N409" s="2">
        <v>44286</v>
      </c>
      <c r="O409" s="1" t="s">
        <v>267</v>
      </c>
      <c r="P409" s="1" t="s">
        <v>10339</v>
      </c>
      <c r="Q409" s="1" t="s">
        <v>10340</v>
      </c>
      <c r="R409" s="1" t="s">
        <v>10341</v>
      </c>
      <c r="U409" s="3">
        <v>18568</v>
      </c>
    </row>
    <row r="410" spans="1:23" x14ac:dyDescent="0.3">
      <c r="A410" s="1" t="s">
        <v>10342</v>
      </c>
      <c r="B410" s="1" t="s">
        <v>10343</v>
      </c>
      <c r="D410" s="1" t="s">
        <v>10344</v>
      </c>
      <c r="E410" s="1">
        <v>1</v>
      </c>
      <c r="F410" s="1" t="s">
        <v>142</v>
      </c>
      <c r="H410" s="1" t="s">
        <v>26</v>
      </c>
      <c r="J410" s="1" t="s">
        <v>27</v>
      </c>
      <c r="K410" s="1" t="s">
        <v>528</v>
      </c>
      <c r="L410" s="1" t="s">
        <v>10345</v>
      </c>
      <c r="M410" s="1" t="s">
        <v>258</v>
      </c>
      <c r="N410" s="2">
        <v>44286</v>
      </c>
      <c r="O410" s="1" t="s">
        <v>267</v>
      </c>
      <c r="P410" s="1" t="s">
        <v>10346</v>
      </c>
      <c r="R410" s="1" t="s">
        <v>10347</v>
      </c>
      <c r="S410" s="1">
        <v>2348155769747</v>
      </c>
      <c r="U410" s="4">
        <v>45667</v>
      </c>
    </row>
    <row r="411" spans="1:23" x14ac:dyDescent="0.3">
      <c r="A411" s="1" t="s">
        <v>10348</v>
      </c>
      <c r="B411" s="1" t="s">
        <v>10349</v>
      </c>
      <c r="D411" s="1" t="s">
        <v>10350</v>
      </c>
      <c r="E411" s="1">
        <v>1</v>
      </c>
      <c r="F411" s="1" t="s">
        <v>5427</v>
      </c>
      <c r="H411" s="1" t="s">
        <v>26</v>
      </c>
      <c r="J411" s="1" t="s">
        <v>27</v>
      </c>
      <c r="K411" s="1" t="s">
        <v>10351</v>
      </c>
      <c r="L411" s="1" t="s">
        <v>10352</v>
      </c>
      <c r="M411" s="1" t="s">
        <v>258</v>
      </c>
      <c r="N411" s="2">
        <v>44284</v>
      </c>
      <c r="O411" s="1" t="s">
        <v>267</v>
      </c>
      <c r="P411" s="1" t="s">
        <v>10353</v>
      </c>
      <c r="Q411" s="1" t="s">
        <v>10354</v>
      </c>
      <c r="R411" s="1" t="s">
        <v>10355</v>
      </c>
      <c r="S411" s="1">
        <v>809023339</v>
      </c>
      <c r="U411" s="4">
        <v>45667</v>
      </c>
    </row>
    <row r="412" spans="1:23" x14ac:dyDescent="0.3">
      <c r="A412" s="1" t="s">
        <v>10356</v>
      </c>
      <c r="B412" s="1" t="s">
        <v>10357</v>
      </c>
      <c r="D412" s="1" t="s">
        <v>10358</v>
      </c>
      <c r="E412" s="1">
        <v>1</v>
      </c>
      <c r="F412" s="1" t="s">
        <v>142</v>
      </c>
      <c r="H412" s="1" t="s">
        <v>26</v>
      </c>
      <c r="J412" s="1" t="s">
        <v>27</v>
      </c>
      <c r="K412" s="1" t="s">
        <v>928</v>
      </c>
      <c r="L412" s="1" t="s">
        <v>10359</v>
      </c>
      <c r="M412" s="1" t="s">
        <v>258</v>
      </c>
      <c r="N412" s="2">
        <v>44281</v>
      </c>
      <c r="O412" s="1" t="s">
        <v>267</v>
      </c>
      <c r="P412" s="1" t="s">
        <v>10360</v>
      </c>
      <c r="R412" s="1" t="s">
        <v>10361</v>
      </c>
      <c r="S412" s="1">
        <v>2349021198915</v>
      </c>
      <c r="U412" s="4">
        <v>45667</v>
      </c>
    </row>
    <row r="413" spans="1:23" x14ac:dyDescent="0.3">
      <c r="A413" s="1" t="s">
        <v>10362</v>
      </c>
      <c r="B413" s="1" t="s">
        <v>10363</v>
      </c>
      <c r="C413" s="1" t="s">
        <v>1611</v>
      </c>
      <c r="D413" s="1" t="s">
        <v>10364</v>
      </c>
      <c r="E413" s="1">
        <v>1</v>
      </c>
      <c r="F413" s="1" t="s">
        <v>5767</v>
      </c>
      <c r="H413" s="1" t="s">
        <v>26</v>
      </c>
      <c r="J413" s="1" t="s">
        <v>27</v>
      </c>
      <c r="K413" s="1" t="s">
        <v>6756</v>
      </c>
      <c r="L413" s="1" t="s">
        <v>10365</v>
      </c>
      <c r="M413" s="1" t="s">
        <v>1110</v>
      </c>
      <c r="N413" s="2">
        <v>44280</v>
      </c>
      <c r="O413" s="1" t="s">
        <v>267</v>
      </c>
      <c r="P413" s="1" t="s">
        <v>10366</v>
      </c>
      <c r="Q413" s="1" t="s">
        <v>10367</v>
      </c>
      <c r="R413" s="1" t="s">
        <v>10368</v>
      </c>
      <c r="U413" s="1" t="s">
        <v>34</v>
      </c>
      <c r="V413" s="1" t="s">
        <v>869</v>
      </c>
      <c r="W413" s="1">
        <v>2</v>
      </c>
    </row>
    <row r="414" spans="1:23" x14ac:dyDescent="0.3">
      <c r="A414" s="1" t="s">
        <v>10369</v>
      </c>
      <c r="B414" s="1" t="s">
        <v>10370</v>
      </c>
      <c r="D414" s="1" t="s">
        <v>10371</v>
      </c>
      <c r="E414" s="1">
        <v>1</v>
      </c>
      <c r="F414" s="1" t="s">
        <v>10372</v>
      </c>
      <c r="H414" s="1" t="s">
        <v>26</v>
      </c>
      <c r="J414" s="1" t="s">
        <v>27</v>
      </c>
      <c r="K414" s="1" t="s">
        <v>10373</v>
      </c>
      <c r="L414" s="1" t="s">
        <v>10374</v>
      </c>
      <c r="M414" s="1" t="s">
        <v>6339</v>
      </c>
      <c r="N414" s="2">
        <v>44278</v>
      </c>
      <c r="O414" s="1" t="s">
        <v>267</v>
      </c>
      <c r="P414" s="1" t="s">
        <v>10375</v>
      </c>
      <c r="Q414" s="1" t="s">
        <v>10376</v>
      </c>
      <c r="R414" s="1" t="s">
        <v>10377</v>
      </c>
      <c r="S414" s="1">
        <v>2347038406891</v>
      </c>
      <c r="U414" s="4">
        <v>45667</v>
      </c>
    </row>
    <row r="415" spans="1:23" x14ac:dyDescent="0.3">
      <c r="A415" s="1" t="s">
        <v>10378</v>
      </c>
      <c r="B415" s="1" t="s">
        <v>10379</v>
      </c>
      <c r="C415" s="1" t="s">
        <v>869</v>
      </c>
      <c r="D415" s="1" t="s">
        <v>10380</v>
      </c>
      <c r="E415" s="1">
        <v>2</v>
      </c>
      <c r="F415" s="1" t="s">
        <v>10381</v>
      </c>
      <c r="H415" s="1" t="s">
        <v>26</v>
      </c>
      <c r="I415" s="1" t="s">
        <v>80</v>
      </c>
      <c r="J415" s="1" t="s">
        <v>27</v>
      </c>
      <c r="K415" s="1" t="s">
        <v>10382</v>
      </c>
      <c r="L415" s="1" t="s">
        <v>10383</v>
      </c>
      <c r="M415" s="1" t="s">
        <v>1596</v>
      </c>
      <c r="N415" s="2">
        <v>44276</v>
      </c>
      <c r="O415" s="1" t="s">
        <v>267</v>
      </c>
      <c r="P415" s="1" t="s">
        <v>10384</v>
      </c>
      <c r="Q415" s="1" t="s">
        <v>10385</v>
      </c>
      <c r="R415" s="1" t="s">
        <v>10386</v>
      </c>
      <c r="S415" s="1">
        <v>3077630187</v>
      </c>
      <c r="U415" s="4">
        <v>45667</v>
      </c>
      <c r="V415" s="1" t="s">
        <v>869</v>
      </c>
      <c r="W415" s="1">
        <v>5</v>
      </c>
    </row>
    <row r="416" spans="1:23" x14ac:dyDescent="0.3">
      <c r="A416" s="1" t="s">
        <v>10387</v>
      </c>
      <c r="B416" s="1" t="s">
        <v>10388</v>
      </c>
      <c r="F416" s="1" t="s">
        <v>90</v>
      </c>
      <c r="H416" s="1" t="s">
        <v>26</v>
      </c>
      <c r="J416" s="1" t="s">
        <v>27</v>
      </c>
      <c r="K416" s="1" t="s">
        <v>1720</v>
      </c>
      <c r="L416" s="1" t="s">
        <v>10389</v>
      </c>
      <c r="M416" s="1" t="s">
        <v>205</v>
      </c>
      <c r="N416" s="2">
        <v>44270</v>
      </c>
      <c r="O416" s="1" t="s">
        <v>267</v>
      </c>
      <c r="P416" s="1" t="s">
        <v>10390</v>
      </c>
      <c r="R416" s="1" t="s">
        <v>10391</v>
      </c>
      <c r="S416" s="1" t="s">
        <v>10392</v>
      </c>
      <c r="U416" s="3">
        <v>18568</v>
      </c>
    </row>
    <row r="417" spans="1:23" x14ac:dyDescent="0.3">
      <c r="A417" s="1" t="s">
        <v>10393</v>
      </c>
      <c r="B417" s="1" t="s">
        <v>10394</v>
      </c>
      <c r="D417" s="1" t="s">
        <v>10395</v>
      </c>
      <c r="E417" s="1">
        <v>1</v>
      </c>
      <c r="F417" s="1" t="s">
        <v>2097</v>
      </c>
      <c r="H417" s="1" t="s">
        <v>26</v>
      </c>
      <c r="J417" s="1" t="s">
        <v>27</v>
      </c>
      <c r="K417" s="1" t="s">
        <v>10396</v>
      </c>
      <c r="L417" s="1" t="s">
        <v>10397</v>
      </c>
      <c r="M417" s="1" t="s">
        <v>258</v>
      </c>
      <c r="N417" s="2">
        <v>44264</v>
      </c>
      <c r="O417" s="1" t="s">
        <v>267</v>
      </c>
      <c r="P417" s="1" t="s">
        <v>10398</v>
      </c>
      <c r="R417" s="1" t="s">
        <v>10399</v>
      </c>
      <c r="U417" s="4">
        <v>45667</v>
      </c>
    </row>
    <row r="418" spans="1:23" x14ac:dyDescent="0.3">
      <c r="A418" s="1" t="s">
        <v>10400</v>
      </c>
      <c r="B418" s="1" t="s">
        <v>10401</v>
      </c>
      <c r="D418" s="1" t="s">
        <v>10402</v>
      </c>
      <c r="E418" s="1">
        <v>2</v>
      </c>
      <c r="F418" s="1" t="s">
        <v>10403</v>
      </c>
      <c r="H418" s="1" t="s">
        <v>26</v>
      </c>
      <c r="J418" s="1" t="s">
        <v>27</v>
      </c>
      <c r="K418" s="1" t="s">
        <v>10404</v>
      </c>
      <c r="L418" s="1" t="s">
        <v>10405</v>
      </c>
      <c r="M418" s="1" t="s">
        <v>419</v>
      </c>
      <c r="N418" s="2">
        <v>44263</v>
      </c>
      <c r="O418" s="1" t="s">
        <v>267</v>
      </c>
      <c r="P418" s="1" t="s">
        <v>10406</v>
      </c>
      <c r="Q418" s="1" t="s">
        <v>10407</v>
      </c>
      <c r="R418" s="1" t="s">
        <v>10408</v>
      </c>
      <c r="S418" s="1" t="s">
        <v>10409</v>
      </c>
      <c r="T418" s="1">
        <v>3</v>
      </c>
      <c r="U418" s="1" t="s">
        <v>130</v>
      </c>
    </row>
    <row r="419" spans="1:23" x14ac:dyDescent="0.3">
      <c r="A419" s="1" t="s">
        <v>10410</v>
      </c>
      <c r="B419" s="1" t="s">
        <v>10411</v>
      </c>
      <c r="C419" s="1" t="s">
        <v>3238</v>
      </c>
      <c r="D419" s="1" t="s">
        <v>10412</v>
      </c>
      <c r="E419" s="1">
        <v>2</v>
      </c>
      <c r="F419" s="1" t="s">
        <v>142</v>
      </c>
      <c r="H419" s="1" t="s">
        <v>26</v>
      </c>
      <c r="J419" s="1" t="s">
        <v>27</v>
      </c>
      <c r="K419" s="1" t="s">
        <v>928</v>
      </c>
      <c r="L419" s="1" t="s">
        <v>10413</v>
      </c>
      <c r="M419" s="1" t="s">
        <v>109</v>
      </c>
      <c r="N419" s="2">
        <v>44260</v>
      </c>
      <c r="O419" s="1" t="s">
        <v>267</v>
      </c>
      <c r="P419" s="1" t="s">
        <v>10414</v>
      </c>
      <c r="Q419" s="1" t="s">
        <v>10415</v>
      </c>
      <c r="R419" s="1" t="s">
        <v>10416</v>
      </c>
      <c r="U419" s="4">
        <v>45667</v>
      </c>
      <c r="V419" s="1" t="s">
        <v>869</v>
      </c>
      <c r="W419" s="1">
        <v>5</v>
      </c>
    </row>
    <row r="420" spans="1:23" x14ac:dyDescent="0.3">
      <c r="A420" s="1" t="s">
        <v>10417</v>
      </c>
      <c r="B420" s="1" t="s">
        <v>10418</v>
      </c>
      <c r="F420" s="1" t="s">
        <v>10419</v>
      </c>
      <c r="H420" s="1" t="s">
        <v>26</v>
      </c>
      <c r="J420" s="1" t="s">
        <v>27</v>
      </c>
      <c r="K420" s="1" t="s">
        <v>10420</v>
      </c>
      <c r="L420" s="1" t="s">
        <v>10421</v>
      </c>
      <c r="M420" s="1" t="s">
        <v>375</v>
      </c>
      <c r="N420" s="2">
        <v>44260</v>
      </c>
      <c r="O420" s="1" t="s">
        <v>267</v>
      </c>
      <c r="U420" s="4">
        <v>45667</v>
      </c>
    </row>
    <row r="421" spans="1:23" x14ac:dyDescent="0.3">
      <c r="A421" s="1" t="s">
        <v>10422</v>
      </c>
      <c r="B421" s="1" t="s">
        <v>10423</v>
      </c>
      <c r="D421" s="1" t="s">
        <v>10424</v>
      </c>
      <c r="E421" s="1">
        <v>2</v>
      </c>
      <c r="F421" s="1" t="s">
        <v>10425</v>
      </c>
      <c r="H421" s="1" t="s">
        <v>26</v>
      </c>
      <c r="I421" s="1" t="s">
        <v>80</v>
      </c>
      <c r="J421" s="1" t="s">
        <v>27</v>
      </c>
      <c r="K421" s="1" t="s">
        <v>10426</v>
      </c>
      <c r="L421" s="1" t="s">
        <v>10427</v>
      </c>
      <c r="M421" s="1" t="s">
        <v>258</v>
      </c>
      <c r="N421" s="2">
        <v>44256</v>
      </c>
      <c r="O421" s="1" t="s">
        <v>267</v>
      </c>
      <c r="P421" s="1" t="s">
        <v>10428</v>
      </c>
      <c r="R421" s="1" t="s">
        <v>10429</v>
      </c>
      <c r="S421" s="1">
        <v>9033772261</v>
      </c>
      <c r="U421" s="4">
        <v>45667</v>
      </c>
    </row>
    <row r="422" spans="1:23" x14ac:dyDescent="0.3">
      <c r="A422" s="1" t="s">
        <v>10430</v>
      </c>
      <c r="B422" s="1" t="s">
        <v>10431</v>
      </c>
      <c r="C422" s="1" t="s">
        <v>1611</v>
      </c>
      <c r="F422" s="1" t="s">
        <v>142</v>
      </c>
      <c r="H422" s="1" t="s">
        <v>26</v>
      </c>
      <c r="J422" s="1" t="s">
        <v>27</v>
      </c>
      <c r="K422" s="1" t="s">
        <v>928</v>
      </c>
      <c r="L422" s="1" t="s">
        <v>10432</v>
      </c>
      <c r="M422" s="1" t="s">
        <v>2802</v>
      </c>
      <c r="N422" s="2">
        <v>44256</v>
      </c>
      <c r="O422" s="1" t="s">
        <v>223</v>
      </c>
      <c r="P422" s="1" t="s">
        <v>10433</v>
      </c>
      <c r="R422" s="1" t="s">
        <v>10434</v>
      </c>
      <c r="S422" s="1">
        <v>2347007388563</v>
      </c>
      <c r="U422" s="4">
        <v>45667</v>
      </c>
      <c r="V422" s="1" t="s">
        <v>869</v>
      </c>
      <c r="W422" s="1">
        <v>1</v>
      </c>
    </row>
    <row r="423" spans="1:23" x14ac:dyDescent="0.3">
      <c r="A423" s="1" t="s">
        <v>10435</v>
      </c>
      <c r="B423" s="1" t="s">
        <v>10436</v>
      </c>
      <c r="D423" s="1" t="s">
        <v>10437</v>
      </c>
      <c r="E423" s="1">
        <v>2</v>
      </c>
      <c r="F423" s="1" t="s">
        <v>472</v>
      </c>
      <c r="H423" s="1" t="s">
        <v>26</v>
      </c>
      <c r="J423" s="1" t="s">
        <v>27</v>
      </c>
      <c r="K423" s="1" t="s">
        <v>10438</v>
      </c>
      <c r="L423" s="1" t="s">
        <v>10439</v>
      </c>
      <c r="M423" s="1" t="s">
        <v>7746</v>
      </c>
      <c r="N423" s="2">
        <v>44256</v>
      </c>
      <c r="O423" s="1" t="s">
        <v>223</v>
      </c>
      <c r="P423" s="1" t="s">
        <v>10440</v>
      </c>
      <c r="Q423" s="1" t="s">
        <v>10441</v>
      </c>
      <c r="R423" s="1" t="s">
        <v>10442</v>
      </c>
      <c r="U423" s="3">
        <v>18568</v>
      </c>
    </row>
    <row r="424" spans="1:23" x14ac:dyDescent="0.3">
      <c r="A424" s="1" t="s">
        <v>10443</v>
      </c>
      <c r="B424" s="1" t="s">
        <v>10444</v>
      </c>
      <c r="C424" s="1" t="s">
        <v>1611</v>
      </c>
      <c r="D424" s="1" t="s">
        <v>10445</v>
      </c>
      <c r="E424" s="1">
        <v>1</v>
      </c>
      <c r="F424" s="1" t="s">
        <v>10446</v>
      </c>
      <c r="H424" s="1" t="s">
        <v>26</v>
      </c>
      <c r="J424" s="1" t="s">
        <v>27</v>
      </c>
      <c r="K424" s="1" t="s">
        <v>10447</v>
      </c>
      <c r="L424" s="1" t="s">
        <v>10448</v>
      </c>
      <c r="M424" s="1" t="s">
        <v>347</v>
      </c>
      <c r="N424" s="2">
        <v>44254</v>
      </c>
      <c r="O424" s="1" t="s">
        <v>267</v>
      </c>
      <c r="P424" s="1" t="s">
        <v>10449</v>
      </c>
      <c r="Q424" s="1" t="s">
        <v>10450</v>
      </c>
      <c r="R424" s="1" t="s">
        <v>10451</v>
      </c>
      <c r="S424" s="1">
        <v>20221247777</v>
      </c>
      <c r="U424" s="3">
        <v>18568</v>
      </c>
      <c r="V424" s="1" t="s">
        <v>869</v>
      </c>
    </row>
    <row r="425" spans="1:23" x14ac:dyDescent="0.3">
      <c r="A425" s="1" t="s">
        <v>10452</v>
      </c>
      <c r="B425" s="1" t="s">
        <v>10453</v>
      </c>
      <c r="F425" s="1" t="s">
        <v>283</v>
      </c>
      <c r="H425" s="1" t="s">
        <v>26</v>
      </c>
      <c r="J425" s="1" t="s">
        <v>27</v>
      </c>
      <c r="K425" s="1" t="s">
        <v>10454</v>
      </c>
      <c r="L425" s="1" t="s">
        <v>10455</v>
      </c>
      <c r="M425" s="1" t="s">
        <v>10456</v>
      </c>
      <c r="N425" s="2">
        <v>44242</v>
      </c>
      <c r="O425" s="1" t="s">
        <v>267</v>
      </c>
      <c r="P425" s="1" t="s">
        <v>10457</v>
      </c>
      <c r="Q425" s="1" t="s">
        <v>10458</v>
      </c>
      <c r="R425" s="1" t="s">
        <v>10459</v>
      </c>
      <c r="S425" s="1">
        <v>254795174022</v>
      </c>
      <c r="U425" s="4">
        <v>45667</v>
      </c>
    </row>
    <row r="426" spans="1:23" x14ac:dyDescent="0.3">
      <c r="A426" s="1" t="s">
        <v>10460</v>
      </c>
      <c r="B426" s="1" t="s">
        <v>10461</v>
      </c>
      <c r="C426" s="1" t="s">
        <v>869</v>
      </c>
      <c r="D426" s="1" t="s">
        <v>10462</v>
      </c>
      <c r="E426" s="1">
        <v>3</v>
      </c>
      <c r="F426" s="1" t="s">
        <v>1408</v>
      </c>
      <c r="H426" s="1" t="s">
        <v>26</v>
      </c>
      <c r="I426" s="1" t="s">
        <v>80</v>
      </c>
      <c r="J426" s="1" t="s">
        <v>27</v>
      </c>
      <c r="K426" s="1" t="s">
        <v>6042</v>
      </c>
      <c r="L426" s="1" t="s">
        <v>10463</v>
      </c>
      <c r="M426" s="1" t="s">
        <v>109</v>
      </c>
      <c r="N426" s="2">
        <v>44231</v>
      </c>
      <c r="O426" s="1" t="s">
        <v>267</v>
      </c>
      <c r="P426" s="1" t="s">
        <v>10464</v>
      </c>
      <c r="Q426" s="1" t="s">
        <v>10465</v>
      </c>
      <c r="R426" s="1" t="s">
        <v>10466</v>
      </c>
      <c r="S426" s="1" t="s">
        <v>10467</v>
      </c>
      <c r="U426" s="3">
        <v>18568</v>
      </c>
      <c r="V426" s="1" t="s">
        <v>869</v>
      </c>
      <c r="W426" s="1">
        <v>3</v>
      </c>
    </row>
    <row r="427" spans="1:23" x14ac:dyDescent="0.3">
      <c r="A427" s="1" t="s">
        <v>10468</v>
      </c>
      <c r="B427" s="1" t="s">
        <v>10469</v>
      </c>
      <c r="C427" s="1" t="s">
        <v>1611</v>
      </c>
      <c r="D427" s="1" t="s">
        <v>10470</v>
      </c>
      <c r="E427" s="1">
        <v>2</v>
      </c>
      <c r="F427" s="1" t="s">
        <v>142</v>
      </c>
      <c r="H427" s="1" t="s">
        <v>26</v>
      </c>
      <c r="J427" s="1" t="s">
        <v>27</v>
      </c>
      <c r="K427" s="1" t="s">
        <v>928</v>
      </c>
      <c r="L427" s="1" t="s">
        <v>10471</v>
      </c>
      <c r="M427" s="1" t="s">
        <v>170</v>
      </c>
      <c r="N427" s="2">
        <v>44228</v>
      </c>
      <c r="O427" s="1" t="s">
        <v>223</v>
      </c>
      <c r="P427" s="1" t="s">
        <v>10472</v>
      </c>
      <c r="R427" s="1" t="s">
        <v>10473</v>
      </c>
      <c r="S427" s="1">
        <v>233244451262</v>
      </c>
      <c r="U427" s="4">
        <v>45667</v>
      </c>
      <c r="V427" s="1" t="s">
        <v>869</v>
      </c>
      <c r="W427" s="1">
        <v>1</v>
      </c>
    </row>
    <row r="428" spans="1:23" x14ac:dyDescent="0.3">
      <c r="A428" s="1" t="s">
        <v>10474</v>
      </c>
      <c r="B428" s="1" t="s">
        <v>10475</v>
      </c>
      <c r="C428" s="1" t="s">
        <v>973</v>
      </c>
      <c r="D428" s="1" t="s">
        <v>10476</v>
      </c>
      <c r="E428" s="1">
        <v>2</v>
      </c>
      <c r="F428" s="1" t="s">
        <v>666</v>
      </c>
      <c r="H428" s="1" t="s">
        <v>26</v>
      </c>
      <c r="I428" s="1" t="s">
        <v>80</v>
      </c>
      <c r="J428" s="1" t="s">
        <v>27</v>
      </c>
      <c r="K428" s="1" t="s">
        <v>10477</v>
      </c>
      <c r="L428" s="1" t="s">
        <v>10478</v>
      </c>
      <c r="M428" s="1" t="s">
        <v>109</v>
      </c>
      <c r="N428" s="2">
        <v>44227</v>
      </c>
      <c r="O428" s="1" t="s">
        <v>267</v>
      </c>
      <c r="P428" s="1" t="s">
        <v>10479</v>
      </c>
      <c r="Q428" s="1" t="s">
        <v>10480</v>
      </c>
      <c r="R428" s="1" t="s">
        <v>10481</v>
      </c>
      <c r="S428" s="1">
        <v>13023140099</v>
      </c>
      <c r="U428" s="3">
        <v>18568</v>
      </c>
      <c r="V428" s="1" t="s">
        <v>869</v>
      </c>
      <c r="W428" s="1">
        <v>4</v>
      </c>
    </row>
    <row r="429" spans="1:23" x14ac:dyDescent="0.3">
      <c r="A429" s="1" t="s">
        <v>10482</v>
      </c>
      <c r="B429" s="1" t="s">
        <v>10483</v>
      </c>
      <c r="C429" s="1" t="s">
        <v>1611</v>
      </c>
      <c r="D429" s="1" t="s">
        <v>10484</v>
      </c>
      <c r="E429" s="1">
        <v>1</v>
      </c>
      <c r="F429" s="1" t="s">
        <v>5767</v>
      </c>
      <c r="H429" s="1" t="s">
        <v>26</v>
      </c>
      <c r="J429" s="1" t="s">
        <v>27</v>
      </c>
      <c r="K429" s="1" t="s">
        <v>10485</v>
      </c>
      <c r="L429" s="1" t="s">
        <v>10486</v>
      </c>
      <c r="M429" s="1" t="s">
        <v>815</v>
      </c>
      <c r="N429" s="2">
        <v>44227</v>
      </c>
      <c r="O429" s="1" t="s">
        <v>267</v>
      </c>
      <c r="P429" s="1" t="s">
        <v>10487</v>
      </c>
      <c r="Q429" s="1" t="s">
        <v>10488</v>
      </c>
      <c r="R429" s="1" t="s">
        <v>10489</v>
      </c>
      <c r="S429" s="1">
        <v>237652007684</v>
      </c>
      <c r="U429" s="4">
        <v>45667</v>
      </c>
      <c r="V429" s="1" t="s">
        <v>869</v>
      </c>
      <c r="W429" s="1">
        <v>1</v>
      </c>
    </row>
    <row r="430" spans="1:23" x14ac:dyDescent="0.3">
      <c r="A430" s="1" t="s">
        <v>10490</v>
      </c>
      <c r="B430" s="1" t="s">
        <v>10491</v>
      </c>
      <c r="D430" s="1" t="s">
        <v>10492</v>
      </c>
      <c r="E430" s="1">
        <v>2</v>
      </c>
      <c r="F430" s="1" t="s">
        <v>25</v>
      </c>
      <c r="H430" s="1" t="s">
        <v>26</v>
      </c>
      <c r="J430" s="1" t="s">
        <v>27</v>
      </c>
      <c r="K430" s="1" t="s">
        <v>10493</v>
      </c>
      <c r="L430" s="1" t="s">
        <v>10494</v>
      </c>
      <c r="M430" s="1" t="s">
        <v>258</v>
      </c>
      <c r="N430" s="2">
        <v>44218</v>
      </c>
      <c r="O430" s="1" t="s">
        <v>267</v>
      </c>
      <c r="P430" s="1" t="s">
        <v>10495</v>
      </c>
      <c r="Q430" s="1" t="s">
        <v>10496</v>
      </c>
      <c r="R430" s="1" t="s">
        <v>10497</v>
      </c>
      <c r="U430" s="4">
        <v>45667</v>
      </c>
    </row>
    <row r="431" spans="1:23" x14ac:dyDescent="0.3">
      <c r="A431" s="1" t="s">
        <v>10498</v>
      </c>
      <c r="B431" s="1" t="s">
        <v>10499</v>
      </c>
      <c r="C431" s="1" t="s">
        <v>1611</v>
      </c>
      <c r="D431" s="1" t="s">
        <v>10500</v>
      </c>
      <c r="E431" s="1">
        <v>1</v>
      </c>
      <c r="F431" s="1" t="s">
        <v>10501</v>
      </c>
      <c r="H431" s="1" t="s">
        <v>26</v>
      </c>
      <c r="J431" s="1" t="s">
        <v>27</v>
      </c>
      <c r="K431" s="1" t="s">
        <v>10502</v>
      </c>
      <c r="L431" s="1" t="s">
        <v>10503</v>
      </c>
      <c r="M431" s="1" t="s">
        <v>419</v>
      </c>
      <c r="N431" s="2">
        <v>44211</v>
      </c>
      <c r="O431" s="1" t="s">
        <v>267</v>
      </c>
      <c r="P431" s="1" t="s">
        <v>10504</v>
      </c>
      <c r="R431" s="1" t="s">
        <v>10505</v>
      </c>
      <c r="S431" s="1">
        <v>79258885364</v>
      </c>
      <c r="U431" s="4">
        <v>45667</v>
      </c>
      <c r="V431" s="1" t="s">
        <v>869</v>
      </c>
      <c r="W431" s="1">
        <v>1</v>
      </c>
    </row>
    <row r="432" spans="1:23" x14ac:dyDescent="0.3">
      <c r="A432" s="1" t="s">
        <v>10506</v>
      </c>
      <c r="B432" s="1" t="s">
        <v>10507</v>
      </c>
      <c r="C432" s="1" t="s">
        <v>212</v>
      </c>
      <c r="D432" s="1" t="s">
        <v>10508</v>
      </c>
      <c r="E432" s="1">
        <v>1</v>
      </c>
      <c r="F432" s="1" t="s">
        <v>90</v>
      </c>
      <c r="H432" s="1" t="s">
        <v>26</v>
      </c>
      <c r="I432" s="1" t="s">
        <v>71</v>
      </c>
      <c r="J432" s="1" t="s">
        <v>27</v>
      </c>
      <c r="K432" s="1" t="s">
        <v>967</v>
      </c>
      <c r="L432" s="1" t="s">
        <v>10509</v>
      </c>
      <c r="M432" s="1" t="s">
        <v>545</v>
      </c>
      <c r="N432" s="2">
        <v>44207</v>
      </c>
      <c r="O432" s="1" t="s">
        <v>267</v>
      </c>
      <c r="P432" s="1" t="s">
        <v>10510</v>
      </c>
      <c r="R432" s="1" t="s">
        <v>10511</v>
      </c>
      <c r="S432" s="1">
        <v>21624563609</v>
      </c>
      <c r="U432" s="4">
        <v>45667</v>
      </c>
      <c r="W432" s="1">
        <v>12</v>
      </c>
    </row>
    <row r="433" spans="1:23" x14ac:dyDescent="0.3">
      <c r="A433" s="1" t="s">
        <v>10512</v>
      </c>
      <c r="B433" s="1" t="s">
        <v>10513</v>
      </c>
      <c r="D433" s="1" t="s">
        <v>10514</v>
      </c>
      <c r="E433" s="1">
        <v>2</v>
      </c>
      <c r="F433" s="1" t="s">
        <v>142</v>
      </c>
      <c r="H433" s="1" t="s">
        <v>26</v>
      </c>
      <c r="J433" s="1" t="s">
        <v>27</v>
      </c>
      <c r="K433" s="1" t="s">
        <v>6324</v>
      </c>
      <c r="L433" s="1" t="s">
        <v>10515</v>
      </c>
      <c r="M433" s="1" t="s">
        <v>258</v>
      </c>
      <c r="N433" s="2">
        <v>44206</v>
      </c>
      <c r="O433" s="1" t="s">
        <v>267</v>
      </c>
      <c r="P433" s="1" t="s">
        <v>10516</v>
      </c>
      <c r="Q433" s="1" t="s">
        <v>10517</v>
      </c>
      <c r="R433" s="1" t="s">
        <v>10518</v>
      </c>
      <c r="U433" s="4">
        <v>45667</v>
      </c>
    </row>
    <row r="434" spans="1:23" x14ac:dyDescent="0.3">
      <c r="A434" s="1" t="s">
        <v>10519</v>
      </c>
      <c r="B434" s="1" t="s">
        <v>10520</v>
      </c>
      <c r="C434" s="1" t="s">
        <v>1611</v>
      </c>
      <c r="D434" s="1" t="s">
        <v>10521</v>
      </c>
      <c r="E434" s="1">
        <v>4</v>
      </c>
      <c r="F434" s="1" t="s">
        <v>7196</v>
      </c>
      <c r="H434" s="1" t="s">
        <v>26</v>
      </c>
      <c r="J434" s="1" t="s">
        <v>27</v>
      </c>
      <c r="K434" s="1" t="s">
        <v>10522</v>
      </c>
      <c r="L434" s="1" t="s">
        <v>10523</v>
      </c>
      <c r="M434" s="1" t="s">
        <v>100</v>
      </c>
      <c r="N434" s="2">
        <v>44200</v>
      </c>
      <c r="O434" s="1" t="s">
        <v>267</v>
      </c>
      <c r="P434" s="1" t="s">
        <v>10524</v>
      </c>
      <c r="Q434" s="1" t="s">
        <v>10525</v>
      </c>
      <c r="R434" s="1" t="s">
        <v>10526</v>
      </c>
      <c r="U434" s="4">
        <v>45667</v>
      </c>
      <c r="V434" s="1" t="s">
        <v>869</v>
      </c>
    </row>
    <row r="435" spans="1:23" x14ac:dyDescent="0.3">
      <c r="A435" s="1" t="s">
        <v>10527</v>
      </c>
      <c r="B435" s="1" t="s">
        <v>10528</v>
      </c>
      <c r="C435" s="1" t="s">
        <v>1611</v>
      </c>
      <c r="D435" s="1" t="s">
        <v>10529</v>
      </c>
      <c r="E435" s="1">
        <v>3</v>
      </c>
      <c r="F435" s="1" t="s">
        <v>10530</v>
      </c>
      <c r="H435" s="1" t="s">
        <v>26</v>
      </c>
      <c r="I435" s="1" t="s">
        <v>80</v>
      </c>
      <c r="J435" s="1" t="s">
        <v>27</v>
      </c>
      <c r="K435" s="1" t="s">
        <v>10531</v>
      </c>
      <c r="L435" s="1" t="s">
        <v>10532</v>
      </c>
      <c r="M435" s="1" t="s">
        <v>109</v>
      </c>
      <c r="N435" s="2">
        <v>44199</v>
      </c>
      <c r="O435" s="1" t="s">
        <v>267</v>
      </c>
      <c r="P435" s="1" t="s">
        <v>10533</v>
      </c>
      <c r="Q435" s="1" t="s">
        <v>10534</v>
      </c>
      <c r="R435" s="1" t="s">
        <v>10535</v>
      </c>
      <c r="S435" s="1">
        <v>254728178883</v>
      </c>
      <c r="U435" s="4">
        <v>45667</v>
      </c>
      <c r="V435" s="1" t="s">
        <v>869</v>
      </c>
    </row>
    <row r="436" spans="1:23" x14ac:dyDescent="0.3">
      <c r="A436" s="1" t="s">
        <v>10536</v>
      </c>
      <c r="B436" s="1" t="s">
        <v>10537</v>
      </c>
      <c r="D436" s="1" t="s">
        <v>10538</v>
      </c>
      <c r="E436" s="1">
        <v>1</v>
      </c>
      <c r="F436" s="1" t="s">
        <v>142</v>
      </c>
      <c r="H436" s="1" t="s">
        <v>26</v>
      </c>
      <c r="J436" s="1" t="s">
        <v>27</v>
      </c>
      <c r="K436" s="1" t="s">
        <v>2332</v>
      </c>
      <c r="M436" s="1" t="s">
        <v>1110</v>
      </c>
      <c r="N436" s="2">
        <v>44198</v>
      </c>
      <c r="O436" s="1" t="s">
        <v>267</v>
      </c>
      <c r="P436" s="1" t="s">
        <v>10539</v>
      </c>
      <c r="U436" s="4">
        <v>45667</v>
      </c>
    </row>
    <row r="437" spans="1:23" x14ac:dyDescent="0.3">
      <c r="A437" s="1" t="s">
        <v>10540</v>
      </c>
      <c r="B437" s="1" t="s">
        <v>10541</v>
      </c>
      <c r="C437" s="1" t="s">
        <v>1611</v>
      </c>
      <c r="D437" s="1" t="s">
        <v>10542</v>
      </c>
      <c r="E437" s="1">
        <v>1</v>
      </c>
      <c r="F437" s="1" t="s">
        <v>176</v>
      </c>
      <c r="H437" s="1" t="s">
        <v>26</v>
      </c>
      <c r="J437" s="1" t="s">
        <v>27</v>
      </c>
      <c r="K437" s="1" t="s">
        <v>10543</v>
      </c>
      <c r="M437" s="1" t="s">
        <v>530</v>
      </c>
      <c r="N437" s="2">
        <v>44197</v>
      </c>
      <c r="O437" s="1" t="s">
        <v>30</v>
      </c>
      <c r="P437" s="1" t="s">
        <v>10544</v>
      </c>
      <c r="R437" s="1" t="s">
        <v>10545</v>
      </c>
      <c r="U437" s="4">
        <v>45667</v>
      </c>
      <c r="V437" s="1" t="s">
        <v>869</v>
      </c>
      <c r="W437" s="1">
        <v>1</v>
      </c>
    </row>
    <row r="438" spans="1:23" x14ac:dyDescent="0.3">
      <c r="A438" s="1" t="s">
        <v>10546</v>
      </c>
      <c r="B438" s="1" t="s">
        <v>10547</v>
      </c>
      <c r="C438" s="1" t="s">
        <v>869</v>
      </c>
      <c r="D438" s="1" t="s">
        <v>10548</v>
      </c>
      <c r="E438" s="1">
        <v>4</v>
      </c>
      <c r="F438" s="1" t="s">
        <v>2097</v>
      </c>
      <c r="H438" s="1" t="s">
        <v>26</v>
      </c>
      <c r="J438" s="1" t="s">
        <v>27</v>
      </c>
      <c r="K438" s="1" t="s">
        <v>9045</v>
      </c>
      <c r="L438" s="1" t="s">
        <v>10549</v>
      </c>
      <c r="M438" s="1" t="s">
        <v>109</v>
      </c>
      <c r="N438" s="2">
        <v>44197</v>
      </c>
      <c r="O438" s="1" t="s">
        <v>30</v>
      </c>
      <c r="P438" s="1" t="s">
        <v>10550</v>
      </c>
      <c r="Q438" s="1" t="s">
        <v>10551</v>
      </c>
      <c r="R438" s="1" t="s">
        <v>10552</v>
      </c>
      <c r="U438" s="1" t="s">
        <v>130</v>
      </c>
      <c r="V438" s="1" t="s">
        <v>869</v>
      </c>
      <c r="W438" s="1">
        <v>25</v>
      </c>
    </row>
    <row r="439" spans="1:23" x14ac:dyDescent="0.3">
      <c r="A439" s="1" t="s">
        <v>10553</v>
      </c>
      <c r="B439" s="1" t="s">
        <v>10554</v>
      </c>
      <c r="C439" s="1" t="s">
        <v>212</v>
      </c>
      <c r="D439" s="1" t="s">
        <v>10555</v>
      </c>
      <c r="E439" s="1">
        <v>3</v>
      </c>
      <c r="F439" s="1" t="s">
        <v>4057</v>
      </c>
      <c r="H439" s="1" t="s">
        <v>26</v>
      </c>
      <c r="J439" s="1" t="s">
        <v>27</v>
      </c>
      <c r="K439" s="1" t="s">
        <v>9476</v>
      </c>
      <c r="L439" s="1" t="s">
        <v>10556</v>
      </c>
      <c r="M439" s="1" t="s">
        <v>309</v>
      </c>
      <c r="N439" s="2">
        <v>44197</v>
      </c>
      <c r="O439" s="1" t="s">
        <v>30</v>
      </c>
      <c r="P439" s="1" t="s">
        <v>10557</v>
      </c>
      <c r="Q439" s="1" t="s">
        <v>10558</v>
      </c>
      <c r="T439" s="1">
        <v>2</v>
      </c>
      <c r="U439" s="1" t="s">
        <v>130</v>
      </c>
      <c r="W439" s="1">
        <v>19</v>
      </c>
    </row>
    <row r="440" spans="1:23" x14ac:dyDescent="0.3">
      <c r="A440" s="1" t="s">
        <v>10559</v>
      </c>
      <c r="B440" s="1" t="s">
        <v>10560</v>
      </c>
      <c r="C440" s="1" t="s">
        <v>869</v>
      </c>
      <c r="D440" s="1" t="s">
        <v>10561</v>
      </c>
      <c r="E440" s="1">
        <v>2</v>
      </c>
      <c r="F440" s="1" t="s">
        <v>6282</v>
      </c>
      <c r="H440" s="1" t="s">
        <v>26</v>
      </c>
      <c r="J440" s="1" t="s">
        <v>27</v>
      </c>
      <c r="K440" s="1" t="s">
        <v>10562</v>
      </c>
      <c r="L440" s="1" t="s">
        <v>10563</v>
      </c>
      <c r="M440" s="1" t="s">
        <v>258</v>
      </c>
      <c r="N440" s="2">
        <v>44197</v>
      </c>
      <c r="O440" s="1" t="s">
        <v>30</v>
      </c>
      <c r="P440" s="1" t="s">
        <v>10564</v>
      </c>
      <c r="Q440" s="1" t="s">
        <v>10565</v>
      </c>
      <c r="R440" s="1" t="s">
        <v>10566</v>
      </c>
      <c r="U440" s="3">
        <v>18568</v>
      </c>
      <c r="V440" s="1" t="s">
        <v>869</v>
      </c>
      <c r="W440" s="1">
        <v>13</v>
      </c>
    </row>
    <row r="441" spans="1:23" x14ac:dyDescent="0.3">
      <c r="A441" s="1" t="s">
        <v>10567</v>
      </c>
      <c r="B441" s="1" t="s">
        <v>10568</v>
      </c>
      <c r="C441" s="1" t="s">
        <v>869</v>
      </c>
      <c r="D441" s="1" t="s">
        <v>10569</v>
      </c>
      <c r="E441" s="1">
        <v>2</v>
      </c>
      <c r="F441" s="1" t="s">
        <v>7438</v>
      </c>
      <c r="H441" s="1" t="s">
        <v>26</v>
      </c>
      <c r="I441" s="1" t="s">
        <v>80</v>
      </c>
      <c r="J441" s="1" t="s">
        <v>27</v>
      </c>
      <c r="K441" s="1" t="s">
        <v>10570</v>
      </c>
      <c r="L441" s="1" t="s">
        <v>10571</v>
      </c>
      <c r="M441" s="1" t="s">
        <v>109</v>
      </c>
      <c r="N441" s="2">
        <v>44197</v>
      </c>
      <c r="O441" s="1" t="s">
        <v>30</v>
      </c>
      <c r="P441" s="1" t="s">
        <v>10572</v>
      </c>
      <c r="Q441" s="1" t="s">
        <v>10573</v>
      </c>
      <c r="R441" s="1" t="s">
        <v>10574</v>
      </c>
      <c r="S441" s="1" t="s">
        <v>10575</v>
      </c>
      <c r="U441" s="4">
        <v>45667</v>
      </c>
      <c r="V441" s="1" t="s">
        <v>869</v>
      </c>
      <c r="W441" s="1">
        <v>3</v>
      </c>
    </row>
    <row r="442" spans="1:23" x14ac:dyDescent="0.3">
      <c r="A442" s="1" t="s">
        <v>10576</v>
      </c>
      <c r="B442" s="1" t="s">
        <v>10577</v>
      </c>
      <c r="C442" s="1" t="s">
        <v>212</v>
      </c>
      <c r="D442" s="1" t="s">
        <v>10578</v>
      </c>
      <c r="E442" s="1">
        <v>2</v>
      </c>
      <c r="F442" s="1" t="s">
        <v>10579</v>
      </c>
      <c r="H442" s="1" t="s">
        <v>26</v>
      </c>
      <c r="I442" s="1" t="s">
        <v>39</v>
      </c>
      <c r="J442" s="1" t="s">
        <v>27</v>
      </c>
      <c r="K442" s="1" t="s">
        <v>10580</v>
      </c>
      <c r="L442" s="1" t="s">
        <v>10581</v>
      </c>
      <c r="M442" s="1" t="s">
        <v>10582</v>
      </c>
      <c r="N442" s="2">
        <v>44197</v>
      </c>
      <c r="O442" s="1" t="s">
        <v>30</v>
      </c>
      <c r="P442" s="1" t="s">
        <v>10583</v>
      </c>
      <c r="Q442" s="1" t="s">
        <v>10584</v>
      </c>
      <c r="T442" s="1">
        <v>2</v>
      </c>
      <c r="U442" s="1" t="s">
        <v>34</v>
      </c>
      <c r="W442" s="1">
        <v>27</v>
      </c>
    </row>
    <row r="443" spans="1:23" x14ac:dyDescent="0.3">
      <c r="A443" s="1" t="s">
        <v>10585</v>
      </c>
      <c r="B443" s="1" t="s">
        <v>10586</v>
      </c>
      <c r="C443" s="1" t="s">
        <v>1611</v>
      </c>
      <c r="D443" s="1" t="s">
        <v>10587</v>
      </c>
      <c r="E443" s="1">
        <v>1</v>
      </c>
      <c r="F443" s="1" t="s">
        <v>2242</v>
      </c>
      <c r="H443" s="1" t="s">
        <v>26</v>
      </c>
      <c r="I443" s="1" t="s">
        <v>71</v>
      </c>
      <c r="J443" s="1" t="s">
        <v>27</v>
      </c>
      <c r="K443" s="1" t="s">
        <v>10588</v>
      </c>
      <c r="L443" s="1" t="s">
        <v>10589</v>
      </c>
      <c r="M443" s="1" t="s">
        <v>258</v>
      </c>
      <c r="N443" s="2">
        <v>44197</v>
      </c>
      <c r="O443" s="1" t="s">
        <v>30</v>
      </c>
      <c r="P443" s="1" t="s">
        <v>10590</v>
      </c>
      <c r="Q443" s="1" t="s">
        <v>10591</v>
      </c>
      <c r="U443" s="3">
        <v>18568</v>
      </c>
      <c r="V443" s="1" t="s">
        <v>869</v>
      </c>
      <c r="W443" s="1">
        <v>5</v>
      </c>
    </row>
    <row r="444" spans="1:23" x14ac:dyDescent="0.3">
      <c r="A444" s="1" t="s">
        <v>10592</v>
      </c>
      <c r="B444" s="1" t="s">
        <v>10593</v>
      </c>
      <c r="C444" s="1" t="s">
        <v>869</v>
      </c>
      <c r="D444" s="1" t="s">
        <v>10594</v>
      </c>
      <c r="E444" s="1">
        <v>2</v>
      </c>
      <c r="F444" s="1" t="s">
        <v>5881</v>
      </c>
      <c r="H444" s="1" t="s">
        <v>26</v>
      </c>
      <c r="J444" s="1" t="s">
        <v>27</v>
      </c>
      <c r="K444" s="1" t="s">
        <v>5882</v>
      </c>
      <c r="L444" s="1" t="s">
        <v>10595</v>
      </c>
      <c r="M444" s="1" t="s">
        <v>258</v>
      </c>
      <c r="N444" s="2">
        <v>44197</v>
      </c>
      <c r="O444" s="1" t="s">
        <v>30</v>
      </c>
      <c r="P444" s="1" t="s">
        <v>10596</v>
      </c>
      <c r="Q444" s="1" t="s">
        <v>10597</v>
      </c>
      <c r="R444" s="1" t="s">
        <v>10598</v>
      </c>
      <c r="U444" s="3">
        <v>18568</v>
      </c>
      <c r="V444" s="1" t="s">
        <v>869</v>
      </c>
      <c r="W444" s="1">
        <v>11</v>
      </c>
    </row>
    <row r="445" spans="1:23" x14ac:dyDescent="0.3">
      <c r="A445" s="1" t="s">
        <v>10599</v>
      </c>
      <c r="B445" s="1" t="s">
        <v>10600</v>
      </c>
      <c r="C445" s="1" t="s">
        <v>869</v>
      </c>
      <c r="D445" s="1" t="s">
        <v>10601</v>
      </c>
      <c r="E445" s="1">
        <v>1</v>
      </c>
      <c r="F445" s="1" t="s">
        <v>472</v>
      </c>
      <c r="H445" s="1" t="s">
        <v>26</v>
      </c>
      <c r="J445" s="1" t="s">
        <v>27</v>
      </c>
      <c r="K445" s="1" t="s">
        <v>10602</v>
      </c>
      <c r="L445" s="1" t="s">
        <v>10603</v>
      </c>
      <c r="M445" s="1" t="s">
        <v>375</v>
      </c>
      <c r="N445" s="2">
        <v>44197</v>
      </c>
      <c r="O445" s="1" t="s">
        <v>30</v>
      </c>
      <c r="P445" s="1" t="s">
        <v>10604</v>
      </c>
      <c r="Q445" s="1" t="s">
        <v>10605</v>
      </c>
      <c r="U445" s="3">
        <v>18568</v>
      </c>
      <c r="V445" s="1" t="s">
        <v>869</v>
      </c>
      <c r="W445" s="1">
        <v>37</v>
      </c>
    </row>
    <row r="446" spans="1:23" x14ac:dyDescent="0.3">
      <c r="A446" s="1" t="s">
        <v>10606</v>
      </c>
      <c r="B446" s="1" t="s">
        <v>10607</v>
      </c>
      <c r="C446" s="1" t="s">
        <v>869</v>
      </c>
      <c r="D446" s="1" t="s">
        <v>10608</v>
      </c>
      <c r="E446" s="1">
        <v>1</v>
      </c>
      <c r="F446" s="1" t="s">
        <v>5881</v>
      </c>
      <c r="H446" s="1" t="s">
        <v>26</v>
      </c>
      <c r="I446" s="1" t="s">
        <v>71</v>
      </c>
      <c r="J446" s="1" t="s">
        <v>27</v>
      </c>
      <c r="K446" s="1" t="s">
        <v>10609</v>
      </c>
      <c r="L446" s="1" t="s">
        <v>10610</v>
      </c>
      <c r="M446" s="1" t="s">
        <v>258</v>
      </c>
      <c r="N446" s="2">
        <v>44197</v>
      </c>
      <c r="O446" s="1" t="s">
        <v>30</v>
      </c>
      <c r="P446" s="1" t="s">
        <v>10611</v>
      </c>
      <c r="R446" s="1" t="s">
        <v>10612</v>
      </c>
      <c r="U446" s="4">
        <v>45667</v>
      </c>
      <c r="V446" s="1" t="s">
        <v>869</v>
      </c>
      <c r="W446" s="1">
        <v>2</v>
      </c>
    </row>
    <row r="447" spans="1:23" x14ac:dyDescent="0.3">
      <c r="A447" s="1" t="s">
        <v>10613</v>
      </c>
      <c r="B447" s="1" t="s">
        <v>10614</v>
      </c>
      <c r="C447" s="1" t="s">
        <v>869</v>
      </c>
      <c r="F447" s="1" t="s">
        <v>10615</v>
      </c>
      <c r="H447" s="1" t="s">
        <v>26</v>
      </c>
      <c r="J447" s="1" t="s">
        <v>27</v>
      </c>
      <c r="K447" s="1" t="s">
        <v>10616</v>
      </c>
      <c r="L447" s="1" t="s">
        <v>10617</v>
      </c>
      <c r="M447" s="1" t="s">
        <v>258</v>
      </c>
      <c r="N447" s="2">
        <v>44197</v>
      </c>
      <c r="O447" s="1" t="s">
        <v>30</v>
      </c>
      <c r="P447" s="1" t="s">
        <v>10618</v>
      </c>
      <c r="Q447" s="1" t="s">
        <v>10619</v>
      </c>
      <c r="R447" s="1" t="s">
        <v>10620</v>
      </c>
      <c r="U447" s="3">
        <v>18568</v>
      </c>
      <c r="V447" s="1" t="s">
        <v>869</v>
      </c>
      <c r="W447" s="1">
        <v>16</v>
      </c>
    </row>
    <row r="448" spans="1:23" x14ac:dyDescent="0.3">
      <c r="A448" s="1" t="s">
        <v>10621</v>
      </c>
      <c r="B448" s="1" t="s">
        <v>10622</v>
      </c>
      <c r="C448" s="1" t="s">
        <v>1611</v>
      </c>
      <c r="D448" s="1" t="s">
        <v>10623</v>
      </c>
      <c r="E448" s="1">
        <v>3</v>
      </c>
      <c r="F448" s="1" t="s">
        <v>25</v>
      </c>
      <c r="H448" s="1" t="s">
        <v>26</v>
      </c>
      <c r="J448" s="1" t="s">
        <v>27</v>
      </c>
      <c r="K448" s="1" t="s">
        <v>292</v>
      </c>
      <c r="L448" s="1" t="s">
        <v>10624</v>
      </c>
      <c r="M448" s="1" t="s">
        <v>302</v>
      </c>
      <c r="N448" s="2">
        <v>44197</v>
      </c>
      <c r="O448" s="1" t="s">
        <v>30</v>
      </c>
      <c r="P448" s="1" t="s">
        <v>10625</v>
      </c>
      <c r="Q448" s="1" t="s">
        <v>10626</v>
      </c>
      <c r="U448" s="3">
        <v>18568</v>
      </c>
      <c r="V448" s="1" t="s">
        <v>869</v>
      </c>
      <c r="W448" s="1">
        <v>8</v>
      </c>
    </row>
    <row r="449" spans="1:23" x14ac:dyDescent="0.3">
      <c r="A449" s="1" t="s">
        <v>10627</v>
      </c>
      <c r="B449" s="1" t="s">
        <v>10628</v>
      </c>
      <c r="C449" s="1" t="s">
        <v>973</v>
      </c>
      <c r="D449" s="1" t="s">
        <v>10629</v>
      </c>
      <c r="E449" s="1">
        <v>1</v>
      </c>
      <c r="F449" s="1" t="s">
        <v>2097</v>
      </c>
      <c r="H449" s="1" t="s">
        <v>26</v>
      </c>
      <c r="I449" s="1" t="s">
        <v>71</v>
      </c>
      <c r="J449" s="1" t="s">
        <v>27</v>
      </c>
      <c r="K449" s="1" t="s">
        <v>6389</v>
      </c>
      <c r="L449" s="1" t="s">
        <v>10630</v>
      </c>
      <c r="M449" s="1" t="s">
        <v>100</v>
      </c>
      <c r="N449" s="2">
        <v>44197</v>
      </c>
      <c r="O449" s="1" t="s">
        <v>30</v>
      </c>
      <c r="P449" s="1" t="s">
        <v>10631</v>
      </c>
      <c r="U449" s="3">
        <v>18568</v>
      </c>
      <c r="V449" s="1" t="s">
        <v>869</v>
      </c>
      <c r="W449" s="1">
        <v>12</v>
      </c>
    </row>
    <row r="450" spans="1:23" x14ac:dyDescent="0.3">
      <c r="A450" s="1" t="s">
        <v>10632</v>
      </c>
      <c r="B450" s="1" t="s">
        <v>10633</v>
      </c>
      <c r="C450" s="1" t="s">
        <v>973</v>
      </c>
      <c r="D450" s="1" t="s">
        <v>10634</v>
      </c>
      <c r="E450" s="1">
        <v>2</v>
      </c>
      <c r="F450" s="1" t="s">
        <v>10635</v>
      </c>
      <c r="H450" s="1" t="s">
        <v>26</v>
      </c>
      <c r="J450" s="1" t="s">
        <v>27</v>
      </c>
      <c r="K450" s="1" t="s">
        <v>10636</v>
      </c>
      <c r="L450" s="1" t="s">
        <v>10637</v>
      </c>
      <c r="M450" s="1" t="s">
        <v>109</v>
      </c>
      <c r="N450" s="2">
        <v>44197</v>
      </c>
      <c r="O450" s="1" t="s">
        <v>30</v>
      </c>
      <c r="P450" s="1" t="s">
        <v>10638</v>
      </c>
      <c r="Q450" s="1" t="s">
        <v>10639</v>
      </c>
      <c r="R450" s="1" t="s">
        <v>10640</v>
      </c>
      <c r="S450" s="1" t="s">
        <v>10641</v>
      </c>
      <c r="U450" s="3">
        <v>18568</v>
      </c>
      <c r="V450" s="1" t="s">
        <v>869</v>
      </c>
      <c r="W450" s="1">
        <v>3</v>
      </c>
    </row>
    <row r="451" spans="1:23" x14ac:dyDescent="0.3">
      <c r="A451" s="1" t="s">
        <v>10642</v>
      </c>
      <c r="B451" s="1" t="s">
        <v>10643</v>
      </c>
      <c r="C451" s="1" t="s">
        <v>926</v>
      </c>
      <c r="F451" s="1" t="s">
        <v>2644</v>
      </c>
      <c r="H451" s="1" t="s">
        <v>26</v>
      </c>
      <c r="J451" s="1" t="s">
        <v>27</v>
      </c>
      <c r="K451" s="1" t="s">
        <v>10644</v>
      </c>
      <c r="M451" s="1" t="s">
        <v>419</v>
      </c>
      <c r="N451" s="2">
        <v>44197</v>
      </c>
      <c r="O451" s="1" t="s">
        <v>30</v>
      </c>
      <c r="P451" s="1" t="s">
        <v>10645</v>
      </c>
      <c r="Q451" s="1" t="s">
        <v>10646</v>
      </c>
      <c r="U451" s="3">
        <v>18568</v>
      </c>
      <c r="V451" s="1" t="s">
        <v>932</v>
      </c>
      <c r="W451" s="1">
        <v>1</v>
      </c>
    </row>
    <row r="452" spans="1:23" x14ac:dyDescent="0.3">
      <c r="A452" s="1" t="s">
        <v>10647</v>
      </c>
      <c r="B452" s="1" t="s">
        <v>10648</v>
      </c>
      <c r="C452" s="1" t="s">
        <v>1611</v>
      </c>
      <c r="D452" s="1" t="s">
        <v>10649</v>
      </c>
      <c r="E452" s="1">
        <v>1</v>
      </c>
      <c r="F452" s="1" t="s">
        <v>4633</v>
      </c>
      <c r="H452" s="1" t="s">
        <v>26</v>
      </c>
      <c r="I452" s="1" t="s">
        <v>80</v>
      </c>
      <c r="J452" s="1" t="s">
        <v>27</v>
      </c>
      <c r="K452" s="1" t="s">
        <v>10650</v>
      </c>
      <c r="L452" s="1" t="s">
        <v>10651</v>
      </c>
      <c r="M452" s="1" t="s">
        <v>302</v>
      </c>
      <c r="N452" s="2">
        <v>44197</v>
      </c>
      <c r="O452" s="1" t="s">
        <v>30</v>
      </c>
      <c r="P452" s="1" t="s">
        <v>10652</v>
      </c>
      <c r="R452" s="1" t="s">
        <v>10653</v>
      </c>
      <c r="U452" s="4">
        <v>45667</v>
      </c>
      <c r="V452" s="1" t="s">
        <v>869</v>
      </c>
      <c r="W452" s="1">
        <v>10</v>
      </c>
    </row>
    <row r="453" spans="1:23" x14ac:dyDescent="0.3">
      <c r="A453" s="1" t="s">
        <v>10654</v>
      </c>
      <c r="B453" s="1" t="s">
        <v>10655</v>
      </c>
      <c r="C453" s="1" t="s">
        <v>869</v>
      </c>
      <c r="D453" s="1" t="s">
        <v>10656</v>
      </c>
      <c r="E453" s="1">
        <v>2</v>
      </c>
      <c r="F453" s="1" t="s">
        <v>643</v>
      </c>
      <c r="H453" s="1" t="s">
        <v>26</v>
      </c>
      <c r="J453" s="1" t="s">
        <v>27</v>
      </c>
      <c r="K453" s="1" t="s">
        <v>10657</v>
      </c>
      <c r="L453" s="1" t="s">
        <v>10658</v>
      </c>
      <c r="M453" s="1" t="s">
        <v>1110</v>
      </c>
      <c r="N453" s="2">
        <v>44197</v>
      </c>
      <c r="O453" s="1" t="s">
        <v>30</v>
      </c>
      <c r="P453" s="1" t="s">
        <v>10659</v>
      </c>
      <c r="R453" s="1" t="s">
        <v>10660</v>
      </c>
      <c r="S453" s="1" t="s">
        <v>10661</v>
      </c>
      <c r="U453" s="4">
        <v>45667</v>
      </c>
      <c r="V453" s="1" t="s">
        <v>869</v>
      </c>
      <c r="W453" s="1">
        <v>12</v>
      </c>
    </row>
    <row r="454" spans="1:23" x14ac:dyDescent="0.3">
      <c r="A454" s="1" t="s">
        <v>10662</v>
      </c>
      <c r="B454" s="1" t="s">
        <v>10663</v>
      </c>
      <c r="C454" s="1" t="s">
        <v>3238</v>
      </c>
      <c r="D454" s="1" t="s">
        <v>10664</v>
      </c>
      <c r="E454" s="1">
        <v>1</v>
      </c>
      <c r="F454" s="1" t="s">
        <v>25</v>
      </c>
      <c r="H454" s="1" t="s">
        <v>26</v>
      </c>
      <c r="J454" s="1" t="s">
        <v>27</v>
      </c>
      <c r="K454" s="1" t="s">
        <v>10665</v>
      </c>
      <c r="L454" s="1" t="s">
        <v>10666</v>
      </c>
      <c r="M454" s="1" t="s">
        <v>347</v>
      </c>
      <c r="N454" s="2">
        <v>44197</v>
      </c>
      <c r="O454" s="1" t="s">
        <v>30</v>
      </c>
      <c r="P454" s="1" t="s">
        <v>10667</v>
      </c>
      <c r="R454" s="1" t="s">
        <v>10668</v>
      </c>
      <c r="S454" s="1">
        <v>201009493818</v>
      </c>
      <c r="U454" s="4">
        <v>45667</v>
      </c>
      <c r="V454" s="1" t="s">
        <v>869</v>
      </c>
    </row>
    <row r="455" spans="1:23" x14ac:dyDescent="0.3">
      <c r="A455" s="1" t="s">
        <v>10669</v>
      </c>
      <c r="B455" s="1" t="s">
        <v>10670</v>
      </c>
      <c r="C455" s="1" t="s">
        <v>212</v>
      </c>
      <c r="F455" s="1" t="s">
        <v>25</v>
      </c>
      <c r="H455" s="1" t="s">
        <v>26</v>
      </c>
      <c r="J455" s="1" t="s">
        <v>27</v>
      </c>
      <c r="K455" s="1" t="s">
        <v>6604</v>
      </c>
      <c r="L455" s="1" t="s">
        <v>10671</v>
      </c>
      <c r="M455" s="1" t="s">
        <v>109</v>
      </c>
      <c r="N455" s="2">
        <v>44197</v>
      </c>
      <c r="O455" s="1" t="s">
        <v>30</v>
      </c>
      <c r="P455" s="1" t="s">
        <v>10672</v>
      </c>
      <c r="R455" s="1" t="s">
        <v>10673</v>
      </c>
      <c r="U455" s="3">
        <v>18568</v>
      </c>
      <c r="W455" s="1">
        <v>4</v>
      </c>
    </row>
    <row r="456" spans="1:23" x14ac:dyDescent="0.3">
      <c r="A456" s="1" t="s">
        <v>10674</v>
      </c>
      <c r="B456" s="1" t="s">
        <v>10675</v>
      </c>
      <c r="C456" s="1" t="s">
        <v>869</v>
      </c>
      <c r="F456" s="1" t="s">
        <v>602</v>
      </c>
      <c r="H456" s="1" t="s">
        <v>26</v>
      </c>
      <c r="I456" s="1" t="s">
        <v>80</v>
      </c>
      <c r="J456" s="1" t="s">
        <v>27</v>
      </c>
      <c r="K456" s="1" t="s">
        <v>10676</v>
      </c>
      <c r="L456" s="1" t="s">
        <v>10677</v>
      </c>
      <c r="M456" s="1" t="s">
        <v>419</v>
      </c>
      <c r="N456" s="2">
        <v>44197</v>
      </c>
      <c r="O456" s="1" t="s">
        <v>30</v>
      </c>
      <c r="P456" s="1" t="s">
        <v>10678</v>
      </c>
      <c r="Q456" s="1" t="s">
        <v>10679</v>
      </c>
      <c r="V456" s="1" t="s">
        <v>869</v>
      </c>
      <c r="W456" s="1">
        <v>6</v>
      </c>
    </row>
    <row r="457" spans="1:23" x14ac:dyDescent="0.3">
      <c r="A457" s="1" t="s">
        <v>10680</v>
      </c>
      <c r="B457" s="1" t="s">
        <v>10681</v>
      </c>
      <c r="C457" s="1" t="s">
        <v>869</v>
      </c>
      <c r="D457" s="1" t="s">
        <v>10682</v>
      </c>
      <c r="E457" s="1">
        <v>2</v>
      </c>
      <c r="F457" s="1" t="s">
        <v>10635</v>
      </c>
      <c r="H457" s="1" t="s">
        <v>26</v>
      </c>
      <c r="J457" s="1" t="s">
        <v>27</v>
      </c>
      <c r="K457" s="1" t="s">
        <v>10683</v>
      </c>
      <c r="L457" s="1" t="s">
        <v>10684</v>
      </c>
      <c r="M457" s="1" t="s">
        <v>100</v>
      </c>
      <c r="N457" s="2">
        <v>44197</v>
      </c>
      <c r="O457" s="1" t="s">
        <v>30</v>
      </c>
      <c r="P457" s="1" t="s">
        <v>10685</v>
      </c>
      <c r="R457" s="1" t="s">
        <v>10686</v>
      </c>
      <c r="S457" s="1" t="s">
        <v>10687</v>
      </c>
      <c r="U457" s="4">
        <v>45667</v>
      </c>
      <c r="V457" s="1" t="s">
        <v>869</v>
      </c>
      <c r="W457" s="1">
        <v>2</v>
      </c>
    </row>
    <row r="458" spans="1:23" x14ac:dyDescent="0.3">
      <c r="A458" s="1" t="s">
        <v>10688</v>
      </c>
      <c r="B458" s="1" t="s">
        <v>10689</v>
      </c>
      <c r="C458" s="1" t="s">
        <v>869</v>
      </c>
      <c r="F458" s="1" t="s">
        <v>240</v>
      </c>
      <c r="H458" s="1" t="s">
        <v>26</v>
      </c>
      <c r="I458" s="1" t="s">
        <v>80</v>
      </c>
      <c r="J458" s="1" t="s">
        <v>27</v>
      </c>
      <c r="K458" s="1" t="s">
        <v>489</v>
      </c>
      <c r="L458" s="1" t="s">
        <v>10690</v>
      </c>
      <c r="M458" s="1" t="s">
        <v>258</v>
      </c>
      <c r="N458" s="2">
        <v>44197</v>
      </c>
      <c r="O458" s="1" t="s">
        <v>30</v>
      </c>
      <c r="P458" s="1" t="s">
        <v>10691</v>
      </c>
      <c r="Q458" s="1" t="s">
        <v>10692</v>
      </c>
      <c r="R458" s="1" t="s">
        <v>10693</v>
      </c>
      <c r="S458" s="1" t="s">
        <v>10694</v>
      </c>
      <c r="U458" s="4">
        <v>45667</v>
      </c>
      <c r="V458" s="1" t="s">
        <v>869</v>
      </c>
      <c r="W458" s="1">
        <v>3</v>
      </c>
    </row>
    <row r="459" spans="1:23" x14ac:dyDescent="0.3">
      <c r="A459" s="1" t="s">
        <v>10695</v>
      </c>
      <c r="B459" s="1" t="s">
        <v>10696</v>
      </c>
      <c r="C459" s="1" t="s">
        <v>869</v>
      </c>
      <c r="D459" s="1" t="s">
        <v>10697</v>
      </c>
      <c r="E459" s="1">
        <v>1</v>
      </c>
      <c r="F459" s="1" t="s">
        <v>6153</v>
      </c>
      <c r="H459" s="1" t="s">
        <v>26</v>
      </c>
      <c r="J459" s="1" t="s">
        <v>27</v>
      </c>
      <c r="K459" s="1" t="s">
        <v>6676</v>
      </c>
      <c r="L459" s="1" t="s">
        <v>10698</v>
      </c>
      <c r="M459" s="1" t="s">
        <v>309</v>
      </c>
      <c r="N459" s="2">
        <v>44197</v>
      </c>
      <c r="O459" s="1" t="s">
        <v>30</v>
      </c>
      <c r="P459" s="1" t="s">
        <v>10699</v>
      </c>
      <c r="Q459" s="1" t="s">
        <v>10700</v>
      </c>
      <c r="R459" s="1" t="s">
        <v>10701</v>
      </c>
      <c r="U459" s="4">
        <v>45667</v>
      </c>
      <c r="V459" s="1" t="s">
        <v>869</v>
      </c>
      <c r="W459" s="1">
        <v>21</v>
      </c>
    </row>
    <row r="460" spans="1:23" x14ac:dyDescent="0.3">
      <c r="A460" s="1" t="s">
        <v>10702</v>
      </c>
      <c r="B460" s="1" t="s">
        <v>10703</v>
      </c>
      <c r="C460" s="1" t="s">
        <v>1611</v>
      </c>
      <c r="D460" s="1" t="s">
        <v>10704</v>
      </c>
      <c r="E460" s="1">
        <v>1</v>
      </c>
      <c r="F460" s="1" t="s">
        <v>10705</v>
      </c>
      <c r="H460" s="1" t="s">
        <v>26</v>
      </c>
      <c r="J460" s="1" t="s">
        <v>27</v>
      </c>
      <c r="K460" s="1" t="s">
        <v>10706</v>
      </c>
      <c r="L460" s="1" t="s">
        <v>10707</v>
      </c>
      <c r="M460" s="1" t="s">
        <v>2802</v>
      </c>
      <c r="N460" s="2">
        <v>44197</v>
      </c>
      <c r="O460" s="1" t="s">
        <v>267</v>
      </c>
      <c r="P460" s="1" t="s">
        <v>10708</v>
      </c>
      <c r="Q460" s="1" t="s">
        <v>10709</v>
      </c>
      <c r="R460" s="1" t="s">
        <v>10710</v>
      </c>
      <c r="S460" s="1">
        <v>2349026487209</v>
      </c>
      <c r="U460" s="3">
        <v>18568</v>
      </c>
      <c r="V460" s="1" t="s">
        <v>869</v>
      </c>
      <c r="W460" s="1">
        <v>2</v>
      </c>
    </row>
    <row r="461" spans="1:23" x14ac:dyDescent="0.3">
      <c r="A461" s="1" t="s">
        <v>10711</v>
      </c>
      <c r="B461" s="1" t="s">
        <v>10712</v>
      </c>
      <c r="C461" s="1" t="s">
        <v>869</v>
      </c>
      <c r="F461" s="1" t="s">
        <v>5602</v>
      </c>
      <c r="H461" s="1" t="s">
        <v>26</v>
      </c>
      <c r="I461" s="1" t="s">
        <v>71</v>
      </c>
      <c r="J461" s="1" t="s">
        <v>27</v>
      </c>
      <c r="K461" s="1" t="s">
        <v>8270</v>
      </c>
      <c r="L461" s="1" t="s">
        <v>10713</v>
      </c>
      <c r="M461" s="1" t="s">
        <v>258</v>
      </c>
      <c r="N461" s="2">
        <v>44197</v>
      </c>
      <c r="O461" s="1" t="s">
        <v>30</v>
      </c>
      <c r="P461" s="1" t="s">
        <v>10714</v>
      </c>
      <c r="Q461" s="1" t="s">
        <v>10715</v>
      </c>
      <c r="S461" s="1" t="s">
        <v>10716</v>
      </c>
      <c r="U461" s="3">
        <v>18568</v>
      </c>
      <c r="V461" s="1" t="s">
        <v>869</v>
      </c>
    </row>
    <row r="462" spans="1:23" x14ac:dyDescent="0.3">
      <c r="A462" s="1" t="s">
        <v>10717</v>
      </c>
      <c r="B462" s="1" t="s">
        <v>10718</v>
      </c>
      <c r="C462" s="1" t="s">
        <v>1611</v>
      </c>
      <c r="D462" s="1" t="s">
        <v>10719</v>
      </c>
      <c r="E462" s="1">
        <v>3</v>
      </c>
      <c r="F462" s="1" t="s">
        <v>142</v>
      </c>
      <c r="H462" s="1" t="s">
        <v>26</v>
      </c>
      <c r="I462" s="1" t="s">
        <v>80</v>
      </c>
      <c r="J462" s="1" t="s">
        <v>27</v>
      </c>
      <c r="K462" s="1" t="s">
        <v>928</v>
      </c>
      <c r="L462" s="1" t="s">
        <v>10720</v>
      </c>
      <c r="M462" s="1" t="s">
        <v>258</v>
      </c>
      <c r="N462" s="2">
        <v>44197</v>
      </c>
      <c r="O462" s="1" t="s">
        <v>30</v>
      </c>
      <c r="P462" s="1" t="s">
        <v>10721</v>
      </c>
      <c r="U462" s="3">
        <v>18568</v>
      </c>
      <c r="V462" s="1" t="s">
        <v>869</v>
      </c>
      <c r="W462" s="1">
        <v>20</v>
      </c>
    </row>
    <row r="463" spans="1:23" x14ac:dyDescent="0.3">
      <c r="A463" s="1" t="s">
        <v>10722</v>
      </c>
      <c r="B463" s="1" t="s">
        <v>10723</v>
      </c>
      <c r="C463" s="1" t="s">
        <v>1611</v>
      </c>
      <c r="F463" s="1" t="s">
        <v>2097</v>
      </c>
      <c r="H463" s="1" t="s">
        <v>26</v>
      </c>
      <c r="J463" s="1" t="s">
        <v>27</v>
      </c>
      <c r="K463" s="1" t="s">
        <v>6389</v>
      </c>
      <c r="L463" s="1" t="s">
        <v>10724</v>
      </c>
      <c r="M463" s="1" t="s">
        <v>258</v>
      </c>
      <c r="N463" s="2">
        <v>44197</v>
      </c>
      <c r="O463" s="1" t="s">
        <v>30</v>
      </c>
      <c r="P463" s="1" t="s">
        <v>10725</v>
      </c>
      <c r="U463" s="3">
        <v>18568</v>
      </c>
      <c r="V463" s="1" t="s">
        <v>869</v>
      </c>
      <c r="W463" s="1">
        <v>15</v>
      </c>
    </row>
    <row r="464" spans="1:23" x14ac:dyDescent="0.3">
      <c r="A464" s="1" t="s">
        <v>10726</v>
      </c>
      <c r="B464" s="1" t="s">
        <v>10727</v>
      </c>
      <c r="C464" s="1" t="s">
        <v>1611</v>
      </c>
      <c r="D464" s="1" t="s">
        <v>10728</v>
      </c>
      <c r="E464" s="1">
        <v>2</v>
      </c>
      <c r="F464" s="1" t="s">
        <v>142</v>
      </c>
      <c r="H464" s="1" t="s">
        <v>26</v>
      </c>
      <c r="I464" s="1" t="s">
        <v>80</v>
      </c>
      <c r="J464" s="1" t="s">
        <v>27</v>
      </c>
      <c r="K464" s="1" t="s">
        <v>1047</v>
      </c>
      <c r="L464" s="1" t="s">
        <v>10729</v>
      </c>
      <c r="M464" s="1" t="s">
        <v>2187</v>
      </c>
      <c r="N464" s="2">
        <v>44197</v>
      </c>
      <c r="O464" s="1" t="s">
        <v>30</v>
      </c>
      <c r="P464" s="1" t="s">
        <v>10730</v>
      </c>
      <c r="Q464" s="1" t="s">
        <v>10731</v>
      </c>
      <c r="S464" s="1">
        <v>254790904240</v>
      </c>
      <c r="U464" s="4">
        <v>45667</v>
      </c>
      <c r="V464" s="1" t="s">
        <v>869</v>
      </c>
      <c r="W464" s="1">
        <v>2</v>
      </c>
    </row>
    <row r="465" spans="1:23" x14ac:dyDescent="0.3">
      <c r="A465" s="1" t="s">
        <v>10732</v>
      </c>
      <c r="B465" s="1" t="s">
        <v>10733</v>
      </c>
      <c r="C465" s="1" t="s">
        <v>1611</v>
      </c>
      <c r="D465" s="1" t="s">
        <v>10734</v>
      </c>
      <c r="E465" s="1">
        <v>1</v>
      </c>
      <c r="F465" s="1" t="s">
        <v>221</v>
      </c>
      <c r="H465" s="1" t="s">
        <v>26</v>
      </c>
      <c r="I465" s="1" t="s">
        <v>80</v>
      </c>
      <c r="J465" s="1" t="s">
        <v>27</v>
      </c>
      <c r="K465" s="1" t="s">
        <v>10735</v>
      </c>
      <c r="L465" s="1" t="s">
        <v>10736</v>
      </c>
      <c r="M465" s="1" t="s">
        <v>258</v>
      </c>
      <c r="N465" s="2">
        <v>44197</v>
      </c>
      <c r="O465" s="1" t="s">
        <v>30</v>
      </c>
      <c r="P465" s="1" t="s">
        <v>10737</v>
      </c>
      <c r="R465" s="1" t="s">
        <v>10738</v>
      </c>
      <c r="U465" s="3">
        <v>18568</v>
      </c>
      <c r="V465" s="1" t="s">
        <v>869</v>
      </c>
      <c r="W465" s="1">
        <v>8</v>
      </c>
    </row>
    <row r="466" spans="1:23" x14ac:dyDescent="0.3">
      <c r="A466" s="1" t="s">
        <v>10739</v>
      </c>
      <c r="B466" s="1" t="s">
        <v>10740</v>
      </c>
      <c r="C466" s="1" t="s">
        <v>1611</v>
      </c>
      <c r="D466" s="1" t="s">
        <v>10741</v>
      </c>
      <c r="E466" s="1">
        <v>1</v>
      </c>
      <c r="F466" s="1" t="s">
        <v>8234</v>
      </c>
      <c r="H466" s="1" t="s">
        <v>26</v>
      </c>
      <c r="J466" s="1" t="s">
        <v>27</v>
      </c>
      <c r="K466" s="1" t="s">
        <v>10742</v>
      </c>
      <c r="L466" s="1" t="s">
        <v>10743</v>
      </c>
      <c r="M466" s="1" t="s">
        <v>170</v>
      </c>
      <c r="N466" s="2">
        <v>44197</v>
      </c>
      <c r="O466" s="1" t="s">
        <v>30</v>
      </c>
      <c r="P466" s="1" t="s">
        <v>10744</v>
      </c>
      <c r="Q466" s="1" t="s">
        <v>10745</v>
      </c>
      <c r="R466" s="1" t="s">
        <v>10746</v>
      </c>
      <c r="S466" s="1" t="s">
        <v>10747</v>
      </c>
      <c r="U466" s="4">
        <v>45667</v>
      </c>
      <c r="V466" s="1" t="s">
        <v>869</v>
      </c>
      <c r="W466" s="1">
        <v>1</v>
      </c>
    </row>
    <row r="467" spans="1:23" x14ac:dyDescent="0.3">
      <c r="A467" s="1" t="s">
        <v>10748</v>
      </c>
      <c r="B467" s="1" t="s">
        <v>10749</v>
      </c>
      <c r="C467" s="1" t="s">
        <v>869</v>
      </c>
      <c r="D467" s="1" t="s">
        <v>10750</v>
      </c>
      <c r="E467" s="1">
        <v>2</v>
      </c>
      <c r="F467" s="1" t="s">
        <v>25</v>
      </c>
      <c r="H467" s="1" t="s">
        <v>26</v>
      </c>
      <c r="J467" s="1" t="s">
        <v>473</v>
      </c>
      <c r="K467" s="1" t="s">
        <v>10751</v>
      </c>
      <c r="L467" s="1" t="s">
        <v>10752</v>
      </c>
      <c r="M467" s="1" t="s">
        <v>10753</v>
      </c>
      <c r="N467" s="2">
        <v>44197</v>
      </c>
      <c r="O467" s="1" t="s">
        <v>30</v>
      </c>
      <c r="P467" s="1" t="s">
        <v>10754</v>
      </c>
      <c r="Q467" s="1" t="s">
        <v>10755</v>
      </c>
      <c r="R467" s="1" t="s">
        <v>10756</v>
      </c>
      <c r="S467" s="1" t="s">
        <v>10757</v>
      </c>
      <c r="U467" s="3">
        <v>18568</v>
      </c>
      <c r="V467" s="1" t="s">
        <v>869</v>
      </c>
      <c r="W467" s="1">
        <v>24</v>
      </c>
    </row>
    <row r="468" spans="1:23" x14ac:dyDescent="0.3">
      <c r="A468" s="1" t="s">
        <v>10758</v>
      </c>
      <c r="B468" s="1" t="s">
        <v>10759</v>
      </c>
      <c r="C468" s="1" t="s">
        <v>869</v>
      </c>
      <c r="D468" s="1" t="s">
        <v>10760</v>
      </c>
      <c r="E468" s="1">
        <v>2</v>
      </c>
      <c r="F468" s="1" t="s">
        <v>10761</v>
      </c>
      <c r="H468" s="1" t="s">
        <v>26</v>
      </c>
      <c r="J468" s="1" t="s">
        <v>27</v>
      </c>
      <c r="K468" s="1" t="s">
        <v>10762</v>
      </c>
      <c r="L468" s="1" t="s">
        <v>10763</v>
      </c>
      <c r="M468" s="1" t="s">
        <v>419</v>
      </c>
      <c r="N468" s="2">
        <v>44197</v>
      </c>
      <c r="O468" s="1" t="s">
        <v>267</v>
      </c>
      <c r="P468" s="1" t="s">
        <v>10764</v>
      </c>
      <c r="Q468" s="1" t="s">
        <v>10765</v>
      </c>
      <c r="R468" s="1" t="s">
        <v>10766</v>
      </c>
      <c r="U468" s="4">
        <v>45667</v>
      </c>
      <c r="V468" s="1" t="s">
        <v>869</v>
      </c>
    </row>
    <row r="469" spans="1:23" x14ac:dyDescent="0.3">
      <c r="A469" s="1" t="s">
        <v>10767</v>
      </c>
      <c r="B469" s="1" t="s">
        <v>10768</v>
      </c>
      <c r="C469" s="1" t="s">
        <v>1611</v>
      </c>
      <c r="F469" s="1" t="s">
        <v>10769</v>
      </c>
      <c r="H469" s="1" t="s">
        <v>26</v>
      </c>
      <c r="J469" s="1" t="s">
        <v>27</v>
      </c>
      <c r="K469" s="1" t="s">
        <v>10770</v>
      </c>
      <c r="L469" s="1" t="s">
        <v>10771</v>
      </c>
      <c r="M469" s="1" t="s">
        <v>10772</v>
      </c>
      <c r="N469" s="2">
        <v>44197</v>
      </c>
      <c r="O469" s="1" t="s">
        <v>30</v>
      </c>
      <c r="P469" s="1" t="s">
        <v>10773</v>
      </c>
      <c r="R469" s="1" t="s">
        <v>10774</v>
      </c>
      <c r="U469" s="4">
        <v>45667</v>
      </c>
      <c r="V469" s="1" t="s">
        <v>869</v>
      </c>
      <c r="W469" s="1">
        <v>1</v>
      </c>
    </row>
    <row r="470" spans="1:23" x14ac:dyDescent="0.3">
      <c r="A470" s="1" t="s">
        <v>10775</v>
      </c>
      <c r="B470" s="1" t="s">
        <v>10776</v>
      </c>
      <c r="C470" s="1" t="s">
        <v>1611</v>
      </c>
      <c r="F470" s="1" t="s">
        <v>10777</v>
      </c>
      <c r="H470" s="1" t="s">
        <v>26</v>
      </c>
      <c r="J470" s="1" t="s">
        <v>27</v>
      </c>
      <c r="K470" s="1" t="s">
        <v>10778</v>
      </c>
      <c r="L470" s="1" t="s">
        <v>10779</v>
      </c>
      <c r="M470" s="1" t="s">
        <v>7860</v>
      </c>
      <c r="N470" s="2">
        <v>44197</v>
      </c>
      <c r="O470" s="1" t="s">
        <v>30</v>
      </c>
      <c r="P470" s="1" t="s">
        <v>10780</v>
      </c>
      <c r="Q470" s="1" t="s">
        <v>10781</v>
      </c>
      <c r="U470" s="4">
        <v>45667</v>
      </c>
      <c r="V470" s="1" t="s">
        <v>869</v>
      </c>
      <c r="W470" s="1">
        <v>1</v>
      </c>
    </row>
    <row r="471" spans="1:23" x14ac:dyDescent="0.3">
      <c r="A471" s="1" t="s">
        <v>10782</v>
      </c>
      <c r="B471" s="1" t="s">
        <v>10783</v>
      </c>
      <c r="C471" s="1" t="s">
        <v>1611</v>
      </c>
      <c r="F471" s="1" t="s">
        <v>10784</v>
      </c>
      <c r="H471" s="1" t="s">
        <v>26</v>
      </c>
      <c r="J471" s="1" t="s">
        <v>27</v>
      </c>
      <c r="K471" s="1" t="s">
        <v>10785</v>
      </c>
      <c r="L471" s="1" t="s">
        <v>10786</v>
      </c>
      <c r="M471" s="1" t="s">
        <v>258</v>
      </c>
      <c r="N471" s="2">
        <v>44197</v>
      </c>
      <c r="O471" s="1" t="s">
        <v>30</v>
      </c>
      <c r="P471" s="1" t="s">
        <v>10787</v>
      </c>
      <c r="Q471" s="1" t="s">
        <v>10788</v>
      </c>
      <c r="R471" s="1" t="s">
        <v>10789</v>
      </c>
      <c r="S471" s="1" t="s">
        <v>10790</v>
      </c>
      <c r="U471" s="4">
        <v>45667</v>
      </c>
      <c r="V471" s="1" t="s">
        <v>869</v>
      </c>
      <c r="W471" s="1">
        <v>2</v>
      </c>
    </row>
    <row r="472" spans="1:23" x14ac:dyDescent="0.3">
      <c r="A472" s="1" t="s">
        <v>10791</v>
      </c>
      <c r="B472" s="1" t="s">
        <v>10792</v>
      </c>
      <c r="C472" s="1" t="s">
        <v>973</v>
      </c>
      <c r="D472" s="1" t="s">
        <v>10793</v>
      </c>
      <c r="E472" s="1">
        <v>1</v>
      </c>
      <c r="F472" s="1" t="s">
        <v>9535</v>
      </c>
      <c r="H472" s="1" t="s">
        <v>26</v>
      </c>
      <c r="J472" s="1" t="s">
        <v>27</v>
      </c>
      <c r="K472" s="1" t="s">
        <v>9536</v>
      </c>
      <c r="L472" s="1" t="s">
        <v>10794</v>
      </c>
      <c r="M472" s="1" t="s">
        <v>10795</v>
      </c>
      <c r="N472" s="2">
        <v>44197</v>
      </c>
      <c r="O472" s="1" t="s">
        <v>30</v>
      </c>
      <c r="P472" s="1" t="s">
        <v>10796</v>
      </c>
      <c r="U472" s="3">
        <v>18568</v>
      </c>
      <c r="V472" s="1" t="s">
        <v>869</v>
      </c>
      <c r="W472" s="1">
        <v>2</v>
      </c>
    </row>
    <row r="473" spans="1:23" x14ac:dyDescent="0.3">
      <c r="A473" s="1" t="s">
        <v>10797</v>
      </c>
      <c r="B473" s="1" t="s">
        <v>10798</v>
      </c>
      <c r="C473" s="1" t="s">
        <v>1611</v>
      </c>
      <c r="D473" s="1" t="s">
        <v>10799</v>
      </c>
      <c r="E473" s="1">
        <v>1</v>
      </c>
      <c r="F473" s="1" t="s">
        <v>221</v>
      </c>
      <c r="H473" s="1" t="s">
        <v>26</v>
      </c>
      <c r="I473" s="1" t="s">
        <v>80</v>
      </c>
      <c r="J473" s="1" t="s">
        <v>27</v>
      </c>
      <c r="K473" s="1" t="s">
        <v>10800</v>
      </c>
      <c r="L473" s="1" t="s">
        <v>10801</v>
      </c>
      <c r="M473" s="1" t="s">
        <v>3945</v>
      </c>
      <c r="N473" s="2">
        <v>44197</v>
      </c>
      <c r="O473" s="1" t="s">
        <v>30</v>
      </c>
      <c r="P473" s="1" t="s">
        <v>10802</v>
      </c>
      <c r="Q473" s="1" t="s">
        <v>10803</v>
      </c>
      <c r="R473" s="1" t="s">
        <v>10804</v>
      </c>
      <c r="S473" s="1">
        <v>213792547582</v>
      </c>
      <c r="U473" s="4">
        <v>45667</v>
      </c>
      <c r="V473" s="1" t="s">
        <v>869</v>
      </c>
      <c r="W473" s="1">
        <v>3</v>
      </c>
    </row>
    <row r="474" spans="1:23" x14ac:dyDescent="0.3">
      <c r="A474" s="1" t="s">
        <v>10805</v>
      </c>
      <c r="B474" s="1" t="s">
        <v>10806</v>
      </c>
      <c r="C474" s="1" t="s">
        <v>10807</v>
      </c>
      <c r="D474" s="1" t="s">
        <v>10808</v>
      </c>
      <c r="E474" s="1">
        <v>2</v>
      </c>
      <c r="F474" s="1" t="s">
        <v>1928</v>
      </c>
      <c r="H474" s="1" t="s">
        <v>26</v>
      </c>
      <c r="J474" s="1" t="s">
        <v>27</v>
      </c>
      <c r="K474" s="1" t="s">
        <v>10809</v>
      </c>
      <c r="L474" s="1" t="s">
        <v>10810</v>
      </c>
      <c r="M474" s="1" t="s">
        <v>10811</v>
      </c>
      <c r="N474" s="2">
        <v>44197</v>
      </c>
      <c r="O474" s="1" t="s">
        <v>30</v>
      </c>
      <c r="P474" s="1" t="s">
        <v>10812</v>
      </c>
      <c r="R474" s="1" t="s">
        <v>10813</v>
      </c>
      <c r="S474" s="1">
        <v>8170408005</v>
      </c>
      <c r="U474" s="3">
        <v>18568</v>
      </c>
      <c r="W474" s="1">
        <v>3</v>
      </c>
    </row>
    <row r="475" spans="1:23" x14ac:dyDescent="0.3">
      <c r="A475" s="1" t="s">
        <v>10814</v>
      </c>
      <c r="B475" s="1" t="s">
        <v>10815</v>
      </c>
      <c r="C475" s="1" t="s">
        <v>1611</v>
      </c>
      <c r="F475" s="1" t="s">
        <v>142</v>
      </c>
      <c r="J475" s="1" t="s">
        <v>27</v>
      </c>
      <c r="K475" s="1" t="s">
        <v>7489</v>
      </c>
      <c r="L475" s="1" t="s">
        <v>10816</v>
      </c>
      <c r="M475" s="1" t="s">
        <v>347</v>
      </c>
      <c r="N475" s="2">
        <v>44197</v>
      </c>
      <c r="O475" s="1" t="s">
        <v>30</v>
      </c>
      <c r="P475" s="1" t="s">
        <v>10817</v>
      </c>
      <c r="Q475" s="1" t="s">
        <v>10818</v>
      </c>
      <c r="U475" s="3">
        <v>18568</v>
      </c>
      <c r="V475" s="1" t="s">
        <v>869</v>
      </c>
      <c r="W475" s="1">
        <v>2</v>
      </c>
    </row>
    <row r="476" spans="1:23" x14ac:dyDescent="0.3">
      <c r="A476" s="1" t="s">
        <v>10819</v>
      </c>
      <c r="B476" s="1" t="s">
        <v>10820</v>
      </c>
      <c r="C476" s="1" t="s">
        <v>973</v>
      </c>
      <c r="F476" s="1" t="s">
        <v>25</v>
      </c>
      <c r="H476" s="1" t="s">
        <v>26</v>
      </c>
      <c r="J476" s="1" t="s">
        <v>27</v>
      </c>
      <c r="K476" s="1" t="s">
        <v>6034</v>
      </c>
      <c r="M476" s="1" t="s">
        <v>6910</v>
      </c>
      <c r="N476" s="2">
        <v>44197</v>
      </c>
      <c r="O476" s="1" t="s">
        <v>30</v>
      </c>
      <c r="P476" s="1" t="s">
        <v>10821</v>
      </c>
      <c r="R476" s="1" t="s">
        <v>10822</v>
      </c>
      <c r="S476" s="1" t="s">
        <v>10823</v>
      </c>
      <c r="U476" s="3">
        <v>18568</v>
      </c>
      <c r="W476" s="1">
        <v>1</v>
      </c>
    </row>
    <row r="477" spans="1:23" x14ac:dyDescent="0.3">
      <c r="A477" s="1" t="s">
        <v>10824</v>
      </c>
      <c r="B477" s="1" t="s">
        <v>10825</v>
      </c>
      <c r="C477" s="1" t="s">
        <v>1611</v>
      </c>
      <c r="F477" s="1" t="s">
        <v>142</v>
      </c>
      <c r="H477" s="1" t="s">
        <v>26</v>
      </c>
      <c r="J477" s="1" t="s">
        <v>27</v>
      </c>
      <c r="K477" s="1" t="s">
        <v>528</v>
      </c>
      <c r="M477" s="1" t="s">
        <v>170</v>
      </c>
      <c r="N477" s="2">
        <v>44197</v>
      </c>
      <c r="O477" s="1" t="s">
        <v>30</v>
      </c>
      <c r="P477" s="1" t="s">
        <v>10826</v>
      </c>
      <c r="Q477" s="1" t="s">
        <v>10827</v>
      </c>
      <c r="U477" s="4">
        <v>45667</v>
      </c>
      <c r="V477" s="1" t="s">
        <v>869</v>
      </c>
      <c r="W477" s="1">
        <v>2</v>
      </c>
    </row>
    <row r="478" spans="1:23" x14ac:dyDescent="0.3">
      <c r="A478" s="1" t="s">
        <v>10828</v>
      </c>
      <c r="B478" s="1" t="s">
        <v>10829</v>
      </c>
      <c r="C478" s="1" t="s">
        <v>212</v>
      </c>
      <c r="F478" s="1" t="s">
        <v>25</v>
      </c>
      <c r="H478" s="1" t="s">
        <v>26</v>
      </c>
      <c r="J478" s="1" t="s">
        <v>27</v>
      </c>
      <c r="K478" s="1" t="s">
        <v>3020</v>
      </c>
      <c r="L478" s="1" t="s">
        <v>10830</v>
      </c>
      <c r="M478" s="1" t="s">
        <v>2802</v>
      </c>
      <c r="N478" s="2">
        <v>44197</v>
      </c>
      <c r="O478" s="1" t="s">
        <v>30</v>
      </c>
      <c r="P478" s="1" t="s">
        <v>10831</v>
      </c>
      <c r="Q478" s="1" t="s">
        <v>10832</v>
      </c>
      <c r="R478" s="1" t="s">
        <v>10833</v>
      </c>
      <c r="S478" s="1">
        <v>2348061971534</v>
      </c>
      <c r="U478" s="1" t="s">
        <v>34</v>
      </c>
      <c r="W478" s="1">
        <v>4</v>
      </c>
    </row>
    <row r="479" spans="1:23" x14ac:dyDescent="0.3">
      <c r="A479" s="1" t="s">
        <v>10834</v>
      </c>
      <c r="B479" s="1" t="s">
        <v>10835</v>
      </c>
      <c r="F479" s="1" t="s">
        <v>2370</v>
      </c>
      <c r="H479" s="1" t="s">
        <v>26</v>
      </c>
      <c r="J479" s="1" t="s">
        <v>27</v>
      </c>
      <c r="K479" s="1" t="s">
        <v>10836</v>
      </c>
      <c r="L479" s="1" t="s">
        <v>10837</v>
      </c>
      <c r="M479" s="1" t="s">
        <v>530</v>
      </c>
      <c r="N479" s="2">
        <v>44197</v>
      </c>
      <c r="O479" s="1" t="s">
        <v>30</v>
      </c>
      <c r="P479" s="1" t="s">
        <v>10838</v>
      </c>
      <c r="Q479" s="1" t="s">
        <v>10839</v>
      </c>
      <c r="R479" s="1" t="s">
        <v>10840</v>
      </c>
      <c r="S479" s="1" t="s">
        <v>10841</v>
      </c>
      <c r="U479" s="4">
        <v>45667</v>
      </c>
    </row>
    <row r="480" spans="1:23" x14ac:dyDescent="0.3">
      <c r="A480" s="1" t="s">
        <v>10842</v>
      </c>
      <c r="B480" s="1" t="s">
        <v>10843</v>
      </c>
      <c r="F480" s="1" t="s">
        <v>10844</v>
      </c>
      <c r="H480" s="1" t="s">
        <v>26</v>
      </c>
      <c r="I480" s="1" t="s">
        <v>80</v>
      </c>
      <c r="J480" s="1" t="s">
        <v>27</v>
      </c>
      <c r="K480" s="1" t="s">
        <v>10845</v>
      </c>
      <c r="L480" s="1" t="s">
        <v>10846</v>
      </c>
      <c r="M480" s="1" t="s">
        <v>100</v>
      </c>
      <c r="N480" s="2">
        <v>44197</v>
      </c>
      <c r="O480" s="1" t="s">
        <v>30</v>
      </c>
      <c r="P480" s="1" t="s">
        <v>10847</v>
      </c>
      <c r="Q480" s="1" t="s">
        <v>10848</v>
      </c>
      <c r="U480" s="3">
        <v>18568</v>
      </c>
    </row>
    <row r="481" spans="1:23" x14ac:dyDescent="0.3">
      <c r="A481" s="1" t="s">
        <v>10849</v>
      </c>
      <c r="B481" s="1" t="s">
        <v>10850</v>
      </c>
      <c r="C481" s="1" t="s">
        <v>1611</v>
      </c>
      <c r="D481" s="1" t="s">
        <v>10851</v>
      </c>
      <c r="E481" s="1">
        <v>1</v>
      </c>
      <c r="F481" s="1" t="s">
        <v>5680</v>
      </c>
      <c r="H481" s="1" t="s">
        <v>26</v>
      </c>
      <c r="J481" s="1" t="s">
        <v>27</v>
      </c>
      <c r="K481" s="1" t="s">
        <v>10852</v>
      </c>
      <c r="L481" s="1" t="s">
        <v>10853</v>
      </c>
      <c r="M481" s="1" t="s">
        <v>375</v>
      </c>
      <c r="N481" s="2">
        <v>44197</v>
      </c>
      <c r="O481" s="1" t="s">
        <v>30</v>
      </c>
      <c r="R481" s="1" t="s">
        <v>10854</v>
      </c>
      <c r="S481" s="1">
        <v>2347068409302</v>
      </c>
      <c r="U481" s="3">
        <v>18568</v>
      </c>
      <c r="V481" s="1" t="s">
        <v>869</v>
      </c>
    </row>
    <row r="482" spans="1:23" x14ac:dyDescent="0.3">
      <c r="A482" s="1" t="s">
        <v>10855</v>
      </c>
      <c r="B482" s="1" t="s">
        <v>10856</v>
      </c>
      <c r="F482" s="1" t="s">
        <v>25</v>
      </c>
      <c r="H482" s="1" t="s">
        <v>26</v>
      </c>
      <c r="I482" s="1" t="s">
        <v>71</v>
      </c>
      <c r="J482" s="1" t="s">
        <v>27</v>
      </c>
      <c r="K482" s="1" t="s">
        <v>257</v>
      </c>
      <c r="L482" s="1" t="s">
        <v>10857</v>
      </c>
      <c r="M482" s="1" t="s">
        <v>302</v>
      </c>
      <c r="N482" s="2">
        <v>44197</v>
      </c>
      <c r="O482" s="1" t="s">
        <v>30</v>
      </c>
      <c r="P482" s="1" t="s">
        <v>10858</v>
      </c>
      <c r="Q482" s="1" t="s">
        <v>10859</v>
      </c>
      <c r="R482" s="1" t="s">
        <v>10860</v>
      </c>
      <c r="T482" s="1">
        <v>2</v>
      </c>
      <c r="U482" s="4">
        <v>45667</v>
      </c>
    </row>
    <row r="483" spans="1:23" x14ac:dyDescent="0.3">
      <c r="A483" s="1" t="s">
        <v>10861</v>
      </c>
      <c r="B483" s="1" t="s">
        <v>10862</v>
      </c>
      <c r="F483" s="1" t="s">
        <v>472</v>
      </c>
      <c r="H483" s="1" t="s">
        <v>26</v>
      </c>
      <c r="J483" s="1" t="s">
        <v>27</v>
      </c>
      <c r="K483" s="1" t="s">
        <v>10863</v>
      </c>
      <c r="L483" s="1" t="s">
        <v>10864</v>
      </c>
      <c r="M483" s="1" t="s">
        <v>419</v>
      </c>
      <c r="N483" s="2">
        <v>44197</v>
      </c>
      <c r="O483" s="1" t="s">
        <v>30</v>
      </c>
      <c r="P483" s="1" t="s">
        <v>10865</v>
      </c>
      <c r="Q483" s="1" t="s">
        <v>10866</v>
      </c>
      <c r="U483" s="3">
        <v>18568</v>
      </c>
    </row>
    <row r="484" spans="1:23" x14ac:dyDescent="0.3">
      <c r="A484" s="1" t="s">
        <v>10867</v>
      </c>
      <c r="B484" s="1" t="s">
        <v>10868</v>
      </c>
      <c r="F484" s="1" t="s">
        <v>4633</v>
      </c>
      <c r="H484" s="1" t="s">
        <v>26</v>
      </c>
      <c r="J484" s="1" t="s">
        <v>27</v>
      </c>
      <c r="K484" s="1" t="s">
        <v>10869</v>
      </c>
      <c r="M484" s="1" t="s">
        <v>258</v>
      </c>
      <c r="N484" s="2">
        <v>44197</v>
      </c>
      <c r="O484" s="1" t="s">
        <v>30</v>
      </c>
      <c r="P484" s="1" t="s">
        <v>10870</v>
      </c>
      <c r="U484" s="3">
        <v>18568</v>
      </c>
    </row>
    <row r="485" spans="1:23" x14ac:dyDescent="0.3">
      <c r="A485" s="1" t="s">
        <v>10871</v>
      </c>
      <c r="B485" s="1" t="s">
        <v>10872</v>
      </c>
      <c r="D485" s="1" t="s">
        <v>6852</v>
      </c>
      <c r="E485" s="1">
        <v>1</v>
      </c>
      <c r="F485" s="1" t="s">
        <v>142</v>
      </c>
      <c r="H485" s="1" t="s">
        <v>26</v>
      </c>
      <c r="J485" s="1" t="s">
        <v>27</v>
      </c>
      <c r="K485" s="1" t="s">
        <v>528</v>
      </c>
      <c r="M485" s="1" t="s">
        <v>347</v>
      </c>
      <c r="N485" s="2">
        <v>44197</v>
      </c>
      <c r="O485" s="1" t="s">
        <v>30</v>
      </c>
      <c r="P485" s="1" t="s">
        <v>10873</v>
      </c>
      <c r="Q485" s="1" t="s">
        <v>10874</v>
      </c>
      <c r="R485" s="1" t="s">
        <v>10875</v>
      </c>
      <c r="S485" s="1" t="s">
        <v>10876</v>
      </c>
      <c r="U485" s="1" t="s">
        <v>34</v>
      </c>
    </row>
    <row r="486" spans="1:23" x14ac:dyDescent="0.3">
      <c r="A486" s="1" t="s">
        <v>10877</v>
      </c>
      <c r="B486" s="1" t="s">
        <v>10878</v>
      </c>
      <c r="C486" s="1" t="s">
        <v>426</v>
      </c>
      <c r="D486" s="1" t="s">
        <v>10879</v>
      </c>
      <c r="E486" s="1">
        <v>1</v>
      </c>
      <c r="F486" s="1" t="s">
        <v>25</v>
      </c>
      <c r="H486" s="1" t="s">
        <v>26</v>
      </c>
      <c r="I486" s="1" t="s">
        <v>39</v>
      </c>
      <c r="J486" s="1" t="s">
        <v>27</v>
      </c>
      <c r="K486" s="1" t="s">
        <v>10880</v>
      </c>
      <c r="L486" s="1" t="s">
        <v>10881</v>
      </c>
      <c r="M486" s="1" t="s">
        <v>2802</v>
      </c>
      <c r="N486" s="2">
        <v>44197</v>
      </c>
      <c r="O486" s="1" t="s">
        <v>267</v>
      </c>
      <c r="P486" s="1" t="s">
        <v>10882</v>
      </c>
      <c r="Q486" s="1" t="s">
        <v>10883</v>
      </c>
      <c r="R486" s="1" t="s">
        <v>10884</v>
      </c>
      <c r="S486" s="1" t="s">
        <v>10885</v>
      </c>
      <c r="U486" s="3">
        <v>18568</v>
      </c>
      <c r="W486" s="1">
        <v>1</v>
      </c>
    </row>
    <row r="487" spans="1:23" x14ac:dyDescent="0.3">
      <c r="A487" s="1" t="s">
        <v>10886</v>
      </c>
      <c r="B487" s="1" t="s">
        <v>10887</v>
      </c>
      <c r="D487" s="1" t="s">
        <v>10888</v>
      </c>
      <c r="E487" s="1">
        <v>1</v>
      </c>
      <c r="F487" s="1" t="s">
        <v>25</v>
      </c>
      <c r="H487" s="1" t="s">
        <v>26</v>
      </c>
      <c r="I487" s="1" t="s">
        <v>71</v>
      </c>
      <c r="J487" s="1" t="s">
        <v>27</v>
      </c>
      <c r="K487" s="1" t="s">
        <v>345</v>
      </c>
      <c r="L487" s="1" t="s">
        <v>10889</v>
      </c>
      <c r="M487" s="1" t="s">
        <v>163</v>
      </c>
      <c r="N487" s="2">
        <v>44197</v>
      </c>
      <c r="O487" s="1" t="s">
        <v>30</v>
      </c>
      <c r="P487" s="1" t="s">
        <v>10890</v>
      </c>
      <c r="Q487" s="1" t="s">
        <v>10891</v>
      </c>
      <c r="R487" s="1" t="s">
        <v>10892</v>
      </c>
      <c r="S487" s="1" t="s">
        <v>10893</v>
      </c>
      <c r="U487" s="1" t="s">
        <v>130</v>
      </c>
    </row>
    <row r="488" spans="1:23" x14ac:dyDescent="0.3">
      <c r="A488" s="1" t="s">
        <v>10894</v>
      </c>
      <c r="B488" s="1" t="s">
        <v>10895</v>
      </c>
      <c r="F488" s="1" t="s">
        <v>25</v>
      </c>
      <c r="H488" s="1" t="s">
        <v>26</v>
      </c>
      <c r="J488" s="1" t="s">
        <v>27</v>
      </c>
      <c r="K488" s="1" t="s">
        <v>10896</v>
      </c>
      <c r="M488" s="1" t="s">
        <v>302</v>
      </c>
      <c r="N488" s="2">
        <v>44197</v>
      </c>
      <c r="O488" s="1" t="s">
        <v>30</v>
      </c>
      <c r="P488" s="1" t="s">
        <v>10897</v>
      </c>
      <c r="Q488" s="1" t="s">
        <v>10898</v>
      </c>
      <c r="S488" s="1" t="s">
        <v>10899</v>
      </c>
      <c r="U488" s="1" t="s">
        <v>34</v>
      </c>
    </row>
    <row r="489" spans="1:23" x14ac:dyDescent="0.3">
      <c r="A489" s="1" t="s">
        <v>10900</v>
      </c>
      <c r="B489" s="1" t="s">
        <v>10901</v>
      </c>
      <c r="D489" s="1" t="s">
        <v>10902</v>
      </c>
      <c r="E489" s="1">
        <v>2</v>
      </c>
      <c r="F489" s="1" t="s">
        <v>25</v>
      </c>
      <c r="H489" s="1" t="s">
        <v>26</v>
      </c>
      <c r="J489" s="1" t="s">
        <v>27</v>
      </c>
      <c r="K489" s="1" t="s">
        <v>391</v>
      </c>
      <c r="M489" s="1" t="s">
        <v>1370</v>
      </c>
      <c r="N489" s="2">
        <v>44197</v>
      </c>
      <c r="O489" s="1" t="s">
        <v>267</v>
      </c>
      <c r="P489" s="1" t="s">
        <v>10903</v>
      </c>
      <c r="Q489" s="1" t="s">
        <v>10904</v>
      </c>
      <c r="R489" s="1" t="s">
        <v>10905</v>
      </c>
      <c r="S489" s="1" t="s">
        <v>10906</v>
      </c>
      <c r="U489" s="4">
        <v>45667</v>
      </c>
    </row>
    <row r="490" spans="1:23" x14ac:dyDescent="0.3">
      <c r="A490" s="1" t="s">
        <v>10907</v>
      </c>
      <c r="B490" s="1" t="s">
        <v>10908</v>
      </c>
      <c r="F490" s="1" t="s">
        <v>472</v>
      </c>
      <c r="H490" s="1" t="s">
        <v>26</v>
      </c>
      <c r="J490" s="1" t="s">
        <v>27</v>
      </c>
      <c r="K490" s="1" t="s">
        <v>9730</v>
      </c>
      <c r="M490" s="1" t="s">
        <v>109</v>
      </c>
      <c r="N490" s="2">
        <v>44197</v>
      </c>
      <c r="O490" s="1" t="s">
        <v>30</v>
      </c>
      <c r="P490" s="1" t="s">
        <v>10909</v>
      </c>
      <c r="Q490" s="1" t="s">
        <v>10910</v>
      </c>
      <c r="R490" s="1" t="s">
        <v>10911</v>
      </c>
      <c r="U490" s="3">
        <v>18568</v>
      </c>
    </row>
    <row r="491" spans="1:23" x14ac:dyDescent="0.3">
      <c r="A491" s="1" t="s">
        <v>10912</v>
      </c>
      <c r="B491" s="1" t="s">
        <v>10913</v>
      </c>
      <c r="D491" s="1" t="s">
        <v>10914</v>
      </c>
      <c r="E491" s="1">
        <v>1</v>
      </c>
      <c r="F491" s="1" t="s">
        <v>151</v>
      </c>
      <c r="H491" s="1" t="s">
        <v>26</v>
      </c>
      <c r="J491" s="1" t="s">
        <v>27</v>
      </c>
      <c r="K491" s="1" t="s">
        <v>544</v>
      </c>
      <c r="M491" s="1" t="s">
        <v>74</v>
      </c>
      <c r="N491" s="2">
        <v>44197</v>
      </c>
      <c r="O491" s="1" t="s">
        <v>30</v>
      </c>
      <c r="P491" s="1" t="s">
        <v>10915</v>
      </c>
      <c r="Q491" s="1" t="s">
        <v>10916</v>
      </c>
      <c r="R491" s="1" t="s">
        <v>10917</v>
      </c>
      <c r="U491" s="4">
        <v>45667</v>
      </c>
    </row>
    <row r="492" spans="1:23" x14ac:dyDescent="0.3">
      <c r="A492" s="1" t="s">
        <v>10918</v>
      </c>
      <c r="B492" s="1" t="s">
        <v>10919</v>
      </c>
      <c r="C492" s="1" t="s">
        <v>1611</v>
      </c>
      <c r="F492" s="1" t="s">
        <v>240</v>
      </c>
      <c r="H492" s="1" t="s">
        <v>26</v>
      </c>
      <c r="J492" s="1" t="s">
        <v>27</v>
      </c>
      <c r="K492" s="1" t="s">
        <v>10920</v>
      </c>
      <c r="M492" s="1" t="s">
        <v>258</v>
      </c>
      <c r="N492" s="2">
        <v>44197</v>
      </c>
      <c r="O492" s="1" t="s">
        <v>30</v>
      </c>
      <c r="P492" s="1" t="s">
        <v>10921</v>
      </c>
      <c r="Q492" s="1" t="s">
        <v>10922</v>
      </c>
      <c r="R492" s="1" t="s">
        <v>10923</v>
      </c>
      <c r="U492" s="3">
        <v>18568</v>
      </c>
      <c r="V492" s="1" t="s">
        <v>869</v>
      </c>
      <c r="W492" s="1">
        <v>1</v>
      </c>
    </row>
    <row r="493" spans="1:23" x14ac:dyDescent="0.3">
      <c r="A493" s="1" t="s">
        <v>10924</v>
      </c>
      <c r="B493" s="1" t="s">
        <v>10925</v>
      </c>
      <c r="C493" s="1" t="s">
        <v>1611</v>
      </c>
      <c r="F493" s="1" t="s">
        <v>2097</v>
      </c>
      <c r="H493" s="1" t="s">
        <v>26</v>
      </c>
      <c r="I493" s="1" t="s">
        <v>80</v>
      </c>
      <c r="J493" s="1" t="s">
        <v>27</v>
      </c>
      <c r="K493" s="1" t="s">
        <v>10926</v>
      </c>
      <c r="L493" s="1" t="s">
        <v>10927</v>
      </c>
      <c r="M493" s="1" t="s">
        <v>100</v>
      </c>
      <c r="N493" s="2">
        <v>44197</v>
      </c>
      <c r="O493" s="1" t="s">
        <v>30</v>
      </c>
      <c r="P493" s="1" t="s">
        <v>10928</v>
      </c>
      <c r="Q493" s="1" t="s">
        <v>10929</v>
      </c>
      <c r="R493" s="1" t="s">
        <v>10930</v>
      </c>
      <c r="S493" s="1" t="s">
        <v>10931</v>
      </c>
      <c r="U493" s="4">
        <v>45667</v>
      </c>
      <c r="V493" s="1" t="s">
        <v>869</v>
      </c>
      <c r="W493" s="1">
        <v>1</v>
      </c>
    </row>
    <row r="494" spans="1:23" x14ac:dyDescent="0.3">
      <c r="A494" s="1" t="s">
        <v>10932</v>
      </c>
      <c r="B494" s="1" t="s">
        <v>10933</v>
      </c>
      <c r="F494" s="1" t="s">
        <v>10934</v>
      </c>
      <c r="H494" s="1" t="s">
        <v>26</v>
      </c>
      <c r="J494" s="1" t="s">
        <v>27</v>
      </c>
      <c r="K494" s="1" t="s">
        <v>10935</v>
      </c>
      <c r="L494" s="1" t="s">
        <v>10936</v>
      </c>
      <c r="M494" s="1" t="s">
        <v>109</v>
      </c>
      <c r="N494" s="2">
        <v>44197</v>
      </c>
      <c r="O494" s="1" t="s">
        <v>30</v>
      </c>
      <c r="P494" s="1" t="s">
        <v>10937</v>
      </c>
      <c r="R494" s="1" t="s">
        <v>10938</v>
      </c>
      <c r="U494" s="4">
        <v>45667</v>
      </c>
    </row>
    <row r="495" spans="1:23" x14ac:dyDescent="0.3">
      <c r="A495" s="1" t="s">
        <v>10939</v>
      </c>
      <c r="B495" s="1" t="s">
        <v>10940</v>
      </c>
      <c r="F495" s="1" t="s">
        <v>10941</v>
      </c>
      <c r="H495" s="1" t="s">
        <v>26</v>
      </c>
      <c r="J495" s="1" t="s">
        <v>27</v>
      </c>
      <c r="K495" s="1" t="s">
        <v>10942</v>
      </c>
      <c r="M495" s="1" t="s">
        <v>170</v>
      </c>
      <c r="N495" s="2">
        <v>44197</v>
      </c>
      <c r="O495" s="1" t="s">
        <v>30</v>
      </c>
      <c r="P495" s="1" t="s">
        <v>10943</v>
      </c>
      <c r="Q495" s="1" t="s">
        <v>10944</v>
      </c>
      <c r="R495" s="1" t="s">
        <v>10945</v>
      </c>
      <c r="S495" s="1" t="s">
        <v>10946</v>
      </c>
      <c r="U495" s="3">
        <v>18568</v>
      </c>
    </row>
    <row r="496" spans="1:23" x14ac:dyDescent="0.3">
      <c r="A496" s="1" t="s">
        <v>10947</v>
      </c>
      <c r="B496" s="1" t="s">
        <v>10948</v>
      </c>
      <c r="F496" s="1" t="s">
        <v>90</v>
      </c>
      <c r="H496" s="1" t="s">
        <v>26</v>
      </c>
      <c r="J496" s="1" t="s">
        <v>27</v>
      </c>
      <c r="K496" s="1" t="s">
        <v>91</v>
      </c>
      <c r="M496" s="1" t="s">
        <v>10949</v>
      </c>
      <c r="N496" s="2">
        <v>44197</v>
      </c>
      <c r="O496" s="1" t="s">
        <v>30</v>
      </c>
      <c r="P496" s="1" t="s">
        <v>10950</v>
      </c>
      <c r="Q496" s="1" t="s">
        <v>10951</v>
      </c>
      <c r="R496" s="1" t="s">
        <v>10952</v>
      </c>
      <c r="S496" s="1" t="s">
        <v>10953</v>
      </c>
      <c r="U496" s="3">
        <v>18568</v>
      </c>
    </row>
    <row r="497" spans="1:23" x14ac:dyDescent="0.3">
      <c r="A497" s="1" t="s">
        <v>10954</v>
      </c>
      <c r="B497" s="1" t="s">
        <v>10955</v>
      </c>
      <c r="C497" s="1" t="s">
        <v>973</v>
      </c>
      <c r="D497" s="1" t="s">
        <v>10956</v>
      </c>
      <c r="E497" s="1">
        <v>1</v>
      </c>
      <c r="F497" s="1" t="s">
        <v>828</v>
      </c>
      <c r="H497" s="1" t="s">
        <v>26</v>
      </c>
      <c r="J497" s="1" t="s">
        <v>27</v>
      </c>
      <c r="K497" s="1" t="s">
        <v>10957</v>
      </c>
      <c r="L497" s="1" t="s">
        <v>10958</v>
      </c>
      <c r="M497" s="1" t="s">
        <v>347</v>
      </c>
      <c r="N497" s="2">
        <v>44197</v>
      </c>
      <c r="O497" s="1" t="s">
        <v>30</v>
      </c>
      <c r="P497" s="1" t="s">
        <v>10959</v>
      </c>
      <c r="Q497" s="1" t="s">
        <v>10960</v>
      </c>
      <c r="R497" s="1" t="s">
        <v>10961</v>
      </c>
      <c r="S497" s="1" t="s">
        <v>10962</v>
      </c>
      <c r="U497" s="4">
        <v>45667</v>
      </c>
      <c r="W497" s="1">
        <v>1</v>
      </c>
    </row>
    <row r="498" spans="1:23" x14ac:dyDescent="0.3">
      <c r="A498" s="1" t="s">
        <v>10963</v>
      </c>
      <c r="B498" s="1" t="s">
        <v>10964</v>
      </c>
      <c r="D498" s="1" t="s">
        <v>10965</v>
      </c>
      <c r="E498" s="1">
        <v>1</v>
      </c>
      <c r="F498" s="1" t="s">
        <v>2733</v>
      </c>
      <c r="H498" s="1" t="s">
        <v>26</v>
      </c>
      <c r="I498" s="1" t="s">
        <v>71</v>
      </c>
      <c r="J498" s="1" t="s">
        <v>27</v>
      </c>
      <c r="K498" s="1" t="s">
        <v>10966</v>
      </c>
      <c r="M498" s="1" t="s">
        <v>1110</v>
      </c>
      <c r="N498" s="2">
        <v>44197</v>
      </c>
      <c r="O498" s="1" t="s">
        <v>30</v>
      </c>
      <c r="P498" s="1" t="s">
        <v>10967</v>
      </c>
      <c r="Q498" s="1" t="s">
        <v>10968</v>
      </c>
      <c r="R498" s="1" t="s">
        <v>10969</v>
      </c>
      <c r="S498" s="1">
        <v>2349169408974</v>
      </c>
      <c r="U498" s="4">
        <v>45667</v>
      </c>
    </row>
    <row r="499" spans="1:23" x14ac:dyDescent="0.3">
      <c r="A499" s="1" t="s">
        <v>10970</v>
      </c>
      <c r="B499" s="1" t="s">
        <v>10971</v>
      </c>
      <c r="C499" s="1" t="s">
        <v>1611</v>
      </c>
      <c r="F499" s="1" t="s">
        <v>643</v>
      </c>
      <c r="H499" s="1" t="s">
        <v>26</v>
      </c>
      <c r="J499" s="1" t="s">
        <v>27</v>
      </c>
      <c r="K499" s="1" t="s">
        <v>10972</v>
      </c>
      <c r="M499" s="1" t="s">
        <v>530</v>
      </c>
      <c r="N499" s="2">
        <v>44197</v>
      </c>
      <c r="O499" s="1" t="s">
        <v>30</v>
      </c>
      <c r="P499" s="1" t="s">
        <v>10973</v>
      </c>
      <c r="Q499" s="1" t="s">
        <v>10974</v>
      </c>
      <c r="R499" s="1" t="s">
        <v>10975</v>
      </c>
      <c r="U499" s="4">
        <v>45667</v>
      </c>
      <c r="V499" s="1" t="s">
        <v>869</v>
      </c>
      <c r="W499" s="1">
        <v>1</v>
      </c>
    </row>
    <row r="500" spans="1:23" x14ac:dyDescent="0.3">
      <c r="A500" s="1" t="s">
        <v>10976</v>
      </c>
      <c r="B500" s="1" t="s">
        <v>10977</v>
      </c>
      <c r="D500" s="1" t="s">
        <v>10978</v>
      </c>
      <c r="E500" s="1">
        <v>3</v>
      </c>
      <c r="F500" s="1" t="s">
        <v>25</v>
      </c>
      <c r="H500" s="1" t="s">
        <v>26</v>
      </c>
      <c r="I500" s="1" t="s">
        <v>71</v>
      </c>
      <c r="J500" s="1" t="s">
        <v>27</v>
      </c>
      <c r="K500" s="1" t="s">
        <v>315</v>
      </c>
      <c r="M500" s="1" t="s">
        <v>10979</v>
      </c>
      <c r="N500" s="2">
        <v>44197</v>
      </c>
      <c r="O500" s="1" t="s">
        <v>30</v>
      </c>
      <c r="P500" s="1" t="s">
        <v>10980</v>
      </c>
      <c r="Q500" s="1" t="s">
        <v>10981</v>
      </c>
      <c r="R500" s="1" t="s">
        <v>10982</v>
      </c>
      <c r="S500" s="1" t="s">
        <v>10983</v>
      </c>
      <c r="U500" s="3">
        <v>18568</v>
      </c>
    </row>
    <row r="501" spans="1:23" x14ac:dyDescent="0.3">
      <c r="A501" s="1" t="s">
        <v>10984</v>
      </c>
      <c r="B501" s="1" t="s">
        <v>10985</v>
      </c>
      <c r="C501" s="1" t="s">
        <v>869</v>
      </c>
      <c r="F501" s="1" t="s">
        <v>472</v>
      </c>
      <c r="H501" s="1" t="s">
        <v>26</v>
      </c>
      <c r="I501" s="1" t="s">
        <v>80</v>
      </c>
      <c r="J501" s="1" t="s">
        <v>27</v>
      </c>
      <c r="K501" s="1" t="s">
        <v>10986</v>
      </c>
      <c r="M501" s="1" t="s">
        <v>419</v>
      </c>
      <c r="N501" s="2">
        <v>44197</v>
      </c>
      <c r="O501" s="1" t="s">
        <v>30</v>
      </c>
      <c r="P501" s="1" t="s">
        <v>10987</v>
      </c>
      <c r="Q501" s="1" t="s">
        <v>10988</v>
      </c>
      <c r="U501" s="4">
        <v>45667</v>
      </c>
      <c r="V501" s="1" t="s">
        <v>869</v>
      </c>
      <c r="W501" s="1">
        <v>2</v>
      </c>
    </row>
    <row r="502" spans="1:23" x14ac:dyDescent="0.3">
      <c r="A502" s="1" t="s">
        <v>10989</v>
      </c>
      <c r="B502" s="1" t="s">
        <v>10990</v>
      </c>
      <c r="C502" s="1" t="s">
        <v>1611</v>
      </c>
      <c r="F502" s="1" t="s">
        <v>25</v>
      </c>
      <c r="H502" s="1" t="s">
        <v>26</v>
      </c>
      <c r="J502" s="1" t="s">
        <v>27</v>
      </c>
      <c r="K502" s="1" t="s">
        <v>10991</v>
      </c>
      <c r="M502" s="1" t="s">
        <v>170</v>
      </c>
      <c r="N502" s="2">
        <v>44197</v>
      </c>
      <c r="O502" s="1" t="s">
        <v>30</v>
      </c>
      <c r="P502" s="1" t="s">
        <v>10992</v>
      </c>
      <c r="Q502" s="1" t="s">
        <v>10993</v>
      </c>
      <c r="R502" s="1" t="s">
        <v>10994</v>
      </c>
      <c r="U502" s="3">
        <v>18568</v>
      </c>
      <c r="V502" s="1" t="s">
        <v>869</v>
      </c>
      <c r="W502" s="1">
        <v>1</v>
      </c>
    </row>
    <row r="503" spans="1:23" x14ac:dyDescent="0.3">
      <c r="A503" s="1" t="s">
        <v>10995</v>
      </c>
      <c r="B503" s="1" t="s">
        <v>10996</v>
      </c>
      <c r="F503" s="1" t="s">
        <v>10997</v>
      </c>
      <c r="H503" s="1" t="s">
        <v>26</v>
      </c>
      <c r="J503" s="1" t="s">
        <v>27</v>
      </c>
      <c r="K503" s="1" t="s">
        <v>10998</v>
      </c>
      <c r="M503" s="1" t="s">
        <v>109</v>
      </c>
      <c r="N503" s="2">
        <v>44197</v>
      </c>
      <c r="O503" s="1" t="s">
        <v>30</v>
      </c>
      <c r="P503" s="1" t="s">
        <v>10999</v>
      </c>
      <c r="Q503" s="1" t="s">
        <v>11000</v>
      </c>
      <c r="R503" s="1" t="s">
        <v>11001</v>
      </c>
      <c r="U503" s="3">
        <v>18568</v>
      </c>
    </row>
    <row r="504" spans="1:23" x14ac:dyDescent="0.3">
      <c r="A504" s="1" t="s">
        <v>11002</v>
      </c>
      <c r="B504" s="1" t="s">
        <v>11003</v>
      </c>
      <c r="D504" s="1" t="s">
        <v>11004</v>
      </c>
      <c r="E504" s="1">
        <v>2</v>
      </c>
      <c r="F504" s="1" t="s">
        <v>11005</v>
      </c>
      <c r="H504" s="1" t="s">
        <v>26</v>
      </c>
      <c r="I504" s="1" t="s">
        <v>71</v>
      </c>
      <c r="J504" s="1" t="s">
        <v>27</v>
      </c>
      <c r="K504" s="1" t="s">
        <v>11006</v>
      </c>
      <c r="L504" s="1" t="s">
        <v>11007</v>
      </c>
      <c r="M504" s="1" t="s">
        <v>347</v>
      </c>
      <c r="N504" s="2">
        <v>44197</v>
      </c>
      <c r="O504" s="1" t="s">
        <v>30</v>
      </c>
      <c r="P504" s="1" t="s">
        <v>11008</v>
      </c>
      <c r="Q504" s="1" t="s">
        <v>11009</v>
      </c>
      <c r="R504" s="1" t="s">
        <v>11010</v>
      </c>
      <c r="S504" s="1" t="s">
        <v>11011</v>
      </c>
      <c r="U504" s="4">
        <v>45667</v>
      </c>
    </row>
    <row r="505" spans="1:23" x14ac:dyDescent="0.3">
      <c r="A505" s="1" t="s">
        <v>11012</v>
      </c>
      <c r="B505" s="1" t="s">
        <v>11013</v>
      </c>
      <c r="F505" s="1" t="s">
        <v>11014</v>
      </c>
      <c r="H505" s="1" t="s">
        <v>26</v>
      </c>
      <c r="J505" s="1" t="s">
        <v>27</v>
      </c>
      <c r="K505" s="1" t="s">
        <v>11015</v>
      </c>
      <c r="M505" s="1" t="s">
        <v>419</v>
      </c>
      <c r="N505" s="2">
        <v>44197</v>
      </c>
      <c r="O505" s="1" t="s">
        <v>30</v>
      </c>
      <c r="P505" s="1" t="s">
        <v>11016</v>
      </c>
      <c r="Q505" s="1" t="s">
        <v>11017</v>
      </c>
      <c r="R505" s="1" t="s">
        <v>11018</v>
      </c>
      <c r="U505" s="3">
        <v>18568</v>
      </c>
    </row>
    <row r="506" spans="1:23" x14ac:dyDescent="0.3">
      <c r="A506" s="1" t="s">
        <v>11019</v>
      </c>
      <c r="B506" s="1" t="s">
        <v>11020</v>
      </c>
      <c r="F506" s="1" t="s">
        <v>1005</v>
      </c>
      <c r="H506" s="1" t="s">
        <v>26</v>
      </c>
      <c r="J506" s="1" t="s">
        <v>27</v>
      </c>
      <c r="K506" s="1" t="s">
        <v>11021</v>
      </c>
      <c r="M506" s="1" t="s">
        <v>347</v>
      </c>
      <c r="N506" s="2">
        <v>44197</v>
      </c>
      <c r="O506" s="1" t="s">
        <v>30</v>
      </c>
      <c r="P506" s="1" t="s">
        <v>11022</v>
      </c>
      <c r="S506" s="1">
        <v>201062948920</v>
      </c>
      <c r="U506" s="4">
        <v>45667</v>
      </c>
    </row>
    <row r="507" spans="1:23" x14ac:dyDescent="0.3">
      <c r="A507" s="1" t="s">
        <v>11023</v>
      </c>
      <c r="B507" s="1" t="s">
        <v>11024</v>
      </c>
      <c r="F507" s="1" t="s">
        <v>666</v>
      </c>
      <c r="H507" s="1" t="s">
        <v>26</v>
      </c>
      <c r="I507" s="1" t="s">
        <v>71</v>
      </c>
      <c r="J507" s="1" t="s">
        <v>27</v>
      </c>
      <c r="K507" s="1" t="s">
        <v>11025</v>
      </c>
      <c r="M507" s="1" t="s">
        <v>196</v>
      </c>
      <c r="N507" s="2">
        <v>44197</v>
      </c>
      <c r="O507" s="1" t="s">
        <v>30</v>
      </c>
      <c r="P507" s="1" t="s">
        <v>11026</v>
      </c>
      <c r="R507" s="1" t="s">
        <v>11027</v>
      </c>
      <c r="U507" s="3">
        <v>18568</v>
      </c>
    </row>
    <row r="508" spans="1:23" x14ac:dyDescent="0.3">
      <c r="A508" s="1" t="s">
        <v>11028</v>
      </c>
      <c r="B508" s="1" t="s">
        <v>11029</v>
      </c>
      <c r="F508" s="1" t="s">
        <v>628</v>
      </c>
      <c r="H508" s="1" t="s">
        <v>26</v>
      </c>
      <c r="J508" s="1" t="s">
        <v>27</v>
      </c>
      <c r="K508" s="1" t="s">
        <v>11030</v>
      </c>
      <c r="L508" s="1" t="s">
        <v>11031</v>
      </c>
      <c r="M508" s="1" t="s">
        <v>11032</v>
      </c>
      <c r="N508" s="2">
        <v>44197</v>
      </c>
      <c r="O508" s="1" t="s">
        <v>30</v>
      </c>
      <c r="P508" s="1" t="s">
        <v>11033</v>
      </c>
      <c r="R508" s="1" t="s">
        <v>11034</v>
      </c>
      <c r="S508" s="1" t="s">
        <v>11035</v>
      </c>
    </row>
    <row r="509" spans="1:23" x14ac:dyDescent="0.3">
      <c r="A509" s="1" t="s">
        <v>11036</v>
      </c>
      <c r="B509" s="1" t="s">
        <v>11037</v>
      </c>
      <c r="F509" s="1" t="s">
        <v>602</v>
      </c>
      <c r="H509" s="1" t="s">
        <v>26</v>
      </c>
      <c r="I509" s="1" t="s">
        <v>80</v>
      </c>
      <c r="J509" s="1" t="s">
        <v>27</v>
      </c>
      <c r="K509" s="1" t="s">
        <v>11038</v>
      </c>
      <c r="M509" s="1" t="s">
        <v>419</v>
      </c>
      <c r="N509" s="2">
        <v>44197</v>
      </c>
      <c r="O509" s="1" t="s">
        <v>30</v>
      </c>
      <c r="P509" s="1" t="s">
        <v>11039</v>
      </c>
      <c r="Q509" s="1" t="s">
        <v>11040</v>
      </c>
      <c r="R509" s="1" t="s">
        <v>11041</v>
      </c>
      <c r="S509" s="1" t="s">
        <v>11042</v>
      </c>
      <c r="U509" s="3">
        <v>18568</v>
      </c>
    </row>
    <row r="510" spans="1:23" x14ac:dyDescent="0.3">
      <c r="A510" s="1" t="s">
        <v>11043</v>
      </c>
      <c r="B510" s="1" t="s">
        <v>11044</v>
      </c>
      <c r="C510" s="1" t="s">
        <v>869</v>
      </c>
      <c r="F510" s="1" t="s">
        <v>299</v>
      </c>
      <c r="H510" s="1" t="s">
        <v>26</v>
      </c>
      <c r="J510" s="1" t="s">
        <v>27</v>
      </c>
      <c r="K510" s="1" t="s">
        <v>11045</v>
      </c>
      <c r="M510" s="1" t="s">
        <v>258</v>
      </c>
      <c r="N510" s="2">
        <v>44197</v>
      </c>
      <c r="O510" s="1" t="s">
        <v>30</v>
      </c>
      <c r="P510" s="1" t="s">
        <v>11046</v>
      </c>
      <c r="R510" s="1" t="s">
        <v>11047</v>
      </c>
      <c r="S510" s="1">
        <v>2348134631117</v>
      </c>
      <c r="U510" s="4">
        <v>45667</v>
      </c>
      <c r="V510" s="1" t="s">
        <v>869</v>
      </c>
      <c r="W510" s="1">
        <v>1</v>
      </c>
    </row>
    <row r="511" spans="1:23" x14ac:dyDescent="0.3">
      <c r="A511" s="1" t="s">
        <v>11048</v>
      </c>
      <c r="B511" s="1" t="s">
        <v>11049</v>
      </c>
      <c r="F511" s="1" t="s">
        <v>10419</v>
      </c>
      <c r="H511" s="1" t="s">
        <v>26</v>
      </c>
      <c r="J511" s="1" t="s">
        <v>27</v>
      </c>
      <c r="K511" s="1" t="s">
        <v>11050</v>
      </c>
      <c r="M511" s="1" t="s">
        <v>3270</v>
      </c>
      <c r="N511" s="2">
        <v>44197</v>
      </c>
      <c r="O511" s="1" t="s">
        <v>30</v>
      </c>
      <c r="P511" s="1" t="s">
        <v>11051</v>
      </c>
      <c r="Q511" s="1" t="s">
        <v>11052</v>
      </c>
      <c r="R511" s="1" t="s">
        <v>11053</v>
      </c>
      <c r="S511" s="1" t="s">
        <v>11054</v>
      </c>
      <c r="U511" s="3">
        <v>18568</v>
      </c>
    </row>
    <row r="512" spans="1:23" x14ac:dyDescent="0.3">
      <c r="A512" s="1" t="s">
        <v>11055</v>
      </c>
      <c r="B512" s="1" t="s">
        <v>11056</v>
      </c>
      <c r="F512" s="1" t="s">
        <v>1408</v>
      </c>
      <c r="H512" s="1" t="s">
        <v>26</v>
      </c>
      <c r="I512" s="1" t="s">
        <v>39</v>
      </c>
      <c r="J512" s="1" t="s">
        <v>27</v>
      </c>
      <c r="K512" s="1" t="s">
        <v>11057</v>
      </c>
      <c r="M512" s="1" t="s">
        <v>375</v>
      </c>
      <c r="N512" s="2">
        <v>44197</v>
      </c>
      <c r="O512" s="1" t="s">
        <v>30</v>
      </c>
      <c r="P512" s="1" t="s">
        <v>11058</v>
      </c>
      <c r="U512" s="1" t="s">
        <v>67</v>
      </c>
    </row>
    <row r="513" spans="1:23" x14ac:dyDescent="0.3">
      <c r="A513" s="1" t="s">
        <v>11059</v>
      </c>
      <c r="B513" s="1" t="s">
        <v>11060</v>
      </c>
      <c r="F513" s="1" t="s">
        <v>1170</v>
      </c>
      <c r="H513" s="1" t="s">
        <v>26</v>
      </c>
      <c r="I513" s="1" t="s">
        <v>80</v>
      </c>
      <c r="J513" s="1" t="s">
        <v>27</v>
      </c>
      <c r="K513" s="1" t="s">
        <v>11061</v>
      </c>
      <c r="L513" s="1" t="s">
        <v>11062</v>
      </c>
      <c r="M513" s="1" t="s">
        <v>100</v>
      </c>
      <c r="N513" s="2">
        <v>44197</v>
      </c>
      <c r="O513" s="1" t="s">
        <v>30</v>
      </c>
      <c r="P513" s="1" t="s">
        <v>11063</v>
      </c>
      <c r="R513" s="1" t="s">
        <v>11064</v>
      </c>
      <c r="S513" s="1">
        <v>27832964243</v>
      </c>
      <c r="U513" s="3">
        <v>18568</v>
      </c>
    </row>
    <row r="514" spans="1:23" x14ac:dyDescent="0.3">
      <c r="A514" s="1" t="s">
        <v>11065</v>
      </c>
      <c r="B514" s="1" t="s">
        <v>11066</v>
      </c>
      <c r="F514" s="1" t="s">
        <v>8145</v>
      </c>
      <c r="H514" s="1" t="s">
        <v>26</v>
      </c>
      <c r="J514" s="1" t="s">
        <v>27</v>
      </c>
      <c r="K514" s="1" t="s">
        <v>11067</v>
      </c>
      <c r="L514" s="1" t="s">
        <v>11068</v>
      </c>
      <c r="M514" s="1" t="s">
        <v>746</v>
      </c>
      <c r="N514" s="2">
        <v>44197</v>
      </c>
      <c r="O514" s="1" t="s">
        <v>30</v>
      </c>
      <c r="P514" s="1" t="s">
        <v>11069</v>
      </c>
      <c r="R514" s="1" t="s">
        <v>11070</v>
      </c>
      <c r="S514" s="1" t="s">
        <v>11071</v>
      </c>
      <c r="U514" s="3">
        <v>18568</v>
      </c>
    </row>
    <row r="515" spans="1:23" x14ac:dyDescent="0.3">
      <c r="A515" s="1" t="s">
        <v>11072</v>
      </c>
      <c r="B515" s="1" t="s">
        <v>11073</v>
      </c>
      <c r="F515" s="1" t="s">
        <v>666</v>
      </c>
      <c r="H515" s="1" t="s">
        <v>26</v>
      </c>
      <c r="J515" s="1" t="s">
        <v>27</v>
      </c>
      <c r="K515" s="1" t="s">
        <v>9330</v>
      </c>
      <c r="M515" s="1" t="s">
        <v>11074</v>
      </c>
      <c r="N515" s="2">
        <v>44197</v>
      </c>
      <c r="O515" s="1" t="s">
        <v>30</v>
      </c>
      <c r="P515" s="1" t="s">
        <v>11075</v>
      </c>
      <c r="R515" s="1" t="s">
        <v>11076</v>
      </c>
      <c r="S515" s="1" t="s">
        <v>11077</v>
      </c>
      <c r="U515" s="3">
        <v>18568</v>
      </c>
    </row>
    <row r="516" spans="1:23" x14ac:dyDescent="0.3">
      <c r="A516" s="1" t="s">
        <v>11078</v>
      </c>
      <c r="B516" s="1" t="s">
        <v>11079</v>
      </c>
      <c r="D516" s="1" t="s">
        <v>11080</v>
      </c>
      <c r="E516" s="1">
        <v>2</v>
      </c>
      <c r="F516" s="1" t="s">
        <v>11081</v>
      </c>
      <c r="H516" s="1" t="s">
        <v>26</v>
      </c>
      <c r="J516" s="1" t="s">
        <v>27</v>
      </c>
      <c r="K516" s="1" t="s">
        <v>11082</v>
      </c>
      <c r="L516" s="1" t="s">
        <v>11083</v>
      </c>
      <c r="M516" s="1" t="s">
        <v>3270</v>
      </c>
      <c r="N516" s="2">
        <v>44197</v>
      </c>
      <c r="O516" s="1" t="s">
        <v>30</v>
      </c>
      <c r="P516" s="1" t="s">
        <v>11084</v>
      </c>
      <c r="Q516" s="1" t="s">
        <v>11085</v>
      </c>
      <c r="R516" s="1" t="s">
        <v>11086</v>
      </c>
      <c r="U516" s="3">
        <v>18568</v>
      </c>
    </row>
    <row r="517" spans="1:23" x14ac:dyDescent="0.3">
      <c r="A517" s="1" t="s">
        <v>11087</v>
      </c>
      <c r="B517" s="1" t="s">
        <v>11088</v>
      </c>
      <c r="D517" s="1" t="s">
        <v>7762</v>
      </c>
      <c r="E517" s="1">
        <v>1</v>
      </c>
      <c r="F517" s="1" t="s">
        <v>1408</v>
      </c>
      <c r="G517" s="1">
        <v>1</v>
      </c>
      <c r="H517" s="1" t="s">
        <v>26</v>
      </c>
      <c r="J517" s="1" t="s">
        <v>27</v>
      </c>
      <c r="K517" s="1" t="s">
        <v>11057</v>
      </c>
      <c r="M517" s="1" t="s">
        <v>258</v>
      </c>
      <c r="N517" s="2">
        <v>44197</v>
      </c>
      <c r="O517" s="1" t="s">
        <v>30</v>
      </c>
      <c r="P517" s="1" t="s">
        <v>11089</v>
      </c>
      <c r="Q517" s="1" t="s">
        <v>11090</v>
      </c>
      <c r="R517" s="1" t="s">
        <v>11091</v>
      </c>
      <c r="U517" s="4">
        <v>45667</v>
      </c>
    </row>
    <row r="518" spans="1:23" x14ac:dyDescent="0.3">
      <c r="A518" s="1" t="s">
        <v>11092</v>
      </c>
      <c r="B518" s="1" t="s">
        <v>11093</v>
      </c>
      <c r="C518" s="1" t="s">
        <v>1611</v>
      </c>
      <c r="D518" s="1" t="s">
        <v>11094</v>
      </c>
      <c r="E518" s="1">
        <v>1</v>
      </c>
      <c r="F518" s="1" t="s">
        <v>6296</v>
      </c>
      <c r="H518" s="1" t="s">
        <v>26</v>
      </c>
      <c r="J518" s="1" t="s">
        <v>27</v>
      </c>
      <c r="K518" s="1" t="s">
        <v>9998</v>
      </c>
      <c r="L518" s="1" t="s">
        <v>11095</v>
      </c>
      <c r="M518" s="1" t="s">
        <v>347</v>
      </c>
      <c r="N518" s="2">
        <v>44197</v>
      </c>
      <c r="O518" s="1" t="s">
        <v>30</v>
      </c>
      <c r="P518" s="1" t="s">
        <v>11096</v>
      </c>
      <c r="R518" s="1" t="s">
        <v>11097</v>
      </c>
      <c r="S518" s="1">
        <v>201500480333</v>
      </c>
      <c r="U518" s="3">
        <v>18568</v>
      </c>
      <c r="V518" s="1" t="s">
        <v>113</v>
      </c>
      <c r="W518" s="1">
        <v>1</v>
      </c>
    </row>
    <row r="519" spans="1:23" x14ac:dyDescent="0.3">
      <c r="A519" s="1" t="s">
        <v>11098</v>
      </c>
      <c r="B519" s="1" t="s">
        <v>11099</v>
      </c>
      <c r="D519" s="1" t="s">
        <v>11100</v>
      </c>
      <c r="E519" s="1">
        <v>3</v>
      </c>
      <c r="F519" s="1" t="s">
        <v>11101</v>
      </c>
      <c r="H519" s="1" t="s">
        <v>26</v>
      </c>
      <c r="J519" s="1" t="s">
        <v>27</v>
      </c>
      <c r="K519" s="1" t="s">
        <v>11102</v>
      </c>
      <c r="M519" s="1" t="s">
        <v>3763</v>
      </c>
      <c r="N519" s="2">
        <v>44197</v>
      </c>
      <c r="O519" s="1" t="s">
        <v>30</v>
      </c>
      <c r="P519" s="1" t="s">
        <v>11103</v>
      </c>
      <c r="R519" s="1" t="s">
        <v>11104</v>
      </c>
      <c r="S519" s="1">
        <f>249-155-2111-21</f>
        <v>-2038</v>
      </c>
      <c r="U519" s="3">
        <v>18568</v>
      </c>
    </row>
    <row r="520" spans="1:23" x14ac:dyDescent="0.3">
      <c r="A520" s="1" t="s">
        <v>11105</v>
      </c>
      <c r="B520" s="1" t="s">
        <v>11106</v>
      </c>
      <c r="D520" s="1" t="s">
        <v>11107</v>
      </c>
      <c r="E520" s="1">
        <v>1</v>
      </c>
      <c r="F520" s="1" t="s">
        <v>274</v>
      </c>
      <c r="H520" s="1" t="s">
        <v>26</v>
      </c>
      <c r="J520" s="1" t="s">
        <v>27</v>
      </c>
      <c r="K520" s="1" t="s">
        <v>11108</v>
      </c>
      <c r="L520" s="1" t="s">
        <v>11109</v>
      </c>
      <c r="M520" s="1" t="s">
        <v>109</v>
      </c>
      <c r="N520" s="2">
        <v>44197</v>
      </c>
      <c r="O520" s="1" t="s">
        <v>267</v>
      </c>
      <c r="P520" s="1" t="s">
        <v>11110</v>
      </c>
      <c r="Q520" s="1" t="s">
        <v>11111</v>
      </c>
      <c r="R520" s="1" t="s">
        <v>11112</v>
      </c>
      <c r="S520" s="1">
        <v>254738904449</v>
      </c>
      <c r="U520" s="4">
        <v>45667</v>
      </c>
    </row>
    <row r="521" spans="1:23" x14ac:dyDescent="0.3">
      <c r="A521" s="1" t="s">
        <v>11113</v>
      </c>
      <c r="B521" s="1" t="s">
        <v>11114</v>
      </c>
      <c r="F521" s="1" t="s">
        <v>25</v>
      </c>
      <c r="H521" s="1" t="s">
        <v>26</v>
      </c>
      <c r="J521" s="1" t="s">
        <v>27</v>
      </c>
      <c r="K521" s="1" t="s">
        <v>418</v>
      </c>
      <c r="L521" s="1" t="s">
        <v>11115</v>
      </c>
      <c r="M521" s="1" t="s">
        <v>42</v>
      </c>
      <c r="N521" s="2">
        <v>44197</v>
      </c>
      <c r="O521" s="1" t="s">
        <v>30</v>
      </c>
      <c r="P521" s="1" t="s">
        <v>11116</v>
      </c>
      <c r="R521" s="1" t="s">
        <v>11117</v>
      </c>
      <c r="U521" s="3">
        <v>18568</v>
      </c>
    </row>
    <row r="522" spans="1:23" x14ac:dyDescent="0.3">
      <c r="A522" s="1" t="s">
        <v>11118</v>
      </c>
      <c r="B522" s="1" t="s">
        <v>11119</v>
      </c>
      <c r="D522" s="1" t="s">
        <v>11120</v>
      </c>
      <c r="E522" s="1">
        <v>1</v>
      </c>
      <c r="F522" s="1" t="s">
        <v>2097</v>
      </c>
      <c r="H522" s="1" t="s">
        <v>26</v>
      </c>
      <c r="J522" s="1" t="s">
        <v>27</v>
      </c>
      <c r="K522" s="1" t="s">
        <v>11121</v>
      </c>
      <c r="M522" s="1" t="s">
        <v>258</v>
      </c>
      <c r="N522" s="2">
        <v>44197</v>
      </c>
      <c r="O522" s="1" t="s">
        <v>30</v>
      </c>
      <c r="P522" s="1" t="s">
        <v>11122</v>
      </c>
      <c r="Q522" s="1" t="s">
        <v>11123</v>
      </c>
      <c r="R522" s="1" t="s">
        <v>11124</v>
      </c>
      <c r="S522" s="1" t="s">
        <v>11125</v>
      </c>
      <c r="U522" s="3">
        <v>18568</v>
      </c>
    </row>
    <row r="523" spans="1:23" x14ac:dyDescent="0.3">
      <c r="A523" s="1" t="s">
        <v>11126</v>
      </c>
      <c r="B523" s="1" t="s">
        <v>11127</v>
      </c>
      <c r="D523" s="1" t="s">
        <v>11128</v>
      </c>
      <c r="E523" s="1">
        <v>1</v>
      </c>
      <c r="F523" s="1" t="s">
        <v>602</v>
      </c>
      <c r="H523" s="1" t="s">
        <v>26</v>
      </c>
      <c r="J523" s="1" t="s">
        <v>27</v>
      </c>
      <c r="K523" s="1" t="s">
        <v>11129</v>
      </c>
      <c r="L523" s="1" t="s">
        <v>11130</v>
      </c>
      <c r="M523" s="1" t="s">
        <v>7746</v>
      </c>
      <c r="N523" s="2">
        <v>44197</v>
      </c>
      <c r="O523" s="1" t="s">
        <v>30</v>
      </c>
      <c r="P523" s="1" t="s">
        <v>11131</v>
      </c>
      <c r="R523" s="1" t="s">
        <v>11132</v>
      </c>
      <c r="U523" s="3">
        <v>18568</v>
      </c>
    </row>
    <row r="524" spans="1:23" x14ac:dyDescent="0.3">
      <c r="A524" s="1" t="s">
        <v>11133</v>
      </c>
      <c r="B524" s="1" t="s">
        <v>11134</v>
      </c>
      <c r="F524" s="1" t="s">
        <v>8077</v>
      </c>
      <c r="H524" s="1" t="s">
        <v>26</v>
      </c>
      <c r="J524" s="1" t="s">
        <v>27</v>
      </c>
      <c r="K524" s="1" t="s">
        <v>11135</v>
      </c>
      <c r="M524" s="1" t="s">
        <v>258</v>
      </c>
      <c r="N524" s="2">
        <v>44197</v>
      </c>
      <c r="O524" s="1" t="s">
        <v>30</v>
      </c>
      <c r="P524" s="1" t="s">
        <v>11136</v>
      </c>
      <c r="Q524" s="1" t="s">
        <v>11137</v>
      </c>
      <c r="R524" s="1" t="s">
        <v>11138</v>
      </c>
      <c r="U524" s="4">
        <v>45667</v>
      </c>
    </row>
    <row r="525" spans="1:23" x14ac:dyDescent="0.3">
      <c r="A525" s="1" t="s">
        <v>11139</v>
      </c>
      <c r="B525" s="1" t="s">
        <v>11140</v>
      </c>
      <c r="F525" s="1" t="s">
        <v>25</v>
      </c>
      <c r="H525" s="1" t="s">
        <v>26</v>
      </c>
      <c r="J525" s="1" t="s">
        <v>27</v>
      </c>
      <c r="K525" s="1" t="s">
        <v>6363</v>
      </c>
      <c r="M525" s="1" t="s">
        <v>302</v>
      </c>
      <c r="N525" s="2">
        <v>44197</v>
      </c>
      <c r="O525" s="1" t="s">
        <v>30</v>
      </c>
      <c r="P525" s="1" t="s">
        <v>11141</v>
      </c>
      <c r="Q525" s="1" t="s">
        <v>11142</v>
      </c>
      <c r="R525" s="1" t="s">
        <v>11143</v>
      </c>
      <c r="S525" s="1" t="s">
        <v>11144</v>
      </c>
      <c r="U525" s="3">
        <v>18568</v>
      </c>
    </row>
    <row r="526" spans="1:23" x14ac:dyDescent="0.3">
      <c r="A526" s="1" t="s">
        <v>11145</v>
      </c>
      <c r="B526" s="1" t="s">
        <v>11146</v>
      </c>
      <c r="F526" s="1" t="s">
        <v>9188</v>
      </c>
      <c r="H526" s="1" t="s">
        <v>26</v>
      </c>
      <c r="J526" s="1" t="s">
        <v>27</v>
      </c>
      <c r="K526" s="1" t="s">
        <v>11147</v>
      </c>
      <c r="M526" s="1" t="s">
        <v>2535</v>
      </c>
      <c r="N526" s="2">
        <v>44197</v>
      </c>
      <c r="O526" s="1" t="s">
        <v>30</v>
      </c>
      <c r="P526" s="1" t="s">
        <v>11148</v>
      </c>
      <c r="R526" s="1" t="s">
        <v>11149</v>
      </c>
      <c r="S526" s="1" t="s">
        <v>11150</v>
      </c>
      <c r="U526" s="4">
        <v>45667</v>
      </c>
    </row>
    <row r="527" spans="1:23" x14ac:dyDescent="0.3">
      <c r="A527" s="1" t="s">
        <v>11151</v>
      </c>
      <c r="B527" s="1" t="s">
        <v>11152</v>
      </c>
      <c r="C527" s="1" t="s">
        <v>212</v>
      </c>
      <c r="F527" s="1" t="s">
        <v>472</v>
      </c>
      <c r="H527" s="1" t="s">
        <v>26</v>
      </c>
      <c r="J527" s="1" t="s">
        <v>27</v>
      </c>
      <c r="K527" s="1" t="s">
        <v>10602</v>
      </c>
      <c r="L527" s="1" t="s">
        <v>11153</v>
      </c>
      <c r="M527" s="1" t="s">
        <v>309</v>
      </c>
      <c r="N527" s="2">
        <v>44197</v>
      </c>
      <c r="O527" s="1" t="s">
        <v>30</v>
      </c>
      <c r="P527" s="1" t="s">
        <v>11154</v>
      </c>
      <c r="Q527" s="1" t="s">
        <v>11155</v>
      </c>
      <c r="W527" s="1">
        <v>1</v>
      </c>
    </row>
    <row r="528" spans="1:23" x14ac:dyDescent="0.3">
      <c r="A528" s="1" t="s">
        <v>11156</v>
      </c>
      <c r="B528" s="1" t="s">
        <v>11157</v>
      </c>
      <c r="F528" s="1" t="s">
        <v>25</v>
      </c>
      <c r="H528" s="1" t="s">
        <v>26</v>
      </c>
      <c r="J528" s="1" t="s">
        <v>27</v>
      </c>
      <c r="K528" s="1" t="s">
        <v>2763</v>
      </c>
      <c r="M528" s="1" t="s">
        <v>109</v>
      </c>
      <c r="N528" s="2">
        <v>44197</v>
      </c>
      <c r="O528" s="1" t="s">
        <v>30</v>
      </c>
      <c r="P528" s="1" t="s">
        <v>11158</v>
      </c>
      <c r="R528" s="1" t="s">
        <v>11159</v>
      </c>
      <c r="U528" s="4">
        <v>45667</v>
      </c>
    </row>
    <row r="529" spans="1:23" x14ac:dyDescent="0.3">
      <c r="A529" s="1" t="s">
        <v>11160</v>
      </c>
      <c r="B529" s="1" t="s">
        <v>11161</v>
      </c>
      <c r="F529" s="1" t="s">
        <v>11162</v>
      </c>
      <c r="H529" s="1" t="s">
        <v>26</v>
      </c>
      <c r="J529" s="1" t="s">
        <v>27</v>
      </c>
      <c r="K529" s="1" t="s">
        <v>11163</v>
      </c>
      <c r="M529" s="1" t="s">
        <v>1896</v>
      </c>
      <c r="N529" s="2">
        <v>44197</v>
      </c>
      <c r="O529" s="1" t="s">
        <v>30</v>
      </c>
      <c r="P529" s="1" t="s">
        <v>11164</v>
      </c>
      <c r="R529" s="1" t="s">
        <v>11165</v>
      </c>
      <c r="S529" s="1" t="s">
        <v>11166</v>
      </c>
      <c r="U529" s="4">
        <v>45667</v>
      </c>
    </row>
    <row r="530" spans="1:23" x14ac:dyDescent="0.3">
      <c r="A530" s="1" t="s">
        <v>11167</v>
      </c>
      <c r="B530" s="1" t="s">
        <v>11168</v>
      </c>
      <c r="F530" s="1" t="s">
        <v>602</v>
      </c>
      <c r="H530" s="1" t="s">
        <v>26</v>
      </c>
      <c r="J530" s="1" t="s">
        <v>27</v>
      </c>
      <c r="K530" s="1" t="s">
        <v>997</v>
      </c>
      <c r="M530" s="1" t="s">
        <v>100</v>
      </c>
      <c r="N530" s="2">
        <v>44197</v>
      </c>
      <c r="O530" s="1" t="s">
        <v>30</v>
      </c>
      <c r="P530" s="1" t="s">
        <v>11169</v>
      </c>
      <c r="Q530" s="1" t="s">
        <v>11170</v>
      </c>
      <c r="R530" s="1" t="s">
        <v>11171</v>
      </c>
      <c r="U530" s="4">
        <v>45667</v>
      </c>
    </row>
    <row r="531" spans="1:23" x14ac:dyDescent="0.3">
      <c r="A531" s="1" t="s">
        <v>11172</v>
      </c>
      <c r="B531" s="1" t="s">
        <v>11173</v>
      </c>
      <c r="F531" s="1" t="s">
        <v>25</v>
      </c>
      <c r="H531" s="1" t="s">
        <v>26</v>
      </c>
      <c r="J531" s="1" t="s">
        <v>27</v>
      </c>
      <c r="K531" s="1" t="s">
        <v>292</v>
      </c>
      <c r="M531" s="1" t="s">
        <v>11174</v>
      </c>
      <c r="N531" s="2">
        <v>44197</v>
      </c>
      <c r="O531" s="1" t="s">
        <v>30</v>
      </c>
      <c r="P531" s="1" t="s">
        <v>11175</v>
      </c>
      <c r="Q531" s="1" t="s">
        <v>11176</v>
      </c>
      <c r="R531" s="1" t="s">
        <v>11177</v>
      </c>
      <c r="S531" s="1">
        <f>234909-144-9425</f>
        <v>225340</v>
      </c>
      <c r="U531" s="1" t="s">
        <v>130</v>
      </c>
    </row>
    <row r="532" spans="1:23" x14ac:dyDescent="0.3">
      <c r="A532" s="1" t="s">
        <v>11178</v>
      </c>
      <c r="B532" s="1" t="s">
        <v>11179</v>
      </c>
      <c r="F532" s="1" t="s">
        <v>11180</v>
      </c>
      <c r="H532" s="1" t="s">
        <v>26</v>
      </c>
      <c r="I532" s="1" t="s">
        <v>71</v>
      </c>
      <c r="J532" s="1" t="s">
        <v>27</v>
      </c>
      <c r="K532" s="1" t="s">
        <v>11181</v>
      </c>
      <c r="L532" s="1" t="s">
        <v>11182</v>
      </c>
      <c r="M532" s="1" t="s">
        <v>302</v>
      </c>
      <c r="N532" s="2">
        <v>44197</v>
      </c>
      <c r="O532" s="1" t="s">
        <v>30</v>
      </c>
      <c r="P532" s="1" t="s">
        <v>11183</v>
      </c>
    </row>
    <row r="533" spans="1:23" x14ac:dyDescent="0.3">
      <c r="A533" s="1" t="s">
        <v>11184</v>
      </c>
      <c r="B533" s="1" t="s">
        <v>11185</v>
      </c>
      <c r="F533" s="1" t="s">
        <v>25</v>
      </c>
      <c r="H533" s="1" t="s">
        <v>26</v>
      </c>
      <c r="J533" s="1" t="s">
        <v>27</v>
      </c>
      <c r="K533" s="1" t="s">
        <v>11186</v>
      </c>
      <c r="M533" s="1" t="s">
        <v>100</v>
      </c>
      <c r="N533" s="2">
        <v>44197</v>
      </c>
      <c r="O533" s="1" t="s">
        <v>30</v>
      </c>
      <c r="P533" s="1" t="s">
        <v>11187</v>
      </c>
      <c r="Q533" s="1" t="s">
        <v>11188</v>
      </c>
      <c r="R533" s="1" t="s">
        <v>11189</v>
      </c>
      <c r="S533" s="1" t="s">
        <v>11190</v>
      </c>
      <c r="U533" s="1" t="s">
        <v>130</v>
      </c>
    </row>
    <row r="534" spans="1:23" x14ac:dyDescent="0.3">
      <c r="A534" s="1" t="s">
        <v>11191</v>
      </c>
      <c r="B534" s="1" t="s">
        <v>11192</v>
      </c>
      <c r="C534" s="1" t="s">
        <v>869</v>
      </c>
      <c r="F534" s="1" t="s">
        <v>240</v>
      </c>
      <c r="H534" s="1" t="s">
        <v>26</v>
      </c>
      <c r="J534" s="1" t="s">
        <v>27</v>
      </c>
      <c r="K534" s="1" t="s">
        <v>11193</v>
      </c>
      <c r="M534" s="1" t="s">
        <v>109</v>
      </c>
      <c r="N534" s="2">
        <v>44197</v>
      </c>
      <c r="O534" s="1" t="s">
        <v>30</v>
      </c>
      <c r="P534" s="1" t="s">
        <v>11194</v>
      </c>
      <c r="R534" s="1" t="s">
        <v>11195</v>
      </c>
      <c r="S534" s="1">
        <v>254103172237</v>
      </c>
      <c r="V534" s="1" t="s">
        <v>869</v>
      </c>
      <c r="W534" s="1">
        <v>1</v>
      </c>
    </row>
    <row r="535" spans="1:23" x14ac:dyDescent="0.3">
      <c r="A535" s="1" t="s">
        <v>11196</v>
      </c>
      <c r="B535" s="1" t="s">
        <v>11197</v>
      </c>
      <c r="C535" s="1" t="s">
        <v>869</v>
      </c>
      <c r="F535" s="1" t="s">
        <v>25</v>
      </c>
      <c r="H535" s="1" t="s">
        <v>26</v>
      </c>
      <c r="J535" s="1" t="s">
        <v>27</v>
      </c>
      <c r="K535" s="1" t="s">
        <v>213</v>
      </c>
      <c r="M535" s="1" t="s">
        <v>100</v>
      </c>
      <c r="N535" s="2">
        <v>44197</v>
      </c>
      <c r="O535" s="1" t="s">
        <v>30</v>
      </c>
      <c r="P535" s="1" t="s">
        <v>11198</v>
      </c>
      <c r="Q535" s="1" t="s">
        <v>11199</v>
      </c>
      <c r="R535" s="1" t="s">
        <v>11200</v>
      </c>
      <c r="U535" s="4">
        <v>45667</v>
      </c>
      <c r="V535" s="1" t="s">
        <v>869</v>
      </c>
      <c r="W535" s="1">
        <v>1</v>
      </c>
    </row>
    <row r="536" spans="1:23" x14ac:dyDescent="0.3">
      <c r="A536" s="1" t="s">
        <v>11201</v>
      </c>
      <c r="B536" s="1" t="s">
        <v>11202</v>
      </c>
      <c r="F536" s="1" t="s">
        <v>11203</v>
      </c>
      <c r="H536" s="1" t="s">
        <v>26</v>
      </c>
      <c r="J536" s="1" t="s">
        <v>27</v>
      </c>
      <c r="K536" s="1" t="s">
        <v>11204</v>
      </c>
      <c r="M536" s="1" t="s">
        <v>3763</v>
      </c>
      <c r="N536" s="2">
        <v>44197</v>
      </c>
      <c r="O536" s="1" t="s">
        <v>30</v>
      </c>
      <c r="P536" s="1" t="s">
        <v>11205</v>
      </c>
      <c r="S536" s="1">
        <f>249-908-10-723</f>
        <v>-1392</v>
      </c>
      <c r="U536" s="3">
        <v>18568</v>
      </c>
    </row>
    <row r="537" spans="1:23" x14ac:dyDescent="0.3">
      <c r="A537" s="1" t="s">
        <v>11206</v>
      </c>
      <c r="B537" s="1" t="s">
        <v>11207</v>
      </c>
      <c r="F537" s="1" t="s">
        <v>628</v>
      </c>
      <c r="H537" s="1" t="s">
        <v>26</v>
      </c>
      <c r="J537" s="1" t="s">
        <v>27</v>
      </c>
      <c r="K537" s="1" t="s">
        <v>629</v>
      </c>
      <c r="M537" s="1" t="s">
        <v>347</v>
      </c>
      <c r="N537" s="2">
        <v>44197</v>
      </c>
      <c r="O537" s="1" t="s">
        <v>30</v>
      </c>
      <c r="P537" s="1" t="s">
        <v>11208</v>
      </c>
      <c r="Q537" s="1" t="s">
        <v>11209</v>
      </c>
      <c r="R537" s="1" t="s">
        <v>11210</v>
      </c>
      <c r="S537" s="1">
        <v>201050859295</v>
      </c>
      <c r="U537" s="1" t="s">
        <v>67</v>
      </c>
    </row>
    <row r="538" spans="1:23" x14ac:dyDescent="0.3">
      <c r="A538" s="1" t="s">
        <v>11211</v>
      </c>
      <c r="B538" s="1" t="s">
        <v>11212</v>
      </c>
      <c r="D538" s="1" t="s">
        <v>11213</v>
      </c>
      <c r="E538" s="1">
        <v>1</v>
      </c>
      <c r="F538" s="1" t="s">
        <v>274</v>
      </c>
      <c r="H538" s="1" t="s">
        <v>26</v>
      </c>
      <c r="I538" s="1" t="s">
        <v>71</v>
      </c>
      <c r="J538" s="1" t="s">
        <v>27</v>
      </c>
      <c r="K538" s="1" t="s">
        <v>8327</v>
      </c>
      <c r="L538" s="1" t="s">
        <v>11214</v>
      </c>
      <c r="M538" s="1" t="s">
        <v>500</v>
      </c>
      <c r="N538" s="2">
        <v>44197</v>
      </c>
      <c r="O538" s="1" t="s">
        <v>30</v>
      </c>
      <c r="P538" s="1" t="s">
        <v>11215</v>
      </c>
      <c r="R538" s="1" t="s">
        <v>11216</v>
      </c>
      <c r="S538" s="1" t="s">
        <v>11217</v>
      </c>
      <c r="U538" s="3">
        <v>18568</v>
      </c>
    </row>
    <row r="539" spans="1:23" x14ac:dyDescent="0.3">
      <c r="A539" s="1" t="s">
        <v>11218</v>
      </c>
      <c r="B539" s="1" t="s">
        <v>11219</v>
      </c>
      <c r="F539" s="1" t="s">
        <v>666</v>
      </c>
      <c r="H539" s="1" t="s">
        <v>26</v>
      </c>
      <c r="J539" s="1" t="s">
        <v>27</v>
      </c>
      <c r="K539" s="1" t="s">
        <v>11220</v>
      </c>
      <c r="L539" s="1" t="s">
        <v>11221</v>
      </c>
      <c r="M539" s="1" t="s">
        <v>302</v>
      </c>
      <c r="N539" s="2">
        <v>44197</v>
      </c>
      <c r="O539" s="1" t="s">
        <v>30</v>
      </c>
      <c r="P539" s="1" t="s">
        <v>11222</v>
      </c>
      <c r="R539" s="1" t="s">
        <v>11223</v>
      </c>
      <c r="S539" s="1" t="s">
        <v>11224</v>
      </c>
      <c r="U539" s="4">
        <v>45667</v>
      </c>
    </row>
    <row r="540" spans="1:23" x14ac:dyDescent="0.3">
      <c r="A540" s="1" t="s">
        <v>11225</v>
      </c>
      <c r="B540" s="1" t="s">
        <v>11226</v>
      </c>
      <c r="F540" s="1" t="s">
        <v>602</v>
      </c>
      <c r="H540" s="1" t="s">
        <v>26</v>
      </c>
      <c r="I540" s="1" t="s">
        <v>71</v>
      </c>
      <c r="J540" s="1" t="s">
        <v>27</v>
      </c>
      <c r="K540" s="1" t="s">
        <v>997</v>
      </c>
      <c r="M540" s="1" t="s">
        <v>11227</v>
      </c>
      <c r="N540" s="2">
        <v>44197</v>
      </c>
      <c r="O540" s="1" t="s">
        <v>30</v>
      </c>
      <c r="P540" s="1" t="s">
        <v>11228</v>
      </c>
      <c r="Q540" s="1" t="s">
        <v>11229</v>
      </c>
      <c r="R540" s="1" t="s">
        <v>11230</v>
      </c>
      <c r="S540" s="1" t="s">
        <v>11231</v>
      </c>
      <c r="U540" s="4">
        <v>45667</v>
      </c>
    </row>
    <row r="541" spans="1:23" x14ac:dyDescent="0.3">
      <c r="A541" s="1" t="s">
        <v>11232</v>
      </c>
      <c r="B541" s="1" t="s">
        <v>11233</v>
      </c>
      <c r="D541" s="1" t="s">
        <v>11234</v>
      </c>
      <c r="E541" s="1">
        <v>1</v>
      </c>
      <c r="F541" s="1" t="s">
        <v>11235</v>
      </c>
      <c r="H541" s="1" t="s">
        <v>26</v>
      </c>
      <c r="J541" s="1" t="s">
        <v>27</v>
      </c>
      <c r="K541" s="1" t="s">
        <v>11236</v>
      </c>
      <c r="L541" s="1" t="s">
        <v>11237</v>
      </c>
      <c r="M541" s="1" t="s">
        <v>144</v>
      </c>
      <c r="N541" s="2">
        <v>44197</v>
      </c>
      <c r="O541" s="1" t="s">
        <v>30</v>
      </c>
      <c r="P541" s="1" t="s">
        <v>11238</v>
      </c>
      <c r="Q541" s="1" t="s">
        <v>11239</v>
      </c>
      <c r="R541" s="1" t="s">
        <v>11240</v>
      </c>
      <c r="S541" s="1" t="s">
        <v>11241</v>
      </c>
      <c r="U541" s="4">
        <v>45667</v>
      </c>
    </row>
    <row r="542" spans="1:23" x14ac:dyDescent="0.3">
      <c r="A542" s="1" t="s">
        <v>11242</v>
      </c>
      <c r="B542" s="1" t="s">
        <v>11243</v>
      </c>
      <c r="F542" s="1" t="s">
        <v>90</v>
      </c>
      <c r="H542" s="1" t="s">
        <v>26</v>
      </c>
      <c r="I542" s="1" t="s">
        <v>71</v>
      </c>
      <c r="J542" s="1" t="s">
        <v>27</v>
      </c>
      <c r="K542" s="1" t="s">
        <v>9521</v>
      </c>
      <c r="L542" s="1" t="s">
        <v>11244</v>
      </c>
      <c r="M542" s="1" t="s">
        <v>1370</v>
      </c>
      <c r="N542" s="2">
        <v>44197</v>
      </c>
      <c r="O542" s="1" t="s">
        <v>30</v>
      </c>
      <c r="P542" s="1" t="s">
        <v>11245</v>
      </c>
      <c r="Q542" s="1" t="s">
        <v>11246</v>
      </c>
      <c r="R542" s="1" t="s">
        <v>11247</v>
      </c>
      <c r="S542" s="1">
        <v>2342013306331</v>
      </c>
      <c r="U542" s="3">
        <v>18568</v>
      </c>
    </row>
    <row r="543" spans="1:23" x14ac:dyDescent="0.3">
      <c r="A543" s="1" t="s">
        <v>11248</v>
      </c>
      <c r="B543" s="1" t="s">
        <v>11249</v>
      </c>
      <c r="F543" s="1" t="s">
        <v>2644</v>
      </c>
      <c r="H543" s="1" t="s">
        <v>26</v>
      </c>
      <c r="I543" s="1" t="s">
        <v>71</v>
      </c>
      <c r="J543" s="1" t="s">
        <v>27</v>
      </c>
      <c r="K543" s="1" t="s">
        <v>11250</v>
      </c>
      <c r="M543" s="1" t="s">
        <v>258</v>
      </c>
      <c r="N543" s="2">
        <v>44197</v>
      </c>
      <c r="O543" s="1" t="s">
        <v>30</v>
      </c>
      <c r="P543" s="1" t="s">
        <v>11251</v>
      </c>
      <c r="Q543" s="1" t="s">
        <v>11252</v>
      </c>
      <c r="R543" s="1" t="s">
        <v>11253</v>
      </c>
      <c r="S543" s="1" t="s">
        <v>11254</v>
      </c>
      <c r="U543" s="4">
        <v>45667</v>
      </c>
    </row>
    <row r="544" spans="1:23" x14ac:dyDescent="0.3">
      <c r="A544" s="1" t="s">
        <v>11255</v>
      </c>
      <c r="B544" s="1" t="s">
        <v>11256</v>
      </c>
      <c r="F544" s="1" t="s">
        <v>1005</v>
      </c>
      <c r="H544" s="1" t="s">
        <v>26</v>
      </c>
      <c r="J544" s="1" t="s">
        <v>27</v>
      </c>
      <c r="K544" s="1" t="s">
        <v>11021</v>
      </c>
      <c r="M544" s="1" t="s">
        <v>645</v>
      </c>
      <c r="N544" s="2">
        <v>44197</v>
      </c>
      <c r="O544" s="1" t="s">
        <v>30</v>
      </c>
      <c r="P544" s="1" t="s">
        <v>11257</v>
      </c>
      <c r="Q544" s="1" t="s">
        <v>11258</v>
      </c>
      <c r="R544" s="1" t="s">
        <v>11259</v>
      </c>
      <c r="S544" s="1" t="s">
        <v>11260</v>
      </c>
      <c r="U544" s="1" t="s">
        <v>558</v>
      </c>
    </row>
    <row r="545" spans="1:23" x14ac:dyDescent="0.3">
      <c r="A545" s="1" t="s">
        <v>11261</v>
      </c>
      <c r="B545" s="1" t="s">
        <v>11262</v>
      </c>
      <c r="F545" s="1" t="s">
        <v>2097</v>
      </c>
      <c r="H545" s="1" t="s">
        <v>26</v>
      </c>
      <c r="I545" s="1" t="s">
        <v>71</v>
      </c>
      <c r="J545" s="1" t="s">
        <v>27</v>
      </c>
      <c r="K545" s="1" t="s">
        <v>5712</v>
      </c>
      <c r="L545" s="1" t="s">
        <v>11263</v>
      </c>
      <c r="M545" s="1" t="s">
        <v>100</v>
      </c>
      <c r="N545" s="2">
        <v>44197</v>
      </c>
      <c r="O545" s="1" t="s">
        <v>30</v>
      </c>
      <c r="P545" s="1" t="s">
        <v>11264</v>
      </c>
      <c r="Q545" s="1" t="s">
        <v>11265</v>
      </c>
      <c r="U545" s="3">
        <v>18568</v>
      </c>
    </row>
    <row r="546" spans="1:23" x14ac:dyDescent="0.3">
      <c r="A546" s="1" t="s">
        <v>11266</v>
      </c>
      <c r="B546" s="1" t="s">
        <v>11267</v>
      </c>
      <c r="F546" s="1" t="s">
        <v>25</v>
      </c>
      <c r="H546" s="1" t="s">
        <v>26</v>
      </c>
      <c r="I546" s="1" t="s">
        <v>71</v>
      </c>
      <c r="J546" s="1" t="s">
        <v>27</v>
      </c>
      <c r="K546" s="1" t="s">
        <v>11268</v>
      </c>
      <c r="L546" s="1" t="s">
        <v>11269</v>
      </c>
      <c r="M546" s="1" t="s">
        <v>42</v>
      </c>
      <c r="N546" s="2">
        <v>44197</v>
      </c>
      <c r="O546" s="1" t="s">
        <v>30</v>
      </c>
      <c r="P546" s="1" t="s">
        <v>11270</v>
      </c>
      <c r="Q546" s="1" t="s">
        <v>11271</v>
      </c>
      <c r="R546" s="1" t="s">
        <v>11272</v>
      </c>
      <c r="S546" s="1" t="s">
        <v>11273</v>
      </c>
      <c r="U546" s="1" t="s">
        <v>130</v>
      </c>
    </row>
    <row r="547" spans="1:23" x14ac:dyDescent="0.3">
      <c r="A547" s="1" t="s">
        <v>11274</v>
      </c>
      <c r="B547" s="1" t="s">
        <v>11275</v>
      </c>
      <c r="D547" s="1" t="s">
        <v>11276</v>
      </c>
      <c r="E547" s="1">
        <v>2</v>
      </c>
      <c r="F547" s="1" t="s">
        <v>2242</v>
      </c>
      <c r="H547" s="1" t="s">
        <v>26</v>
      </c>
      <c r="J547" s="1" t="s">
        <v>27</v>
      </c>
      <c r="K547" s="1" t="s">
        <v>2788</v>
      </c>
      <c r="M547" s="1" t="s">
        <v>258</v>
      </c>
      <c r="N547" s="2">
        <v>44197</v>
      </c>
      <c r="O547" s="1" t="s">
        <v>30</v>
      </c>
      <c r="P547" s="1" t="s">
        <v>11277</v>
      </c>
      <c r="R547" s="1" t="s">
        <v>11278</v>
      </c>
      <c r="U547" s="3">
        <v>18568</v>
      </c>
    </row>
    <row r="548" spans="1:23" x14ac:dyDescent="0.3">
      <c r="A548" s="1" t="s">
        <v>11279</v>
      </c>
      <c r="B548" s="1" t="s">
        <v>11280</v>
      </c>
      <c r="F548" s="1" t="s">
        <v>2097</v>
      </c>
      <c r="H548" s="1" t="s">
        <v>26</v>
      </c>
      <c r="J548" s="1" t="s">
        <v>27</v>
      </c>
      <c r="K548" s="1" t="s">
        <v>7720</v>
      </c>
      <c r="L548" s="1" t="s">
        <v>11281</v>
      </c>
      <c r="M548" s="1" t="s">
        <v>100</v>
      </c>
      <c r="N548" s="2">
        <v>44197</v>
      </c>
      <c r="O548" s="1" t="s">
        <v>30</v>
      </c>
      <c r="P548" s="1" t="s">
        <v>11282</v>
      </c>
      <c r="Q548" s="1" t="s">
        <v>11283</v>
      </c>
      <c r="R548" s="1" t="s">
        <v>11284</v>
      </c>
      <c r="S548" s="1" t="s">
        <v>11285</v>
      </c>
      <c r="U548" s="3">
        <v>18568</v>
      </c>
    </row>
    <row r="549" spans="1:23" x14ac:dyDescent="0.3">
      <c r="A549" s="1" t="s">
        <v>11286</v>
      </c>
      <c r="B549" s="1" t="s">
        <v>11287</v>
      </c>
      <c r="C549" s="1" t="s">
        <v>869</v>
      </c>
      <c r="F549" s="1" t="s">
        <v>240</v>
      </c>
      <c r="H549" s="1" t="s">
        <v>26</v>
      </c>
      <c r="J549" s="1" t="s">
        <v>27</v>
      </c>
      <c r="K549" s="1" t="s">
        <v>489</v>
      </c>
      <c r="M549" s="1" t="s">
        <v>258</v>
      </c>
      <c r="N549" s="2">
        <v>44197</v>
      </c>
      <c r="O549" s="1" t="s">
        <v>30</v>
      </c>
      <c r="P549" s="1" t="s">
        <v>11288</v>
      </c>
      <c r="Q549" s="1" t="s">
        <v>11289</v>
      </c>
      <c r="U549" s="3">
        <v>18568</v>
      </c>
      <c r="V549" s="1" t="s">
        <v>869</v>
      </c>
      <c r="W549" s="1">
        <v>1</v>
      </c>
    </row>
    <row r="550" spans="1:23" x14ac:dyDescent="0.3">
      <c r="A550" s="1" t="s">
        <v>11290</v>
      </c>
      <c r="B550" s="1" t="s">
        <v>11291</v>
      </c>
      <c r="F550" s="1" t="s">
        <v>176</v>
      </c>
      <c r="H550" s="1" t="s">
        <v>26</v>
      </c>
      <c r="J550" s="1" t="s">
        <v>27</v>
      </c>
      <c r="K550" s="1" t="s">
        <v>11292</v>
      </c>
      <c r="L550" s="1" t="s">
        <v>11293</v>
      </c>
      <c r="M550" s="1" t="s">
        <v>419</v>
      </c>
      <c r="N550" s="2">
        <v>44197</v>
      </c>
      <c r="O550" s="1" t="s">
        <v>30</v>
      </c>
      <c r="P550" s="1" t="s">
        <v>11294</v>
      </c>
      <c r="Q550" s="1" t="s">
        <v>11295</v>
      </c>
      <c r="R550" s="1" t="s">
        <v>11296</v>
      </c>
      <c r="U550" s="4">
        <v>45667</v>
      </c>
    </row>
    <row r="551" spans="1:23" x14ac:dyDescent="0.3">
      <c r="A551" s="1" t="s">
        <v>11297</v>
      </c>
      <c r="B551" s="1" t="s">
        <v>11298</v>
      </c>
      <c r="F551" s="1" t="s">
        <v>90</v>
      </c>
      <c r="H551" s="1" t="s">
        <v>26</v>
      </c>
      <c r="J551" s="1" t="s">
        <v>27</v>
      </c>
      <c r="K551" s="1" t="s">
        <v>967</v>
      </c>
      <c r="M551" s="1" t="s">
        <v>6277</v>
      </c>
      <c r="N551" s="2">
        <v>44197</v>
      </c>
      <c r="O551" s="1" t="s">
        <v>30</v>
      </c>
      <c r="P551" s="1" t="s">
        <v>11299</v>
      </c>
      <c r="Q551" s="1" t="s">
        <v>11300</v>
      </c>
      <c r="R551" s="1" t="s">
        <v>11301</v>
      </c>
      <c r="S551" s="1" t="s">
        <v>11302</v>
      </c>
      <c r="U551" s="3">
        <v>18568</v>
      </c>
    </row>
    <row r="552" spans="1:23" x14ac:dyDescent="0.3">
      <c r="A552" s="1" t="s">
        <v>11303</v>
      </c>
      <c r="B552" s="1" t="s">
        <v>11304</v>
      </c>
      <c r="F552" s="1" t="s">
        <v>1345</v>
      </c>
      <c r="H552" s="1" t="s">
        <v>26</v>
      </c>
      <c r="J552" s="1" t="s">
        <v>27</v>
      </c>
      <c r="K552" s="1" t="s">
        <v>5494</v>
      </c>
      <c r="L552" s="1" t="s">
        <v>11305</v>
      </c>
      <c r="M552" s="1" t="s">
        <v>3270</v>
      </c>
      <c r="N552" s="2">
        <v>44197</v>
      </c>
      <c r="O552" s="1" t="s">
        <v>30</v>
      </c>
      <c r="P552" s="1" t="s">
        <v>11306</v>
      </c>
      <c r="Q552" s="1" t="s">
        <v>11307</v>
      </c>
      <c r="R552" s="1" t="s">
        <v>11308</v>
      </c>
      <c r="S552" s="1">
        <v>9030000310</v>
      </c>
      <c r="U552" s="3">
        <v>18568</v>
      </c>
    </row>
    <row r="553" spans="1:23" x14ac:dyDescent="0.3">
      <c r="A553" s="1" t="s">
        <v>11309</v>
      </c>
      <c r="B553" s="1" t="s">
        <v>11310</v>
      </c>
      <c r="F553" s="1" t="s">
        <v>3693</v>
      </c>
      <c r="H553" s="1" t="s">
        <v>26</v>
      </c>
      <c r="J553" s="1" t="s">
        <v>27</v>
      </c>
      <c r="K553" s="1" t="s">
        <v>3694</v>
      </c>
      <c r="M553" s="1" t="s">
        <v>2802</v>
      </c>
      <c r="N553" s="2">
        <v>44197</v>
      </c>
      <c r="O553" s="1" t="s">
        <v>30</v>
      </c>
      <c r="P553" s="1" t="s">
        <v>11311</v>
      </c>
      <c r="Q553" s="1" t="s">
        <v>11312</v>
      </c>
      <c r="S553" s="1" t="s">
        <v>11313</v>
      </c>
      <c r="U553" s="3">
        <v>18568</v>
      </c>
    </row>
    <row r="554" spans="1:23" x14ac:dyDescent="0.3">
      <c r="A554" s="1" t="s">
        <v>11314</v>
      </c>
      <c r="B554" s="1" t="s">
        <v>11315</v>
      </c>
      <c r="F554" s="1" t="s">
        <v>142</v>
      </c>
      <c r="H554" s="1" t="s">
        <v>26</v>
      </c>
      <c r="J554" s="1" t="s">
        <v>27</v>
      </c>
      <c r="K554" s="1" t="s">
        <v>528</v>
      </c>
      <c r="M554" s="1" t="s">
        <v>347</v>
      </c>
      <c r="N554" s="2">
        <v>44197</v>
      </c>
      <c r="O554" s="1" t="s">
        <v>30</v>
      </c>
      <c r="P554" s="1" t="s">
        <v>11316</v>
      </c>
      <c r="Q554" s="1" t="s">
        <v>11317</v>
      </c>
      <c r="R554" s="1" t="s">
        <v>11318</v>
      </c>
      <c r="S554" s="1" t="s">
        <v>11319</v>
      </c>
      <c r="U554" s="4">
        <v>45667</v>
      </c>
    </row>
    <row r="555" spans="1:23" x14ac:dyDescent="0.3">
      <c r="A555" s="1" t="s">
        <v>11320</v>
      </c>
      <c r="B555" s="1" t="s">
        <v>11321</v>
      </c>
      <c r="F555" s="1" t="s">
        <v>628</v>
      </c>
      <c r="H555" s="1" t="s">
        <v>26</v>
      </c>
      <c r="J555" s="1" t="s">
        <v>27</v>
      </c>
      <c r="K555" s="1" t="s">
        <v>629</v>
      </c>
      <c r="L555" s="1" t="s">
        <v>11322</v>
      </c>
      <c r="M555" s="1" t="s">
        <v>5284</v>
      </c>
      <c r="N555" s="2">
        <v>44197</v>
      </c>
      <c r="O555" s="1" t="s">
        <v>30</v>
      </c>
      <c r="P555" s="1" t="s">
        <v>11323</v>
      </c>
      <c r="R555" s="1" t="s">
        <v>11324</v>
      </c>
      <c r="S555" s="1" t="s">
        <v>11325</v>
      </c>
      <c r="U555" s="4">
        <v>45667</v>
      </c>
    </row>
    <row r="556" spans="1:23" x14ac:dyDescent="0.3">
      <c r="A556" s="1" t="s">
        <v>11326</v>
      </c>
      <c r="B556" s="1" t="s">
        <v>11327</v>
      </c>
      <c r="D556" s="1" t="s">
        <v>11328</v>
      </c>
      <c r="E556" s="1">
        <v>1</v>
      </c>
      <c r="F556" s="1" t="s">
        <v>1928</v>
      </c>
      <c r="H556" s="1" t="s">
        <v>26</v>
      </c>
      <c r="I556" s="1" t="s">
        <v>71</v>
      </c>
      <c r="J556" s="1" t="s">
        <v>27</v>
      </c>
      <c r="K556" s="1" t="s">
        <v>11329</v>
      </c>
      <c r="L556" s="1" t="s">
        <v>11330</v>
      </c>
      <c r="M556" s="1" t="s">
        <v>347</v>
      </c>
      <c r="N556" s="2">
        <v>44197</v>
      </c>
      <c r="O556" s="1" t="s">
        <v>30</v>
      </c>
      <c r="P556" s="1" t="s">
        <v>11331</v>
      </c>
      <c r="U556" s="4">
        <v>45667</v>
      </c>
      <c r="V556" s="1" t="s">
        <v>113</v>
      </c>
    </row>
    <row r="557" spans="1:23" x14ac:dyDescent="0.3">
      <c r="A557" s="1" t="s">
        <v>11332</v>
      </c>
      <c r="B557" s="1" t="s">
        <v>11333</v>
      </c>
      <c r="F557" s="1" t="s">
        <v>116</v>
      </c>
      <c r="H557" s="1" t="s">
        <v>26</v>
      </c>
      <c r="J557" s="1" t="s">
        <v>27</v>
      </c>
      <c r="K557" s="1" t="s">
        <v>11334</v>
      </c>
      <c r="L557" s="1" t="s">
        <v>11335</v>
      </c>
      <c r="M557" s="1" t="s">
        <v>302</v>
      </c>
      <c r="N557" s="2">
        <v>44197</v>
      </c>
      <c r="O557" s="1" t="s">
        <v>30</v>
      </c>
      <c r="P557" s="1" t="s">
        <v>11336</v>
      </c>
      <c r="R557" s="1" t="s">
        <v>11337</v>
      </c>
      <c r="S557" s="1" t="s">
        <v>11338</v>
      </c>
      <c r="U557" s="4">
        <v>45667</v>
      </c>
    </row>
    <row r="558" spans="1:23" x14ac:dyDescent="0.3">
      <c r="A558" s="1" t="s">
        <v>11339</v>
      </c>
      <c r="B558" s="1" t="s">
        <v>11340</v>
      </c>
      <c r="F558" s="1" t="s">
        <v>652</v>
      </c>
      <c r="H558" s="1" t="s">
        <v>26</v>
      </c>
      <c r="I558" s="1" t="s">
        <v>71</v>
      </c>
      <c r="J558" s="1" t="s">
        <v>27</v>
      </c>
      <c r="K558" s="1" t="s">
        <v>11341</v>
      </c>
      <c r="M558" s="1" t="s">
        <v>100</v>
      </c>
      <c r="N558" s="2">
        <v>44197</v>
      </c>
      <c r="O558" s="1" t="s">
        <v>30</v>
      </c>
      <c r="P558" s="1" t="s">
        <v>11342</v>
      </c>
      <c r="Q558" s="1" t="s">
        <v>11343</v>
      </c>
      <c r="R558" s="1" t="s">
        <v>11344</v>
      </c>
      <c r="S558" s="1" t="s">
        <v>11345</v>
      </c>
      <c r="U558" s="4">
        <v>45667</v>
      </c>
    </row>
    <row r="559" spans="1:23" x14ac:dyDescent="0.3">
      <c r="A559" s="1" t="s">
        <v>11346</v>
      </c>
      <c r="B559" s="1" t="s">
        <v>11347</v>
      </c>
      <c r="F559" s="1" t="s">
        <v>2932</v>
      </c>
      <c r="H559" s="1" t="s">
        <v>26</v>
      </c>
      <c r="J559" s="1" t="s">
        <v>27</v>
      </c>
      <c r="K559" s="1" t="s">
        <v>11348</v>
      </c>
      <c r="L559" s="1" t="s">
        <v>11349</v>
      </c>
      <c r="M559" s="1" t="s">
        <v>302</v>
      </c>
      <c r="N559" s="2">
        <v>44197</v>
      </c>
      <c r="O559" s="1" t="s">
        <v>30</v>
      </c>
      <c r="P559" s="1" t="s">
        <v>11350</v>
      </c>
      <c r="Q559" s="1" t="s">
        <v>11351</v>
      </c>
      <c r="R559" s="1" t="s">
        <v>11352</v>
      </c>
      <c r="S559" s="1" t="s">
        <v>11353</v>
      </c>
      <c r="U559" s="1" t="s">
        <v>130</v>
      </c>
    </row>
    <row r="560" spans="1:23" x14ac:dyDescent="0.3">
      <c r="A560" s="1" t="s">
        <v>11354</v>
      </c>
      <c r="B560" s="1" t="s">
        <v>11355</v>
      </c>
      <c r="F560" s="1" t="s">
        <v>628</v>
      </c>
      <c r="H560" s="1" t="s">
        <v>26</v>
      </c>
      <c r="I560" s="1" t="s">
        <v>71</v>
      </c>
      <c r="J560" s="1" t="s">
        <v>27</v>
      </c>
      <c r="K560" s="1" t="s">
        <v>629</v>
      </c>
      <c r="L560" s="1" t="s">
        <v>11356</v>
      </c>
      <c r="M560" s="1" t="s">
        <v>302</v>
      </c>
      <c r="N560" s="2">
        <v>44197</v>
      </c>
      <c r="O560" s="1" t="s">
        <v>30</v>
      </c>
      <c r="P560" s="1" t="s">
        <v>11357</v>
      </c>
      <c r="Q560" s="1" t="s">
        <v>11358</v>
      </c>
      <c r="R560" s="1" t="s">
        <v>11359</v>
      </c>
      <c r="U560" s="4">
        <v>45667</v>
      </c>
    </row>
    <row r="561" spans="1:21" x14ac:dyDescent="0.3">
      <c r="A561" s="1" t="s">
        <v>11360</v>
      </c>
      <c r="B561" s="1" t="s">
        <v>11361</v>
      </c>
      <c r="F561" s="1" t="s">
        <v>472</v>
      </c>
      <c r="H561" s="1" t="s">
        <v>26</v>
      </c>
      <c r="J561" s="1" t="s">
        <v>27</v>
      </c>
      <c r="K561" s="1" t="s">
        <v>11362</v>
      </c>
      <c r="M561" s="1" t="s">
        <v>1220</v>
      </c>
      <c r="N561" s="2">
        <v>44197</v>
      </c>
      <c r="O561" s="1" t="s">
        <v>30</v>
      </c>
      <c r="P561" s="1" t="s">
        <v>11363</v>
      </c>
      <c r="Q561" s="1" t="s">
        <v>11364</v>
      </c>
      <c r="U561" s="3">
        <v>18568</v>
      </c>
    </row>
    <row r="562" spans="1:21" x14ac:dyDescent="0.3">
      <c r="A562" s="1" t="s">
        <v>11365</v>
      </c>
      <c r="B562" s="1" t="s">
        <v>11366</v>
      </c>
      <c r="F562" s="1" t="s">
        <v>1005</v>
      </c>
      <c r="H562" s="1" t="s">
        <v>26</v>
      </c>
      <c r="I562" s="1" t="s">
        <v>71</v>
      </c>
      <c r="J562" s="1" t="s">
        <v>27</v>
      </c>
      <c r="K562" s="1" t="s">
        <v>1006</v>
      </c>
      <c r="M562" s="1" t="s">
        <v>2802</v>
      </c>
      <c r="N562" s="2">
        <v>44197</v>
      </c>
      <c r="O562" s="1" t="s">
        <v>30</v>
      </c>
      <c r="P562" s="1" t="s">
        <v>11367</v>
      </c>
      <c r="Q562" s="1" t="s">
        <v>11368</v>
      </c>
      <c r="R562" s="1" t="s">
        <v>11369</v>
      </c>
      <c r="S562" s="1" t="s">
        <v>11370</v>
      </c>
      <c r="U562" s="1" t="s">
        <v>130</v>
      </c>
    </row>
    <row r="563" spans="1:21" x14ac:dyDescent="0.3">
      <c r="A563" s="1" t="s">
        <v>11371</v>
      </c>
      <c r="B563" s="1" t="s">
        <v>11372</v>
      </c>
      <c r="F563" s="1" t="s">
        <v>628</v>
      </c>
      <c r="H563" s="1" t="s">
        <v>26</v>
      </c>
      <c r="J563" s="1" t="s">
        <v>27</v>
      </c>
      <c r="K563" s="1" t="s">
        <v>629</v>
      </c>
      <c r="M563" s="1" t="s">
        <v>5865</v>
      </c>
      <c r="N563" s="2">
        <v>44197</v>
      </c>
      <c r="O563" s="1" t="s">
        <v>30</v>
      </c>
      <c r="P563" s="1" t="s">
        <v>11373</v>
      </c>
      <c r="R563" s="1" t="s">
        <v>11374</v>
      </c>
      <c r="S563" s="1" t="s">
        <v>11375</v>
      </c>
      <c r="U563" s="3">
        <v>18568</v>
      </c>
    </row>
    <row r="564" spans="1:21" x14ac:dyDescent="0.3">
      <c r="A564" s="1" t="s">
        <v>11376</v>
      </c>
      <c r="B564" s="1" t="s">
        <v>11377</v>
      </c>
      <c r="D564" s="1" t="s">
        <v>11378</v>
      </c>
      <c r="E564" s="1">
        <v>2</v>
      </c>
      <c r="F564" s="1" t="s">
        <v>2242</v>
      </c>
      <c r="H564" s="1" t="s">
        <v>26</v>
      </c>
      <c r="J564" s="1" t="s">
        <v>27</v>
      </c>
      <c r="K564" s="1" t="s">
        <v>2788</v>
      </c>
      <c r="M564" s="1" t="s">
        <v>1110</v>
      </c>
      <c r="N564" s="2">
        <v>44197</v>
      </c>
      <c r="O564" s="1" t="s">
        <v>223</v>
      </c>
      <c r="P564" s="1" t="s">
        <v>11379</v>
      </c>
      <c r="Q564" s="1" t="s">
        <v>11380</v>
      </c>
      <c r="R564" s="1" t="s">
        <v>11381</v>
      </c>
      <c r="S564" s="1" t="s">
        <v>11382</v>
      </c>
      <c r="U564" s="4">
        <v>45667</v>
      </c>
    </row>
    <row r="565" spans="1:21" x14ac:dyDescent="0.3">
      <c r="A565" s="1" t="s">
        <v>11383</v>
      </c>
      <c r="B565" s="1" t="s">
        <v>11384</v>
      </c>
      <c r="F565" s="1" t="s">
        <v>142</v>
      </c>
      <c r="H565" s="1" t="s">
        <v>26</v>
      </c>
      <c r="J565" s="1" t="s">
        <v>27</v>
      </c>
      <c r="K565" s="1" t="s">
        <v>528</v>
      </c>
      <c r="M565" s="1" t="s">
        <v>347</v>
      </c>
      <c r="N565" s="2">
        <v>44197</v>
      </c>
      <c r="O565" s="1" t="s">
        <v>30</v>
      </c>
      <c r="P565" s="1" t="s">
        <v>11385</v>
      </c>
      <c r="R565" s="1" t="s">
        <v>11386</v>
      </c>
      <c r="S565" s="1" t="s">
        <v>11387</v>
      </c>
      <c r="U565" s="1" t="s">
        <v>130</v>
      </c>
    </row>
    <row r="566" spans="1:21" x14ac:dyDescent="0.3">
      <c r="A566" s="1" t="s">
        <v>11388</v>
      </c>
      <c r="B566" s="1" t="s">
        <v>11389</v>
      </c>
      <c r="D566" s="1" t="s">
        <v>11390</v>
      </c>
      <c r="E566" s="1">
        <v>1</v>
      </c>
      <c r="F566" s="1" t="s">
        <v>90</v>
      </c>
      <c r="H566" s="1" t="s">
        <v>26</v>
      </c>
      <c r="J566" s="1" t="s">
        <v>27</v>
      </c>
      <c r="K566" s="1" t="s">
        <v>91</v>
      </c>
      <c r="L566" s="1" t="s">
        <v>11391</v>
      </c>
      <c r="M566" s="1" t="s">
        <v>440</v>
      </c>
      <c r="N566" s="2">
        <v>44197</v>
      </c>
      <c r="O566" s="1" t="s">
        <v>30</v>
      </c>
      <c r="P566" s="1" t="s">
        <v>11392</v>
      </c>
      <c r="R566" s="1" t="s">
        <v>11393</v>
      </c>
      <c r="U566" s="4">
        <v>45667</v>
      </c>
    </row>
    <row r="567" spans="1:21" x14ac:dyDescent="0.3">
      <c r="A567" s="1" t="s">
        <v>11394</v>
      </c>
      <c r="B567" s="1" t="s">
        <v>11395</v>
      </c>
      <c r="F567" s="1" t="s">
        <v>602</v>
      </c>
      <c r="H567" s="1" t="s">
        <v>26</v>
      </c>
      <c r="J567" s="1" t="s">
        <v>27</v>
      </c>
      <c r="K567" s="1" t="s">
        <v>5433</v>
      </c>
      <c r="L567" s="1" t="s">
        <v>11396</v>
      </c>
      <c r="M567" s="1" t="s">
        <v>660</v>
      </c>
      <c r="N567" s="2">
        <v>44197</v>
      </c>
      <c r="O567" s="1" t="s">
        <v>30</v>
      </c>
      <c r="P567" s="1" t="s">
        <v>11397</v>
      </c>
      <c r="Q567" s="1" t="s">
        <v>11398</v>
      </c>
      <c r="R567" s="1" t="s">
        <v>11399</v>
      </c>
      <c r="U567" s="3">
        <v>18568</v>
      </c>
    </row>
    <row r="568" spans="1:21" x14ac:dyDescent="0.3">
      <c r="A568" s="1" t="s">
        <v>11400</v>
      </c>
      <c r="B568" s="1" t="s">
        <v>11401</v>
      </c>
      <c r="F568" s="1" t="s">
        <v>11402</v>
      </c>
      <c r="H568" s="1" t="s">
        <v>26</v>
      </c>
      <c r="J568" s="1" t="s">
        <v>27</v>
      </c>
      <c r="K568" s="1" t="s">
        <v>11403</v>
      </c>
      <c r="L568" s="1" t="s">
        <v>11404</v>
      </c>
      <c r="M568" s="1" t="s">
        <v>258</v>
      </c>
      <c r="N568" s="2">
        <v>44197</v>
      </c>
      <c r="O568" s="1" t="s">
        <v>30</v>
      </c>
      <c r="P568" s="1" t="s">
        <v>11405</v>
      </c>
      <c r="Q568" s="1" t="s">
        <v>11406</v>
      </c>
      <c r="R568" s="1" t="s">
        <v>11407</v>
      </c>
      <c r="S568" s="1" t="s">
        <v>11408</v>
      </c>
      <c r="U568" s="4">
        <v>45667</v>
      </c>
    </row>
    <row r="569" spans="1:21" x14ac:dyDescent="0.3">
      <c r="A569" s="1" t="s">
        <v>11409</v>
      </c>
      <c r="B569" s="1" t="s">
        <v>11410</v>
      </c>
      <c r="D569" s="1" t="s">
        <v>11411</v>
      </c>
      <c r="E569" s="1">
        <v>1</v>
      </c>
      <c r="F569" s="1" t="s">
        <v>10020</v>
      </c>
      <c r="H569" s="1" t="s">
        <v>26</v>
      </c>
      <c r="J569" s="1" t="s">
        <v>27</v>
      </c>
      <c r="K569" s="1" t="s">
        <v>11412</v>
      </c>
      <c r="M569" s="1" t="s">
        <v>63</v>
      </c>
      <c r="N569" s="2">
        <v>44197</v>
      </c>
      <c r="O569" s="1" t="s">
        <v>223</v>
      </c>
      <c r="P569" s="1" t="s">
        <v>11413</v>
      </c>
      <c r="Q569" s="1" t="s">
        <v>11414</v>
      </c>
      <c r="R569" s="1" t="s">
        <v>11415</v>
      </c>
      <c r="U569" s="4">
        <v>45667</v>
      </c>
    </row>
    <row r="570" spans="1:21" x14ac:dyDescent="0.3">
      <c r="A570" s="1" t="s">
        <v>11416</v>
      </c>
      <c r="B570" s="1" t="s">
        <v>11417</v>
      </c>
      <c r="F570" s="1" t="s">
        <v>11418</v>
      </c>
      <c r="H570" s="1" t="s">
        <v>26</v>
      </c>
      <c r="J570" s="1" t="s">
        <v>27</v>
      </c>
      <c r="K570" s="1" t="s">
        <v>11419</v>
      </c>
      <c r="M570" s="1" t="s">
        <v>170</v>
      </c>
      <c r="N570" s="2">
        <v>44197</v>
      </c>
      <c r="O570" s="1" t="s">
        <v>30</v>
      </c>
      <c r="P570" s="1" t="s">
        <v>11420</v>
      </c>
      <c r="Q570" s="1" t="s">
        <v>11421</v>
      </c>
      <c r="R570" s="1" t="s">
        <v>11422</v>
      </c>
      <c r="S570" s="1" t="s">
        <v>11423</v>
      </c>
      <c r="U570" s="3">
        <v>18568</v>
      </c>
    </row>
    <row r="571" spans="1:21" x14ac:dyDescent="0.3">
      <c r="A571" s="1" t="s">
        <v>11424</v>
      </c>
      <c r="B571" s="1" t="s">
        <v>11425</v>
      </c>
      <c r="F571" s="1" t="s">
        <v>472</v>
      </c>
      <c r="H571" s="1" t="s">
        <v>26</v>
      </c>
      <c r="J571" s="1" t="s">
        <v>27</v>
      </c>
      <c r="K571" s="1" t="s">
        <v>5629</v>
      </c>
      <c r="M571" s="1" t="s">
        <v>170</v>
      </c>
      <c r="N571" s="2">
        <v>44197</v>
      </c>
      <c r="O571" s="1" t="s">
        <v>30</v>
      </c>
      <c r="P571" s="1" t="s">
        <v>11426</v>
      </c>
      <c r="R571" s="1" t="s">
        <v>11427</v>
      </c>
      <c r="U571" s="4">
        <v>45667</v>
      </c>
    </row>
    <row r="572" spans="1:21" x14ac:dyDescent="0.3">
      <c r="A572" s="1" t="s">
        <v>11428</v>
      </c>
      <c r="B572" s="1" t="s">
        <v>11429</v>
      </c>
      <c r="D572" s="1" t="s">
        <v>11430</v>
      </c>
      <c r="E572" s="1">
        <v>1</v>
      </c>
      <c r="F572" s="1" t="s">
        <v>25</v>
      </c>
      <c r="H572" s="1" t="s">
        <v>26</v>
      </c>
      <c r="J572" s="1" t="s">
        <v>27</v>
      </c>
      <c r="K572" s="1" t="s">
        <v>292</v>
      </c>
      <c r="M572" s="1" t="s">
        <v>205</v>
      </c>
      <c r="N572" s="2">
        <v>44197</v>
      </c>
      <c r="O572" s="1" t="s">
        <v>30</v>
      </c>
      <c r="P572" s="1" t="s">
        <v>11431</v>
      </c>
      <c r="Q572" s="1" t="s">
        <v>11432</v>
      </c>
      <c r="R572" s="1" t="s">
        <v>11433</v>
      </c>
      <c r="S572" s="1">
        <f>225-25-22-0-98-0</f>
        <v>80</v>
      </c>
      <c r="U572" s="1" t="s">
        <v>130</v>
      </c>
    </row>
    <row r="573" spans="1:21" x14ac:dyDescent="0.3">
      <c r="A573" s="1" t="s">
        <v>11434</v>
      </c>
      <c r="B573" s="1" t="s">
        <v>11435</v>
      </c>
      <c r="D573" s="1" t="s">
        <v>11436</v>
      </c>
      <c r="E573" s="1">
        <v>1</v>
      </c>
      <c r="F573" s="1" t="s">
        <v>472</v>
      </c>
      <c r="H573" s="1" t="s">
        <v>26</v>
      </c>
      <c r="J573" s="1" t="s">
        <v>27</v>
      </c>
      <c r="K573" s="1" t="s">
        <v>11437</v>
      </c>
      <c r="M573" s="1" t="s">
        <v>302</v>
      </c>
      <c r="N573" s="2">
        <v>44197</v>
      </c>
      <c r="O573" s="1" t="s">
        <v>30</v>
      </c>
      <c r="P573" s="1" t="s">
        <v>11438</v>
      </c>
      <c r="Q573" s="1" t="s">
        <v>11439</v>
      </c>
      <c r="R573" s="1" t="s">
        <v>11440</v>
      </c>
      <c r="U573" s="4">
        <v>45667</v>
      </c>
    </row>
    <row r="574" spans="1:21" x14ac:dyDescent="0.3">
      <c r="A574" s="1" t="s">
        <v>11441</v>
      </c>
      <c r="B574" s="1" t="s">
        <v>11442</v>
      </c>
      <c r="F574" s="1" t="s">
        <v>1928</v>
      </c>
      <c r="H574" s="1" t="s">
        <v>26</v>
      </c>
      <c r="J574" s="1" t="s">
        <v>27</v>
      </c>
      <c r="K574" s="1" t="s">
        <v>11443</v>
      </c>
      <c r="M574" s="1" t="s">
        <v>375</v>
      </c>
      <c r="N574" s="2">
        <v>44197</v>
      </c>
      <c r="O574" s="1" t="s">
        <v>30</v>
      </c>
      <c r="P574" s="1" t="s">
        <v>11444</v>
      </c>
      <c r="U574" s="4">
        <v>45667</v>
      </c>
    </row>
    <row r="575" spans="1:21" x14ac:dyDescent="0.3">
      <c r="A575" s="1" t="s">
        <v>11445</v>
      </c>
      <c r="B575" s="1" t="s">
        <v>11446</v>
      </c>
      <c r="F575" s="1" t="s">
        <v>25</v>
      </c>
      <c r="H575" s="1" t="s">
        <v>26</v>
      </c>
      <c r="I575" s="1" t="s">
        <v>71</v>
      </c>
      <c r="J575" s="1" t="s">
        <v>27</v>
      </c>
      <c r="K575" s="1" t="s">
        <v>292</v>
      </c>
      <c r="M575" s="1" t="s">
        <v>375</v>
      </c>
      <c r="N575" s="2">
        <v>44197</v>
      </c>
      <c r="O575" s="1" t="s">
        <v>30</v>
      </c>
      <c r="P575" s="1" t="s">
        <v>11447</v>
      </c>
      <c r="Q575" s="1" t="s">
        <v>11448</v>
      </c>
      <c r="R575" s="1" t="s">
        <v>11449</v>
      </c>
      <c r="S575" s="1" t="s">
        <v>11450</v>
      </c>
      <c r="U575" s="3">
        <v>18568</v>
      </c>
    </row>
    <row r="576" spans="1:21" x14ac:dyDescent="0.3">
      <c r="A576" s="1" t="s">
        <v>11451</v>
      </c>
      <c r="B576" s="1" t="s">
        <v>11452</v>
      </c>
      <c r="F576" s="1" t="s">
        <v>151</v>
      </c>
      <c r="H576" s="1" t="s">
        <v>26</v>
      </c>
      <c r="J576" s="1" t="s">
        <v>27</v>
      </c>
      <c r="K576" s="1" t="s">
        <v>3051</v>
      </c>
      <c r="M576" s="1" t="s">
        <v>1220</v>
      </c>
      <c r="N576" s="2">
        <v>44197</v>
      </c>
      <c r="O576" s="1" t="s">
        <v>30</v>
      </c>
      <c r="P576" s="1" t="s">
        <v>11453</v>
      </c>
      <c r="R576" s="1" t="s">
        <v>11454</v>
      </c>
      <c r="S576" s="1">
        <f>65-8581-434</f>
        <v>-8950</v>
      </c>
      <c r="U576" s="1" t="s">
        <v>34</v>
      </c>
    </row>
    <row r="577" spans="1:23" x14ac:dyDescent="0.3">
      <c r="A577" s="1" t="s">
        <v>11455</v>
      </c>
      <c r="B577" s="1" t="s">
        <v>11456</v>
      </c>
      <c r="F577" s="1" t="s">
        <v>248</v>
      </c>
      <c r="H577" s="1" t="s">
        <v>26</v>
      </c>
      <c r="I577" s="1" t="s">
        <v>71</v>
      </c>
      <c r="J577" s="1" t="s">
        <v>27</v>
      </c>
      <c r="K577" s="1" t="s">
        <v>3884</v>
      </c>
      <c r="M577" s="1" t="s">
        <v>258</v>
      </c>
      <c r="N577" s="2">
        <v>44197</v>
      </c>
      <c r="O577" s="1" t="s">
        <v>30</v>
      </c>
      <c r="P577" s="1" t="s">
        <v>11457</v>
      </c>
      <c r="Q577" s="1" t="s">
        <v>11458</v>
      </c>
      <c r="R577" s="1" t="s">
        <v>11459</v>
      </c>
      <c r="S577" s="1" t="s">
        <v>11460</v>
      </c>
      <c r="U577" s="1" t="s">
        <v>34</v>
      </c>
    </row>
    <row r="578" spans="1:23" x14ac:dyDescent="0.3">
      <c r="A578" s="1" t="s">
        <v>11461</v>
      </c>
      <c r="B578" s="1" t="s">
        <v>11462</v>
      </c>
      <c r="F578" s="1" t="s">
        <v>25</v>
      </c>
      <c r="H578" s="1" t="s">
        <v>26</v>
      </c>
      <c r="J578" s="1" t="s">
        <v>27</v>
      </c>
      <c r="K578" s="1" t="s">
        <v>81</v>
      </c>
      <c r="M578" s="1" t="s">
        <v>2669</v>
      </c>
      <c r="N578" s="2">
        <v>44197</v>
      </c>
      <c r="O578" s="1" t="s">
        <v>30</v>
      </c>
      <c r="P578" s="1" t="s">
        <v>11463</v>
      </c>
      <c r="Q578" s="1" t="s">
        <v>11464</v>
      </c>
      <c r="R578" s="1" t="s">
        <v>11465</v>
      </c>
      <c r="S578" s="1" t="s">
        <v>11466</v>
      </c>
      <c r="U578" s="3">
        <v>18568</v>
      </c>
    </row>
    <row r="579" spans="1:23" x14ac:dyDescent="0.3">
      <c r="A579" s="1" t="s">
        <v>11467</v>
      </c>
      <c r="B579" s="1" t="s">
        <v>11468</v>
      </c>
      <c r="F579" s="1" t="s">
        <v>666</v>
      </c>
      <c r="H579" s="1" t="s">
        <v>26</v>
      </c>
      <c r="I579" s="1" t="s">
        <v>39</v>
      </c>
      <c r="J579" s="1" t="s">
        <v>27</v>
      </c>
      <c r="K579" s="1" t="s">
        <v>5111</v>
      </c>
      <c r="M579" s="1" t="s">
        <v>4446</v>
      </c>
      <c r="N579" s="2">
        <v>44197</v>
      </c>
      <c r="O579" s="1" t="s">
        <v>30</v>
      </c>
      <c r="P579" s="1" t="s">
        <v>11469</v>
      </c>
      <c r="U579" s="4">
        <v>45667</v>
      </c>
    </row>
    <row r="580" spans="1:23" x14ac:dyDescent="0.3">
      <c r="A580" s="1" t="s">
        <v>11470</v>
      </c>
      <c r="B580" s="1" t="s">
        <v>11471</v>
      </c>
      <c r="F580" s="1" t="s">
        <v>25</v>
      </c>
      <c r="H580" s="1" t="s">
        <v>26</v>
      </c>
      <c r="I580" s="1" t="s">
        <v>71</v>
      </c>
      <c r="J580" s="1" t="s">
        <v>27</v>
      </c>
      <c r="K580" s="1" t="s">
        <v>11472</v>
      </c>
      <c r="M580" s="1" t="s">
        <v>258</v>
      </c>
      <c r="N580" s="2">
        <v>44197</v>
      </c>
      <c r="O580" s="1" t="s">
        <v>30</v>
      </c>
      <c r="P580" s="1" t="s">
        <v>11473</v>
      </c>
      <c r="Q580" s="1" t="s">
        <v>11474</v>
      </c>
      <c r="S580" s="1" t="s">
        <v>11475</v>
      </c>
      <c r="U580" s="4">
        <v>45667</v>
      </c>
    </row>
    <row r="581" spans="1:23" x14ac:dyDescent="0.3">
      <c r="A581" s="1" t="s">
        <v>11476</v>
      </c>
      <c r="B581" s="1" t="s">
        <v>11477</v>
      </c>
      <c r="F581" s="1" t="s">
        <v>1318</v>
      </c>
      <c r="H581" s="1" t="s">
        <v>26</v>
      </c>
      <c r="J581" s="1" t="s">
        <v>27</v>
      </c>
      <c r="K581" s="1" t="s">
        <v>11478</v>
      </c>
      <c r="M581" s="1" t="s">
        <v>170</v>
      </c>
      <c r="N581" s="2">
        <v>44197</v>
      </c>
      <c r="O581" s="1" t="s">
        <v>30</v>
      </c>
      <c r="P581" s="1" t="s">
        <v>11479</v>
      </c>
      <c r="R581" s="1" t="s">
        <v>11480</v>
      </c>
      <c r="S581" s="1" t="s">
        <v>11481</v>
      </c>
      <c r="U581" s="1" t="s">
        <v>130</v>
      </c>
    </row>
    <row r="582" spans="1:23" x14ac:dyDescent="0.3">
      <c r="A582" s="1" t="s">
        <v>11482</v>
      </c>
      <c r="B582" s="1" t="s">
        <v>11483</v>
      </c>
      <c r="F582" s="1" t="s">
        <v>5742</v>
      </c>
      <c r="H582" s="1" t="s">
        <v>26</v>
      </c>
      <c r="J582" s="1" t="s">
        <v>27</v>
      </c>
      <c r="K582" s="1" t="s">
        <v>11484</v>
      </c>
      <c r="M582" s="1" t="s">
        <v>258</v>
      </c>
      <c r="N582" s="2">
        <v>44197</v>
      </c>
      <c r="O582" s="1" t="s">
        <v>30</v>
      </c>
      <c r="P582" s="1" t="s">
        <v>11485</v>
      </c>
      <c r="Q582" s="1" t="s">
        <v>11486</v>
      </c>
      <c r="U582" s="3">
        <v>18568</v>
      </c>
    </row>
    <row r="583" spans="1:23" x14ac:dyDescent="0.3">
      <c r="A583" s="1" t="s">
        <v>11487</v>
      </c>
      <c r="B583" s="1" t="s">
        <v>11488</v>
      </c>
      <c r="F583" s="1" t="s">
        <v>11489</v>
      </c>
      <c r="H583" s="1" t="s">
        <v>26</v>
      </c>
      <c r="J583" s="1" t="s">
        <v>27</v>
      </c>
      <c r="K583" s="1" t="s">
        <v>11490</v>
      </c>
      <c r="M583" s="1" t="s">
        <v>11491</v>
      </c>
      <c r="N583" s="2">
        <v>44197</v>
      </c>
      <c r="O583" s="1" t="s">
        <v>30</v>
      </c>
      <c r="P583" s="1" t="s">
        <v>11492</v>
      </c>
      <c r="Q583" s="1" t="s">
        <v>11493</v>
      </c>
      <c r="R583" s="1" t="s">
        <v>11494</v>
      </c>
      <c r="S583" s="1" t="s">
        <v>11495</v>
      </c>
      <c r="U583" s="4">
        <v>45667</v>
      </c>
    </row>
    <row r="584" spans="1:23" x14ac:dyDescent="0.3">
      <c r="A584" s="1" t="s">
        <v>11496</v>
      </c>
      <c r="B584" s="1" t="s">
        <v>11497</v>
      </c>
      <c r="F584" s="1" t="s">
        <v>25</v>
      </c>
      <c r="H584" s="1" t="s">
        <v>26</v>
      </c>
      <c r="J584" s="1" t="s">
        <v>27</v>
      </c>
      <c r="K584" s="1" t="s">
        <v>6363</v>
      </c>
      <c r="M584" s="1" t="s">
        <v>1220</v>
      </c>
      <c r="N584" s="2">
        <v>44197</v>
      </c>
      <c r="O584" s="1" t="s">
        <v>30</v>
      </c>
      <c r="P584" s="1" t="s">
        <v>11498</v>
      </c>
      <c r="R584" s="1" t="s">
        <v>11499</v>
      </c>
      <c r="U584" s="1" t="s">
        <v>130</v>
      </c>
    </row>
    <row r="585" spans="1:23" x14ac:dyDescent="0.3">
      <c r="A585" s="1" t="s">
        <v>11500</v>
      </c>
      <c r="B585" s="1" t="s">
        <v>11501</v>
      </c>
      <c r="D585" s="1" t="s">
        <v>11502</v>
      </c>
      <c r="E585" s="1">
        <v>2</v>
      </c>
      <c r="F585" s="1" t="s">
        <v>3499</v>
      </c>
      <c r="H585" s="1" t="s">
        <v>26</v>
      </c>
      <c r="J585" s="1" t="s">
        <v>473</v>
      </c>
      <c r="K585" s="1" t="s">
        <v>7066</v>
      </c>
      <c r="L585" s="1" t="s">
        <v>11503</v>
      </c>
      <c r="M585" s="1" t="s">
        <v>6550</v>
      </c>
      <c r="N585" s="2">
        <v>44197</v>
      </c>
      <c r="O585" s="1" t="s">
        <v>30</v>
      </c>
      <c r="P585" s="1" t="s">
        <v>11504</v>
      </c>
      <c r="Q585" s="1" t="s">
        <v>11505</v>
      </c>
      <c r="U585" s="3">
        <v>18568</v>
      </c>
      <c r="V585" s="1" t="s">
        <v>113</v>
      </c>
    </row>
    <row r="586" spans="1:23" x14ac:dyDescent="0.3">
      <c r="A586" s="1" t="s">
        <v>11506</v>
      </c>
      <c r="B586" s="1" t="s">
        <v>11507</v>
      </c>
      <c r="D586" s="1" t="s">
        <v>11508</v>
      </c>
      <c r="E586" s="1">
        <v>1</v>
      </c>
      <c r="F586" s="1" t="s">
        <v>11509</v>
      </c>
      <c r="H586" s="1" t="s">
        <v>26</v>
      </c>
      <c r="J586" s="1" t="s">
        <v>27</v>
      </c>
      <c r="K586" s="1" t="s">
        <v>11510</v>
      </c>
      <c r="M586" s="1" t="s">
        <v>4119</v>
      </c>
      <c r="N586" s="2">
        <v>44197</v>
      </c>
      <c r="O586" s="1" t="s">
        <v>30</v>
      </c>
      <c r="P586" s="1" t="s">
        <v>11511</v>
      </c>
      <c r="Q586" s="1" t="s">
        <v>11512</v>
      </c>
      <c r="R586" s="1" t="s">
        <v>11513</v>
      </c>
      <c r="S586" s="1" t="s">
        <v>11514</v>
      </c>
      <c r="U586" s="4">
        <v>45667</v>
      </c>
    </row>
    <row r="587" spans="1:23" x14ac:dyDescent="0.3">
      <c r="A587" s="1" t="s">
        <v>11515</v>
      </c>
      <c r="B587" s="1" t="s">
        <v>11516</v>
      </c>
      <c r="D587" s="1" t="s">
        <v>11517</v>
      </c>
      <c r="E587" s="1">
        <v>1</v>
      </c>
      <c r="F587" s="1" t="s">
        <v>8262</v>
      </c>
      <c r="H587" s="1" t="s">
        <v>26</v>
      </c>
      <c r="J587" s="1" t="s">
        <v>27</v>
      </c>
      <c r="K587" s="1" t="s">
        <v>11518</v>
      </c>
      <c r="L587" s="1" t="s">
        <v>11519</v>
      </c>
      <c r="M587" s="1" t="s">
        <v>375</v>
      </c>
      <c r="N587" s="2">
        <v>44185</v>
      </c>
      <c r="O587" s="1" t="s">
        <v>267</v>
      </c>
      <c r="P587" s="1" t="s">
        <v>11520</v>
      </c>
      <c r="R587" s="1" t="s">
        <v>11521</v>
      </c>
      <c r="S587" s="1">
        <v>2349029596103</v>
      </c>
      <c r="U587" s="4">
        <v>45667</v>
      </c>
    </row>
    <row r="588" spans="1:23" x14ac:dyDescent="0.3">
      <c r="A588" s="1" t="s">
        <v>11522</v>
      </c>
      <c r="B588" s="1" t="s">
        <v>11523</v>
      </c>
      <c r="C588" s="1" t="s">
        <v>497</v>
      </c>
      <c r="F588" s="1" t="s">
        <v>11524</v>
      </c>
      <c r="H588" s="1" t="s">
        <v>26</v>
      </c>
      <c r="I588" s="1" t="s">
        <v>71</v>
      </c>
      <c r="J588" s="1" t="s">
        <v>27</v>
      </c>
      <c r="K588" s="1" t="s">
        <v>11525</v>
      </c>
      <c r="L588" s="1" t="s">
        <v>11526</v>
      </c>
      <c r="M588" s="1" t="s">
        <v>302</v>
      </c>
      <c r="N588" s="2">
        <v>44181</v>
      </c>
      <c r="O588" s="1" t="s">
        <v>267</v>
      </c>
      <c r="P588" s="1" t="s">
        <v>11527</v>
      </c>
      <c r="Q588" s="1" t="s">
        <v>11528</v>
      </c>
      <c r="R588" s="1" t="s">
        <v>11529</v>
      </c>
      <c r="U588" s="4">
        <v>45667</v>
      </c>
      <c r="W588" s="1">
        <v>1</v>
      </c>
    </row>
    <row r="589" spans="1:23" x14ac:dyDescent="0.3">
      <c r="A589" s="1" t="s">
        <v>11530</v>
      </c>
      <c r="B589" s="1" t="s">
        <v>11531</v>
      </c>
      <c r="C589" s="1" t="s">
        <v>973</v>
      </c>
      <c r="D589" s="1" t="s">
        <v>11532</v>
      </c>
      <c r="E589" s="1">
        <v>2</v>
      </c>
      <c r="F589" s="1" t="s">
        <v>1345</v>
      </c>
      <c r="H589" s="1" t="s">
        <v>26</v>
      </c>
      <c r="I589" s="1" t="s">
        <v>71</v>
      </c>
      <c r="J589" s="1" t="s">
        <v>27</v>
      </c>
      <c r="K589" s="1" t="s">
        <v>5494</v>
      </c>
      <c r="L589" s="1" t="s">
        <v>11533</v>
      </c>
      <c r="M589" s="1" t="s">
        <v>1596</v>
      </c>
      <c r="N589" s="2">
        <v>44180</v>
      </c>
      <c r="O589" s="1" t="s">
        <v>267</v>
      </c>
      <c r="P589" s="1" t="s">
        <v>11534</v>
      </c>
      <c r="R589" s="1" t="s">
        <v>11535</v>
      </c>
      <c r="S589" s="1" t="s">
        <v>11536</v>
      </c>
      <c r="U589" s="3">
        <v>18568</v>
      </c>
      <c r="W589" s="1">
        <v>1</v>
      </c>
    </row>
    <row r="590" spans="1:23" x14ac:dyDescent="0.3">
      <c r="A590" s="1" t="s">
        <v>11537</v>
      </c>
      <c r="B590" s="1" t="s">
        <v>11538</v>
      </c>
      <c r="C590" s="1" t="s">
        <v>426</v>
      </c>
      <c r="D590" s="1" t="s">
        <v>11539</v>
      </c>
      <c r="E590" s="1">
        <v>2</v>
      </c>
      <c r="F590" s="1" t="s">
        <v>11540</v>
      </c>
      <c r="H590" s="1" t="s">
        <v>26</v>
      </c>
      <c r="I590" s="1" t="s">
        <v>124</v>
      </c>
      <c r="J590" s="1" t="s">
        <v>27</v>
      </c>
      <c r="K590" s="1" t="s">
        <v>11541</v>
      </c>
      <c r="L590" s="1" t="s">
        <v>11542</v>
      </c>
      <c r="M590" s="1" t="s">
        <v>144</v>
      </c>
      <c r="N590" s="2">
        <v>44179</v>
      </c>
      <c r="O590" s="1" t="s">
        <v>267</v>
      </c>
      <c r="P590" s="1" t="s">
        <v>11543</v>
      </c>
      <c r="Q590" s="1" t="s">
        <v>11544</v>
      </c>
      <c r="R590" s="1" t="s">
        <v>11545</v>
      </c>
      <c r="U590" s="4">
        <v>45667</v>
      </c>
      <c r="V590" s="1" t="s">
        <v>869</v>
      </c>
      <c r="W590" s="1">
        <v>3</v>
      </c>
    </row>
    <row r="591" spans="1:23" x14ac:dyDescent="0.3">
      <c r="A591" s="1" t="s">
        <v>11546</v>
      </c>
      <c r="B591" s="1" t="s">
        <v>11547</v>
      </c>
      <c r="F591" s="1" t="s">
        <v>569</v>
      </c>
      <c r="H591" s="1" t="s">
        <v>26</v>
      </c>
      <c r="J591" s="1" t="s">
        <v>27</v>
      </c>
      <c r="K591" s="1" t="s">
        <v>11548</v>
      </c>
      <c r="L591" s="1" t="s">
        <v>11549</v>
      </c>
      <c r="M591" s="1" t="s">
        <v>109</v>
      </c>
      <c r="N591" s="2">
        <v>44169</v>
      </c>
      <c r="O591" s="1" t="s">
        <v>267</v>
      </c>
      <c r="P591" s="1" t="s">
        <v>11550</v>
      </c>
      <c r="R591" s="1" t="s">
        <v>11551</v>
      </c>
      <c r="U591" s="4">
        <v>45667</v>
      </c>
    </row>
    <row r="592" spans="1:23" x14ac:dyDescent="0.3">
      <c r="A592" s="1" t="s">
        <v>11552</v>
      </c>
      <c r="B592" s="1" t="s">
        <v>11553</v>
      </c>
      <c r="C592" s="1" t="s">
        <v>973</v>
      </c>
      <c r="F592" s="1" t="s">
        <v>142</v>
      </c>
      <c r="H592" s="1" t="s">
        <v>26</v>
      </c>
      <c r="J592" s="1" t="s">
        <v>27</v>
      </c>
      <c r="K592" s="1" t="s">
        <v>928</v>
      </c>
      <c r="L592" s="1" t="s">
        <v>11554</v>
      </c>
      <c r="M592" s="1" t="s">
        <v>170</v>
      </c>
      <c r="N592" s="2">
        <v>44166</v>
      </c>
      <c r="O592" s="1" t="s">
        <v>267</v>
      </c>
      <c r="P592" s="1" t="s">
        <v>11555</v>
      </c>
      <c r="R592" s="1" t="s">
        <v>11556</v>
      </c>
      <c r="U592" s="4">
        <v>45667</v>
      </c>
      <c r="W592" s="1">
        <v>3</v>
      </c>
    </row>
    <row r="593" spans="1:23" x14ac:dyDescent="0.3">
      <c r="A593" s="1" t="s">
        <v>11557</v>
      </c>
      <c r="B593" s="1" t="s">
        <v>11558</v>
      </c>
      <c r="D593" s="1" t="s">
        <v>11559</v>
      </c>
      <c r="E593" s="1">
        <v>1</v>
      </c>
      <c r="F593" s="1" t="s">
        <v>90</v>
      </c>
      <c r="H593" s="1" t="s">
        <v>26</v>
      </c>
      <c r="I593" s="1" t="s">
        <v>71</v>
      </c>
      <c r="J593" s="1" t="s">
        <v>27</v>
      </c>
      <c r="K593" s="1" t="s">
        <v>967</v>
      </c>
      <c r="L593" s="1" t="s">
        <v>11560</v>
      </c>
      <c r="M593" s="1" t="s">
        <v>302</v>
      </c>
      <c r="N593" s="2">
        <v>44166</v>
      </c>
      <c r="O593" s="1" t="s">
        <v>223</v>
      </c>
      <c r="P593" s="1" t="s">
        <v>11561</v>
      </c>
      <c r="R593" s="1" t="s">
        <v>11562</v>
      </c>
      <c r="S593" s="1" t="s">
        <v>11563</v>
      </c>
      <c r="U593" s="4">
        <v>45667</v>
      </c>
      <c r="V593" s="1" t="s">
        <v>113</v>
      </c>
    </row>
    <row r="594" spans="1:23" x14ac:dyDescent="0.3">
      <c r="A594" s="1" t="s">
        <v>11564</v>
      </c>
      <c r="B594" s="1" t="s">
        <v>11565</v>
      </c>
      <c r="D594" s="1" t="s">
        <v>11566</v>
      </c>
      <c r="E594" s="1">
        <v>1</v>
      </c>
      <c r="F594" s="1" t="s">
        <v>274</v>
      </c>
      <c r="H594" s="1" t="s">
        <v>26</v>
      </c>
      <c r="J594" s="1" t="s">
        <v>473</v>
      </c>
      <c r="K594" s="1" t="s">
        <v>8327</v>
      </c>
      <c r="L594" s="1" t="s">
        <v>11567</v>
      </c>
      <c r="M594" s="1" t="s">
        <v>258</v>
      </c>
      <c r="N594" s="2">
        <v>44162</v>
      </c>
      <c r="O594" s="1" t="s">
        <v>267</v>
      </c>
      <c r="P594" s="1" t="s">
        <v>11568</v>
      </c>
      <c r="U594" s="4">
        <v>45667</v>
      </c>
    </row>
    <row r="595" spans="1:23" x14ac:dyDescent="0.3">
      <c r="A595" s="1" t="s">
        <v>11569</v>
      </c>
      <c r="B595" s="1" t="s">
        <v>11570</v>
      </c>
      <c r="C595" s="1" t="s">
        <v>1611</v>
      </c>
      <c r="D595" s="1" t="s">
        <v>11571</v>
      </c>
      <c r="E595" s="1">
        <v>1</v>
      </c>
      <c r="F595" s="1" t="s">
        <v>11572</v>
      </c>
      <c r="H595" s="1" t="s">
        <v>26</v>
      </c>
      <c r="J595" s="1" t="s">
        <v>27</v>
      </c>
      <c r="K595" s="1" t="s">
        <v>11573</v>
      </c>
      <c r="L595" s="1" t="s">
        <v>11574</v>
      </c>
      <c r="M595" s="1" t="s">
        <v>258</v>
      </c>
      <c r="N595" s="2">
        <v>44158</v>
      </c>
      <c r="O595" s="1" t="s">
        <v>267</v>
      </c>
      <c r="P595" s="1" t="s">
        <v>11575</v>
      </c>
      <c r="Q595" s="1" t="s">
        <v>11576</v>
      </c>
      <c r="R595" s="1" t="s">
        <v>11577</v>
      </c>
      <c r="S595" s="1">
        <v>2347080565000</v>
      </c>
      <c r="U595" s="4">
        <v>45667</v>
      </c>
      <c r="V595" s="1" t="s">
        <v>869</v>
      </c>
    </row>
    <row r="596" spans="1:23" x14ac:dyDescent="0.3">
      <c r="A596" s="1" t="s">
        <v>11578</v>
      </c>
      <c r="B596" s="1" t="s">
        <v>11579</v>
      </c>
      <c r="D596" s="1" t="s">
        <v>11580</v>
      </c>
      <c r="E596" s="1">
        <v>2</v>
      </c>
      <c r="F596" s="1" t="s">
        <v>10769</v>
      </c>
      <c r="H596" s="1" t="s">
        <v>26</v>
      </c>
      <c r="J596" s="1" t="s">
        <v>27</v>
      </c>
      <c r="K596" s="1" t="s">
        <v>11581</v>
      </c>
      <c r="L596" s="1" t="s">
        <v>11582</v>
      </c>
      <c r="M596" s="1" t="s">
        <v>100</v>
      </c>
      <c r="N596" s="2">
        <v>44155</v>
      </c>
      <c r="O596" s="1" t="s">
        <v>267</v>
      </c>
      <c r="P596" s="1" t="s">
        <v>11583</v>
      </c>
      <c r="Q596" s="1" t="s">
        <v>11584</v>
      </c>
      <c r="R596" s="1" t="s">
        <v>11585</v>
      </c>
      <c r="S596" s="1">
        <v>256778833857</v>
      </c>
      <c r="U596" s="4">
        <v>45667</v>
      </c>
    </row>
    <row r="597" spans="1:23" x14ac:dyDescent="0.3">
      <c r="A597" s="1" t="s">
        <v>11586</v>
      </c>
      <c r="B597" s="1" t="s">
        <v>11587</v>
      </c>
      <c r="F597" s="1" t="s">
        <v>602</v>
      </c>
      <c r="H597" s="1" t="s">
        <v>26</v>
      </c>
      <c r="J597" s="1" t="s">
        <v>473</v>
      </c>
      <c r="K597" s="1" t="s">
        <v>11588</v>
      </c>
      <c r="L597" s="1" t="s">
        <v>11589</v>
      </c>
      <c r="M597" s="1" t="s">
        <v>11491</v>
      </c>
      <c r="N597" s="2">
        <v>44155</v>
      </c>
      <c r="O597" s="1" t="s">
        <v>267</v>
      </c>
      <c r="P597" s="1" t="s">
        <v>11590</v>
      </c>
      <c r="Q597" s="1" t="s">
        <v>11591</v>
      </c>
      <c r="R597" s="1" t="s">
        <v>11592</v>
      </c>
      <c r="S597" s="1">
        <v>8036802214</v>
      </c>
      <c r="U597" s="3">
        <v>18568</v>
      </c>
    </row>
    <row r="598" spans="1:23" x14ac:dyDescent="0.3">
      <c r="A598" s="1" t="s">
        <v>11593</v>
      </c>
      <c r="B598" s="1" t="s">
        <v>11594</v>
      </c>
      <c r="C598" s="1" t="s">
        <v>869</v>
      </c>
      <c r="F598" s="1" t="s">
        <v>5427</v>
      </c>
      <c r="H598" s="1" t="s">
        <v>26</v>
      </c>
      <c r="I598" s="1" t="s">
        <v>71</v>
      </c>
      <c r="J598" s="1" t="s">
        <v>27</v>
      </c>
      <c r="K598" s="1" t="s">
        <v>11595</v>
      </c>
      <c r="L598" s="1" t="s">
        <v>11596</v>
      </c>
      <c r="M598" s="1" t="s">
        <v>347</v>
      </c>
      <c r="N598" s="2">
        <v>44150</v>
      </c>
      <c r="O598" s="1" t="s">
        <v>267</v>
      </c>
      <c r="P598" s="1" t="s">
        <v>11597</v>
      </c>
      <c r="R598" s="1" t="s">
        <v>11598</v>
      </c>
      <c r="S598" s="1">
        <v>201009393668</v>
      </c>
      <c r="U598" s="3">
        <v>18568</v>
      </c>
      <c r="V598" s="1" t="s">
        <v>869</v>
      </c>
      <c r="W598" s="1">
        <v>1</v>
      </c>
    </row>
    <row r="599" spans="1:23" x14ac:dyDescent="0.3">
      <c r="A599" s="1" t="s">
        <v>11599</v>
      </c>
      <c r="B599" s="1" t="s">
        <v>11600</v>
      </c>
      <c r="C599" s="1" t="s">
        <v>869</v>
      </c>
      <c r="D599" s="1" t="s">
        <v>11601</v>
      </c>
      <c r="E599" s="1">
        <v>3</v>
      </c>
      <c r="F599" s="1" t="s">
        <v>472</v>
      </c>
      <c r="H599" s="1" t="s">
        <v>26</v>
      </c>
      <c r="I599" s="1" t="s">
        <v>71</v>
      </c>
      <c r="J599" s="1" t="s">
        <v>27</v>
      </c>
      <c r="K599" s="1" t="s">
        <v>4142</v>
      </c>
      <c r="L599" s="1" t="s">
        <v>11602</v>
      </c>
      <c r="M599" s="1" t="s">
        <v>258</v>
      </c>
      <c r="N599" s="2">
        <v>44148</v>
      </c>
      <c r="O599" s="1" t="s">
        <v>267</v>
      </c>
      <c r="P599" s="1" t="s">
        <v>11603</v>
      </c>
      <c r="Q599" s="1" t="s">
        <v>11604</v>
      </c>
      <c r="U599" s="3">
        <v>18568</v>
      </c>
      <c r="V599" s="1" t="s">
        <v>869</v>
      </c>
      <c r="W599" s="1">
        <v>12</v>
      </c>
    </row>
    <row r="600" spans="1:23" x14ac:dyDescent="0.3">
      <c r="A600" s="1" t="s">
        <v>11605</v>
      </c>
      <c r="B600" s="1" t="s">
        <v>11606</v>
      </c>
      <c r="C600" s="1" t="s">
        <v>497</v>
      </c>
      <c r="D600" s="1" t="s">
        <v>11607</v>
      </c>
      <c r="E600" s="1">
        <v>3</v>
      </c>
      <c r="F600" s="1" t="s">
        <v>11608</v>
      </c>
      <c r="H600" s="1" t="s">
        <v>26</v>
      </c>
      <c r="J600" s="1" t="s">
        <v>27</v>
      </c>
      <c r="K600" s="1" t="s">
        <v>11609</v>
      </c>
      <c r="L600" s="1" t="s">
        <v>11610</v>
      </c>
      <c r="M600" s="1" t="s">
        <v>109</v>
      </c>
      <c r="N600" s="2">
        <v>44138</v>
      </c>
      <c r="O600" s="1" t="s">
        <v>267</v>
      </c>
      <c r="P600" s="1" t="s">
        <v>11611</v>
      </c>
      <c r="R600" s="1" t="s">
        <v>11612</v>
      </c>
      <c r="S600" s="1">
        <v>254745141392</v>
      </c>
      <c r="U600" s="3">
        <v>18568</v>
      </c>
      <c r="V600" s="1" t="s">
        <v>869</v>
      </c>
    </row>
    <row r="601" spans="1:23" x14ac:dyDescent="0.3">
      <c r="A601" s="1" t="s">
        <v>11613</v>
      </c>
      <c r="B601" s="1" t="s">
        <v>11614</v>
      </c>
      <c r="C601" s="1" t="s">
        <v>869</v>
      </c>
      <c r="D601" s="1" t="s">
        <v>11615</v>
      </c>
      <c r="E601" s="1">
        <v>2</v>
      </c>
      <c r="F601" s="1" t="s">
        <v>11616</v>
      </c>
      <c r="H601" s="1" t="s">
        <v>26</v>
      </c>
      <c r="J601" s="1" t="s">
        <v>27</v>
      </c>
      <c r="K601" s="1" t="s">
        <v>11617</v>
      </c>
      <c r="L601" s="1" t="s">
        <v>11618</v>
      </c>
      <c r="M601" s="1" t="s">
        <v>1220</v>
      </c>
      <c r="N601" s="2">
        <v>44136</v>
      </c>
      <c r="O601" s="1" t="s">
        <v>223</v>
      </c>
      <c r="P601" s="1" t="s">
        <v>11619</v>
      </c>
      <c r="U601" s="3">
        <v>18568</v>
      </c>
      <c r="V601" s="1" t="s">
        <v>869</v>
      </c>
      <c r="W601" s="1">
        <v>2</v>
      </c>
    </row>
    <row r="602" spans="1:23" x14ac:dyDescent="0.3">
      <c r="A602" s="1" t="s">
        <v>11620</v>
      </c>
      <c r="B602" s="1" t="s">
        <v>11621</v>
      </c>
      <c r="C602" s="1" t="s">
        <v>869</v>
      </c>
      <c r="D602" s="1" t="s">
        <v>11622</v>
      </c>
      <c r="E602" s="1">
        <v>1</v>
      </c>
      <c r="F602" s="1" t="s">
        <v>25</v>
      </c>
      <c r="H602" s="1" t="s">
        <v>26</v>
      </c>
      <c r="J602" s="1" t="s">
        <v>27</v>
      </c>
      <c r="K602" s="1" t="s">
        <v>3575</v>
      </c>
      <c r="L602" s="1" t="s">
        <v>11623</v>
      </c>
      <c r="M602" s="1" t="s">
        <v>258</v>
      </c>
      <c r="N602" s="2">
        <v>44136</v>
      </c>
      <c r="O602" s="1" t="s">
        <v>267</v>
      </c>
      <c r="P602" s="1" t="s">
        <v>11624</v>
      </c>
      <c r="Q602" s="1" t="s">
        <v>11625</v>
      </c>
      <c r="R602" s="1" t="s">
        <v>11626</v>
      </c>
      <c r="S602" s="1">
        <v>700707070</v>
      </c>
      <c r="U602" s="1" t="s">
        <v>130</v>
      </c>
      <c r="V602" s="1" t="s">
        <v>869</v>
      </c>
    </row>
    <row r="603" spans="1:23" x14ac:dyDescent="0.3">
      <c r="A603" s="1" t="s">
        <v>11627</v>
      </c>
      <c r="B603" s="1" t="s">
        <v>11628</v>
      </c>
      <c r="C603" s="1" t="s">
        <v>1611</v>
      </c>
      <c r="F603" s="1" t="s">
        <v>90</v>
      </c>
      <c r="H603" s="1" t="s">
        <v>26</v>
      </c>
      <c r="J603" s="1" t="s">
        <v>27</v>
      </c>
      <c r="K603" s="1" t="s">
        <v>322</v>
      </c>
      <c r="L603" s="1" t="s">
        <v>11629</v>
      </c>
      <c r="M603" s="1" t="s">
        <v>375</v>
      </c>
      <c r="N603" s="2">
        <v>44136</v>
      </c>
      <c r="O603" s="1" t="s">
        <v>267</v>
      </c>
      <c r="P603" s="1" t="s">
        <v>11630</v>
      </c>
      <c r="Q603" s="1" t="s">
        <v>11631</v>
      </c>
      <c r="R603" s="1" t="s">
        <v>11632</v>
      </c>
      <c r="S603" s="1">
        <v>8084711442</v>
      </c>
      <c r="U603" s="4">
        <v>45667</v>
      </c>
      <c r="V603" s="1" t="s">
        <v>869</v>
      </c>
    </row>
    <row r="604" spans="1:23" x14ac:dyDescent="0.3">
      <c r="A604" s="1" t="s">
        <v>11633</v>
      </c>
      <c r="B604" s="1" t="s">
        <v>11634</v>
      </c>
      <c r="D604" s="1" t="s">
        <v>11635</v>
      </c>
      <c r="E604" s="1">
        <v>7</v>
      </c>
      <c r="F604" s="1" t="s">
        <v>25</v>
      </c>
      <c r="H604" s="1" t="s">
        <v>26</v>
      </c>
      <c r="I604" s="1" t="s">
        <v>80</v>
      </c>
      <c r="J604" s="1" t="s">
        <v>27</v>
      </c>
      <c r="K604" s="1" t="s">
        <v>3070</v>
      </c>
      <c r="L604" s="1" t="s">
        <v>11636</v>
      </c>
      <c r="M604" s="1" t="s">
        <v>347</v>
      </c>
      <c r="N604" s="2">
        <v>44136</v>
      </c>
      <c r="O604" s="1" t="s">
        <v>223</v>
      </c>
      <c r="P604" s="1" t="s">
        <v>11637</v>
      </c>
      <c r="R604" s="1" t="s">
        <v>11638</v>
      </c>
      <c r="T604" s="1">
        <v>6</v>
      </c>
      <c r="U604" s="3">
        <v>18568</v>
      </c>
    </row>
    <row r="605" spans="1:23" x14ac:dyDescent="0.3">
      <c r="A605" s="1" t="s">
        <v>11639</v>
      </c>
      <c r="B605" s="1" t="s">
        <v>11640</v>
      </c>
      <c r="D605" s="1" t="s">
        <v>11641</v>
      </c>
      <c r="E605" s="1">
        <v>1</v>
      </c>
      <c r="F605" s="1" t="s">
        <v>5231</v>
      </c>
      <c r="H605" s="1" t="s">
        <v>26</v>
      </c>
      <c r="J605" s="1" t="s">
        <v>27</v>
      </c>
      <c r="K605" s="1" t="s">
        <v>11642</v>
      </c>
      <c r="L605" s="1" t="s">
        <v>11643</v>
      </c>
      <c r="M605" s="1" t="s">
        <v>3270</v>
      </c>
      <c r="N605" s="2">
        <v>44130</v>
      </c>
      <c r="O605" s="1" t="s">
        <v>267</v>
      </c>
      <c r="P605" s="1" t="s">
        <v>11644</v>
      </c>
      <c r="Q605" s="1" t="s">
        <v>11645</v>
      </c>
      <c r="R605" s="1" t="s">
        <v>11646</v>
      </c>
      <c r="U605" s="4">
        <v>45667</v>
      </c>
    </row>
    <row r="606" spans="1:23" x14ac:dyDescent="0.3">
      <c r="A606" s="1" t="s">
        <v>11647</v>
      </c>
      <c r="B606" s="1" t="s">
        <v>11648</v>
      </c>
      <c r="C606" s="1" t="s">
        <v>1611</v>
      </c>
      <c r="D606" s="1" t="s">
        <v>11649</v>
      </c>
      <c r="E606" s="1">
        <v>1</v>
      </c>
      <c r="F606" s="1" t="s">
        <v>11524</v>
      </c>
      <c r="H606" s="1" t="s">
        <v>26</v>
      </c>
      <c r="J606" s="1" t="s">
        <v>27</v>
      </c>
      <c r="K606" s="1" t="s">
        <v>11650</v>
      </c>
      <c r="L606" s="1" t="s">
        <v>11651</v>
      </c>
      <c r="M606" s="1" t="s">
        <v>215</v>
      </c>
      <c r="N606" s="2">
        <v>44114</v>
      </c>
      <c r="O606" s="1" t="s">
        <v>267</v>
      </c>
      <c r="P606" s="1" t="s">
        <v>11652</v>
      </c>
      <c r="R606" s="1" t="s">
        <v>11653</v>
      </c>
      <c r="S606" s="1">
        <v>243896539651</v>
      </c>
      <c r="U606" s="3">
        <v>18568</v>
      </c>
      <c r="V606" s="1" t="s">
        <v>869</v>
      </c>
      <c r="W606" s="1">
        <v>1</v>
      </c>
    </row>
    <row r="607" spans="1:23" x14ac:dyDescent="0.3">
      <c r="A607" s="1" t="s">
        <v>11654</v>
      </c>
      <c r="B607" s="1" t="s">
        <v>11655</v>
      </c>
      <c r="D607" s="1" t="s">
        <v>11656</v>
      </c>
      <c r="E607" s="1">
        <v>1</v>
      </c>
      <c r="F607" s="1" t="s">
        <v>142</v>
      </c>
      <c r="H607" s="1" t="s">
        <v>26</v>
      </c>
      <c r="J607" s="1" t="s">
        <v>27</v>
      </c>
      <c r="K607" s="1" t="s">
        <v>928</v>
      </c>
      <c r="L607" s="1" t="s">
        <v>11657</v>
      </c>
      <c r="M607" s="1" t="s">
        <v>233</v>
      </c>
      <c r="N607" s="2">
        <v>44114</v>
      </c>
      <c r="O607" s="1" t="s">
        <v>267</v>
      </c>
      <c r="P607" s="1" t="s">
        <v>11658</v>
      </c>
      <c r="Q607" s="1" t="s">
        <v>11659</v>
      </c>
      <c r="R607" s="1" t="s">
        <v>11660</v>
      </c>
      <c r="U607" s="4">
        <v>45667</v>
      </c>
    </row>
    <row r="608" spans="1:23" x14ac:dyDescent="0.3">
      <c r="A608" s="1" t="s">
        <v>11661</v>
      </c>
      <c r="B608" s="1" t="s">
        <v>11662</v>
      </c>
      <c r="C608" s="1" t="s">
        <v>869</v>
      </c>
      <c r="D608" s="1" t="s">
        <v>11663</v>
      </c>
      <c r="E608" s="1">
        <v>1</v>
      </c>
      <c r="F608" s="1" t="s">
        <v>11664</v>
      </c>
      <c r="H608" s="1" t="s">
        <v>26</v>
      </c>
      <c r="I608" s="1" t="s">
        <v>80</v>
      </c>
      <c r="J608" s="1" t="s">
        <v>27</v>
      </c>
      <c r="K608" s="1" t="s">
        <v>11665</v>
      </c>
      <c r="L608" s="1" t="s">
        <v>11666</v>
      </c>
      <c r="M608" s="1" t="s">
        <v>11667</v>
      </c>
      <c r="N608" s="2">
        <v>44113</v>
      </c>
      <c r="O608" s="1" t="s">
        <v>267</v>
      </c>
      <c r="P608" s="1" t="s">
        <v>11668</v>
      </c>
      <c r="Q608" s="1" t="s">
        <v>11669</v>
      </c>
      <c r="R608" s="1" t="s">
        <v>11670</v>
      </c>
      <c r="S608" s="1">
        <f>213-656368242</f>
        <v>-656368029</v>
      </c>
      <c r="U608" s="4">
        <v>45667</v>
      </c>
      <c r="V608" s="1" t="s">
        <v>869</v>
      </c>
    </row>
    <row r="609" spans="1:23" x14ac:dyDescent="0.3">
      <c r="A609" s="1" t="s">
        <v>11671</v>
      </c>
      <c r="B609" s="1" t="s">
        <v>11672</v>
      </c>
      <c r="C609" s="1" t="s">
        <v>1611</v>
      </c>
      <c r="D609" s="1" t="s">
        <v>11673</v>
      </c>
      <c r="E609" s="1">
        <v>1</v>
      </c>
      <c r="F609" s="1" t="s">
        <v>8145</v>
      </c>
      <c r="H609" s="1" t="s">
        <v>26</v>
      </c>
      <c r="J609" s="1" t="s">
        <v>27</v>
      </c>
      <c r="K609" s="1" t="s">
        <v>11674</v>
      </c>
      <c r="L609" s="1" t="s">
        <v>11675</v>
      </c>
      <c r="M609" s="1" t="s">
        <v>11676</v>
      </c>
      <c r="N609" s="2">
        <v>44105</v>
      </c>
      <c r="O609" s="1" t="s">
        <v>267</v>
      </c>
      <c r="P609" s="1" t="s">
        <v>11677</v>
      </c>
      <c r="Q609" s="1" t="s">
        <v>11678</v>
      </c>
      <c r="R609" s="1" t="s">
        <v>11679</v>
      </c>
      <c r="S609" s="1">
        <v>21345416735</v>
      </c>
      <c r="U609" s="3">
        <v>18568</v>
      </c>
      <c r="V609" s="1" t="s">
        <v>869</v>
      </c>
      <c r="W609" s="1">
        <v>1</v>
      </c>
    </row>
    <row r="610" spans="1:23" x14ac:dyDescent="0.3">
      <c r="A610" s="1" t="s">
        <v>11680</v>
      </c>
      <c r="B610" s="1" t="s">
        <v>11681</v>
      </c>
      <c r="D610" s="1" t="s">
        <v>11682</v>
      </c>
      <c r="E610" s="1">
        <v>3</v>
      </c>
      <c r="F610" s="1" t="s">
        <v>25</v>
      </c>
      <c r="H610" s="1" t="s">
        <v>26</v>
      </c>
      <c r="I610" s="1" t="s">
        <v>80</v>
      </c>
      <c r="J610" s="1" t="s">
        <v>27</v>
      </c>
      <c r="K610" s="1" t="s">
        <v>257</v>
      </c>
      <c r="M610" s="1" t="s">
        <v>170</v>
      </c>
      <c r="N610" s="2">
        <v>44105</v>
      </c>
      <c r="O610" s="1" t="s">
        <v>223</v>
      </c>
      <c r="P610" s="1" t="s">
        <v>11683</v>
      </c>
      <c r="Q610" s="1" t="s">
        <v>11684</v>
      </c>
      <c r="R610" s="1" t="s">
        <v>11685</v>
      </c>
      <c r="S610" s="1" t="s">
        <v>11686</v>
      </c>
      <c r="U610" s="4">
        <v>45667</v>
      </c>
    </row>
    <row r="611" spans="1:23" x14ac:dyDescent="0.3">
      <c r="A611" s="1" t="s">
        <v>11687</v>
      </c>
      <c r="B611" s="1" t="s">
        <v>11688</v>
      </c>
      <c r="F611" s="1" t="s">
        <v>25</v>
      </c>
      <c r="H611" s="1" t="s">
        <v>26</v>
      </c>
      <c r="J611" s="1" t="s">
        <v>27</v>
      </c>
      <c r="K611" s="1" t="s">
        <v>6604</v>
      </c>
      <c r="L611" s="1" t="s">
        <v>11689</v>
      </c>
      <c r="M611" s="1" t="s">
        <v>440</v>
      </c>
      <c r="N611" s="2">
        <v>44094</v>
      </c>
      <c r="O611" s="1" t="s">
        <v>267</v>
      </c>
      <c r="P611" s="1" t="s">
        <v>11690</v>
      </c>
      <c r="Q611" s="1" t="s">
        <v>11691</v>
      </c>
      <c r="R611" s="1" t="s">
        <v>11692</v>
      </c>
      <c r="S611" s="1">
        <f>260-97-245-9008</f>
        <v>-9090</v>
      </c>
      <c r="U611" s="3">
        <v>18568</v>
      </c>
    </row>
    <row r="612" spans="1:23" x14ac:dyDescent="0.3">
      <c r="A612" s="1" t="s">
        <v>11693</v>
      </c>
      <c r="B612" s="1" t="s">
        <v>11694</v>
      </c>
      <c r="F612" s="1" t="s">
        <v>142</v>
      </c>
      <c r="H612" s="1" t="s">
        <v>26</v>
      </c>
      <c r="J612" s="1" t="s">
        <v>27</v>
      </c>
      <c r="K612" s="1" t="s">
        <v>928</v>
      </c>
      <c r="L612" s="1" t="s">
        <v>11695</v>
      </c>
      <c r="M612" s="1" t="s">
        <v>258</v>
      </c>
      <c r="N612" s="2">
        <v>44091</v>
      </c>
      <c r="O612" s="1" t="s">
        <v>267</v>
      </c>
      <c r="P612" s="1" t="s">
        <v>11696</v>
      </c>
      <c r="Q612" s="1" t="s">
        <v>11697</v>
      </c>
      <c r="R612" s="1" t="s">
        <v>11698</v>
      </c>
      <c r="S612" s="1">
        <v>2349155000020</v>
      </c>
      <c r="U612" s="3">
        <v>18568</v>
      </c>
    </row>
    <row r="613" spans="1:23" x14ac:dyDescent="0.3">
      <c r="A613" s="1" t="s">
        <v>11699</v>
      </c>
      <c r="B613" s="1" t="s">
        <v>11700</v>
      </c>
      <c r="D613" s="1" t="s">
        <v>11701</v>
      </c>
      <c r="E613" s="1">
        <v>2</v>
      </c>
      <c r="F613" s="1" t="s">
        <v>11702</v>
      </c>
      <c r="G613" s="1">
        <v>2</v>
      </c>
      <c r="H613" s="1" t="s">
        <v>26</v>
      </c>
      <c r="J613" s="1" t="s">
        <v>27</v>
      </c>
      <c r="K613" s="1" t="s">
        <v>11703</v>
      </c>
      <c r="L613" s="1" t="s">
        <v>11704</v>
      </c>
      <c r="M613" s="1" t="s">
        <v>1491</v>
      </c>
      <c r="N613" s="2">
        <v>44088</v>
      </c>
      <c r="O613" s="1" t="s">
        <v>267</v>
      </c>
      <c r="P613" s="1" t="s">
        <v>11705</v>
      </c>
      <c r="R613" s="1" t="s">
        <v>11706</v>
      </c>
      <c r="S613" s="1">
        <v>265998112507</v>
      </c>
      <c r="U613" s="4">
        <v>45667</v>
      </c>
    </row>
    <row r="614" spans="1:23" x14ac:dyDescent="0.3">
      <c r="A614" s="1" t="s">
        <v>11707</v>
      </c>
      <c r="B614" s="1" t="s">
        <v>11708</v>
      </c>
      <c r="D614" s="1" t="s">
        <v>11709</v>
      </c>
      <c r="E614" s="1">
        <v>1</v>
      </c>
      <c r="F614" s="1" t="s">
        <v>11710</v>
      </c>
      <c r="H614" s="1" t="s">
        <v>26</v>
      </c>
      <c r="J614" s="1" t="s">
        <v>27</v>
      </c>
      <c r="K614" s="1" t="s">
        <v>11711</v>
      </c>
      <c r="M614" s="1" t="s">
        <v>2669</v>
      </c>
      <c r="N614" s="2">
        <v>44083</v>
      </c>
      <c r="O614" s="1" t="s">
        <v>267</v>
      </c>
      <c r="P614" s="1" t="s">
        <v>11712</v>
      </c>
      <c r="R614" s="1" t="s">
        <v>11713</v>
      </c>
      <c r="S614" s="1" t="s">
        <v>11714</v>
      </c>
      <c r="U614" s="3">
        <v>18568</v>
      </c>
    </row>
    <row r="615" spans="1:23" x14ac:dyDescent="0.3">
      <c r="A615" s="1" t="s">
        <v>11715</v>
      </c>
      <c r="B615" s="1" t="s">
        <v>11716</v>
      </c>
      <c r="C615" s="1" t="s">
        <v>1611</v>
      </c>
      <c r="D615" s="1" t="s">
        <v>11717</v>
      </c>
      <c r="E615" s="1">
        <v>1</v>
      </c>
      <c r="F615" s="1" t="s">
        <v>11718</v>
      </c>
      <c r="H615" s="1" t="s">
        <v>26</v>
      </c>
      <c r="J615" s="1" t="s">
        <v>27</v>
      </c>
      <c r="K615" s="1" t="s">
        <v>11719</v>
      </c>
      <c r="L615" s="1" t="s">
        <v>11720</v>
      </c>
      <c r="M615" s="1" t="s">
        <v>11721</v>
      </c>
      <c r="N615" s="2">
        <v>44077</v>
      </c>
      <c r="O615" s="1" t="s">
        <v>267</v>
      </c>
      <c r="P615" s="1" t="s">
        <v>11722</v>
      </c>
      <c r="Q615" s="1" t="s">
        <v>11723</v>
      </c>
      <c r="R615" s="1" t="s">
        <v>11724</v>
      </c>
      <c r="S615" s="1">
        <v>27810134996</v>
      </c>
      <c r="U615" s="4">
        <v>45667</v>
      </c>
      <c r="V615" s="1" t="s">
        <v>869</v>
      </c>
    </row>
    <row r="616" spans="1:23" x14ac:dyDescent="0.3">
      <c r="A616" s="1" t="s">
        <v>11725</v>
      </c>
      <c r="B616" s="1" t="s">
        <v>11726</v>
      </c>
      <c r="F616" s="1" t="s">
        <v>3319</v>
      </c>
      <c r="H616" s="1" t="s">
        <v>26</v>
      </c>
      <c r="J616" s="1" t="s">
        <v>27</v>
      </c>
      <c r="K616" s="1" t="s">
        <v>11727</v>
      </c>
      <c r="L616" s="1" t="s">
        <v>11728</v>
      </c>
      <c r="M616" s="1" t="s">
        <v>788</v>
      </c>
      <c r="N616" s="2">
        <v>44077</v>
      </c>
      <c r="O616" s="1" t="s">
        <v>267</v>
      </c>
      <c r="P616" s="1" t="s">
        <v>11729</v>
      </c>
      <c r="R616" s="1" t="s">
        <v>11730</v>
      </c>
      <c r="S616" s="1">
        <v>256772480699</v>
      </c>
      <c r="U616" s="4">
        <v>45667</v>
      </c>
    </row>
    <row r="617" spans="1:23" x14ac:dyDescent="0.3">
      <c r="A617" s="1" t="s">
        <v>11731</v>
      </c>
      <c r="B617" s="1" t="s">
        <v>11732</v>
      </c>
      <c r="D617" s="1" t="s">
        <v>11733</v>
      </c>
      <c r="E617" s="1">
        <v>1</v>
      </c>
      <c r="F617" s="1" t="s">
        <v>274</v>
      </c>
      <c r="H617" s="1" t="s">
        <v>26</v>
      </c>
      <c r="J617" s="1" t="s">
        <v>27</v>
      </c>
      <c r="K617" s="1" t="s">
        <v>11734</v>
      </c>
      <c r="L617" s="1" t="s">
        <v>11735</v>
      </c>
      <c r="M617" s="1" t="s">
        <v>250</v>
      </c>
      <c r="N617" s="2">
        <v>44077</v>
      </c>
      <c r="O617" s="1" t="s">
        <v>267</v>
      </c>
      <c r="P617" s="1" t="s">
        <v>11736</v>
      </c>
      <c r="R617" s="1" t="s">
        <v>11737</v>
      </c>
      <c r="S617" s="1" t="s">
        <v>11738</v>
      </c>
      <c r="U617" s="4">
        <v>45667</v>
      </c>
    </row>
    <row r="618" spans="1:23" x14ac:dyDescent="0.3">
      <c r="A618" s="1" t="s">
        <v>11739</v>
      </c>
      <c r="B618" s="1" t="s">
        <v>11740</v>
      </c>
      <c r="C618" s="1" t="s">
        <v>1611</v>
      </c>
      <c r="D618" s="1" t="s">
        <v>11741</v>
      </c>
      <c r="E618" s="1">
        <v>1</v>
      </c>
      <c r="F618" s="1" t="s">
        <v>6813</v>
      </c>
      <c r="H618" s="1" t="s">
        <v>26</v>
      </c>
      <c r="J618" s="1" t="s">
        <v>27</v>
      </c>
      <c r="K618" s="1" t="s">
        <v>11742</v>
      </c>
      <c r="L618" s="1" t="s">
        <v>11743</v>
      </c>
      <c r="M618" s="1" t="s">
        <v>1110</v>
      </c>
      <c r="N618" s="2">
        <v>44075</v>
      </c>
      <c r="O618" s="1" t="s">
        <v>267</v>
      </c>
      <c r="P618" s="1" t="s">
        <v>11744</v>
      </c>
      <c r="Q618" s="1" t="s">
        <v>11745</v>
      </c>
      <c r="R618" s="1" t="s">
        <v>11746</v>
      </c>
      <c r="S618" s="1">
        <v>7947597078</v>
      </c>
      <c r="U618" s="3">
        <v>18568</v>
      </c>
      <c r="V618" s="1" t="s">
        <v>869</v>
      </c>
      <c r="W618" s="1">
        <v>3</v>
      </c>
    </row>
    <row r="619" spans="1:23" x14ac:dyDescent="0.3">
      <c r="A619" s="1" t="s">
        <v>11747</v>
      </c>
      <c r="B619" s="1" t="s">
        <v>11748</v>
      </c>
      <c r="C619" s="1" t="s">
        <v>869</v>
      </c>
      <c r="D619" s="1" t="s">
        <v>11749</v>
      </c>
      <c r="E619" s="1">
        <v>3</v>
      </c>
      <c r="F619" s="1" t="s">
        <v>142</v>
      </c>
      <c r="H619" s="1" t="s">
        <v>26</v>
      </c>
      <c r="J619" s="1" t="s">
        <v>27</v>
      </c>
      <c r="K619" s="1" t="s">
        <v>928</v>
      </c>
      <c r="L619" s="1" t="s">
        <v>11750</v>
      </c>
      <c r="M619" s="1" t="s">
        <v>109</v>
      </c>
      <c r="N619" s="2">
        <v>44075</v>
      </c>
      <c r="O619" s="1" t="s">
        <v>267</v>
      </c>
      <c r="P619" s="1" t="s">
        <v>11751</v>
      </c>
      <c r="Q619" s="1" t="s">
        <v>11752</v>
      </c>
      <c r="R619" s="1" t="s">
        <v>11753</v>
      </c>
      <c r="S619" s="1">
        <v>254726999911</v>
      </c>
      <c r="U619" s="3">
        <v>18568</v>
      </c>
      <c r="V619" s="1" t="s">
        <v>869</v>
      </c>
      <c r="W619" s="1">
        <v>4</v>
      </c>
    </row>
    <row r="620" spans="1:23" x14ac:dyDescent="0.3">
      <c r="A620" s="1" t="s">
        <v>11754</v>
      </c>
      <c r="B620" s="1" t="s">
        <v>11755</v>
      </c>
      <c r="D620" s="1" t="s">
        <v>11756</v>
      </c>
      <c r="E620" s="1">
        <v>2</v>
      </c>
      <c r="F620" s="1" t="s">
        <v>11757</v>
      </c>
      <c r="H620" s="1" t="s">
        <v>26</v>
      </c>
      <c r="J620" s="1" t="s">
        <v>27</v>
      </c>
      <c r="K620" s="1" t="s">
        <v>11758</v>
      </c>
      <c r="L620" s="1" t="s">
        <v>11759</v>
      </c>
      <c r="M620" s="1" t="s">
        <v>788</v>
      </c>
      <c r="N620" s="2">
        <v>44075</v>
      </c>
      <c r="O620" s="1" t="s">
        <v>267</v>
      </c>
      <c r="P620" s="1" t="s">
        <v>11760</v>
      </c>
      <c r="Q620" s="1" t="s">
        <v>11761</v>
      </c>
      <c r="R620" s="1" t="s">
        <v>11762</v>
      </c>
      <c r="S620" s="1">
        <v>256755935717</v>
      </c>
      <c r="U620" s="4">
        <v>45667</v>
      </c>
    </row>
    <row r="621" spans="1:23" x14ac:dyDescent="0.3">
      <c r="A621" s="1" t="s">
        <v>11763</v>
      </c>
      <c r="B621" s="1" t="s">
        <v>11764</v>
      </c>
      <c r="F621" s="1" t="s">
        <v>11765</v>
      </c>
      <c r="H621" s="1" t="s">
        <v>26</v>
      </c>
      <c r="J621" s="1" t="s">
        <v>27</v>
      </c>
      <c r="K621" s="1" t="s">
        <v>11766</v>
      </c>
      <c r="L621" s="1" t="s">
        <v>11767</v>
      </c>
      <c r="M621" s="1" t="s">
        <v>3559</v>
      </c>
      <c r="N621" s="2">
        <v>44075</v>
      </c>
      <c r="O621" s="1" t="s">
        <v>223</v>
      </c>
      <c r="P621" s="1" t="s">
        <v>11768</v>
      </c>
      <c r="R621" s="1" t="s">
        <v>11769</v>
      </c>
      <c r="S621" s="1">
        <v>8065165879</v>
      </c>
      <c r="U621" s="3">
        <v>18568</v>
      </c>
    </row>
    <row r="622" spans="1:23" x14ac:dyDescent="0.3">
      <c r="A622" s="1" t="s">
        <v>11770</v>
      </c>
      <c r="B622" s="1" t="s">
        <v>11771</v>
      </c>
      <c r="D622" s="1" t="s">
        <v>10371</v>
      </c>
      <c r="E622" s="1">
        <v>1</v>
      </c>
      <c r="F622" s="1" t="s">
        <v>1626</v>
      </c>
      <c r="H622" s="1" t="s">
        <v>26</v>
      </c>
      <c r="J622" s="1" t="s">
        <v>27</v>
      </c>
      <c r="K622" s="1" t="s">
        <v>11772</v>
      </c>
      <c r="L622" s="1" t="s">
        <v>11773</v>
      </c>
      <c r="M622" s="1" t="s">
        <v>2669</v>
      </c>
      <c r="N622" s="2">
        <v>44075</v>
      </c>
      <c r="O622" s="1" t="s">
        <v>267</v>
      </c>
      <c r="P622" s="1" t="s">
        <v>11774</v>
      </c>
      <c r="Q622" s="1" t="s">
        <v>11775</v>
      </c>
      <c r="R622" s="1" t="s">
        <v>11776</v>
      </c>
      <c r="S622" s="1">
        <v>2348060831576</v>
      </c>
      <c r="U622" s="3">
        <v>18568</v>
      </c>
    </row>
    <row r="623" spans="1:23" x14ac:dyDescent="0.3">
      <c r="A623" s="1" t="s">
        <v>11777</v>
      </c>
      <c r="B623" s="1" t="s">
        <v>11778</v>
      </c>
      <c r="F623" s="1" t="s">
        <v>5680</v>
      </c>
      <c r="H623" s="1" t="s">
        <v>26</v>
      </c>
      <c r="J623" s="1" t="s">
        <v>27</v>
      </c>
      <c r="K623" s="1" t="s">
        <v>11779</v>
      </c>
      <c r="L623" s="1" t="s">
        <v>11780</v>
      </c>
      <c r="M623" s="1" t="s">
        <v>11781</v>
      </c>
      <c r="N623" s="2">
        <v>44073</v>
      </c>
      <c r="O623" s="1" t="s">
        <v>267</v>
      </c>
      <c r="P623" s="1" t="s">
        <v>11782</v>
      </c>
      <c r="Q623" s="1" t="s">
        <v>11783</v>
      </c>
      <c r="R623" s="1" t="s">
        <v>11784</v>
      </c>
      <c r="S623" s="1">
        <v>2347080927189</v>
      </c>
      <c r="U623" s="4">
        <v>45667</v>
      </c>
    </row>
    <row r="624" spans="1:23" x14ac:dyDescent="0.3">
      <c r="A624" s="1" t="s">
        <v>11785</v>
      </c>
      <c r="B624" s="1" t="s">
        <v>11786</v>
      </c>
      <c r="F624" s="1" t="s">
        <v>142</v>
      </c>
      <c r="H624" s="1" t="s">
        <v>26</v>
      </c>
      <c r="J624" s="1" t="s">
        <v>27</v>
      </c>
      <c r="K624" s="1" t="s">
        <v>2332</v>
      </c>
      <c r="L624" s="1" t="s">
        <v>11787</v>
      </c>
      <c r="M624" s="1" t="s">
        <v>11788</v>
      </c>
      <c r="N624" s="2">
        <v>44066</v>
      </c>
      <c r="O624" s="1" t="s">
        <v>267</v>
      </c>
      <c r="R624" s="1" t="s">
        <v>11789</v>
      </c>
      <c r="S624" s="1">
        <v>263784697174</v>
      </c>
      <c r="U624" s="4">
        <v>45667</v>
      </c>
    </row>
    <row r="625" spans="1:23" x14ac:dyDescent="0.3">
      <c r="A625" s="1" t="s">
        <v>11790</v>
      </c>
      <c r="B625" s="1" t="s">
        <v>11791</v>
      </c>
      <c r="D625" s="1" t="s">
        <v>11792</v>
      </c>
      <c r="E625" s="1">
        <v>1</v>
      </c>
      <c r="F625" s="1" t="s">
        <v>142</v>
      </c>
      <c r="H625" s="1" t="s">
        <v>26</v>
      </c>
      <c r="J625" s="1" t="s">
        <v>27</v>
      </c>
      <c r="K625" s="1" t="s">
        <v>928</v>
      </c>
      <c r="L625" s="1" t="s">
        <v>11793</v>
      </c>
      <c r="M625" s="1" t="s">
        <v>302</v>
      </c>
      <c r="N625" s="2">
        <v>44057</v>
      </c>
      <c r="O625" s="1" t="s">
        <v>267</v>
      </c>
      <c r="P625" s="1" t="s">
        <v>11794</v>
      </c>
      <c r="R625" s="1" t="s">
        <v>11795</v>
      </c>
      <c r="S625" s="1">
        <v>27733001931</v>
      </c>
      <c r="U625" s="4">
        <v>45667</v>
      </c>
    </row>
    <row r="626" spans="1:23" x14ac:dyDescent="0.3">
      <c r="A626" s="1" t="s">
        <v>11796</v>
      </c>
      <c r="B626" s="1" t="s">
        <v>11797</v>
      </c>
      <c r="D626" s="1" t="s">
        <v>11798</v>
      </c>
      <c r="E626" s="1">
        <v>2</v>
      </c>
      <c r="F626" s="1" t="s">
        <v>142</v>
      </c>
      <c r="H626" s="1" t="s">
        <v>26</v>
      </c>
      <c r="J626" s="1" t="s">
        <v>27</v>
      </c>
      <c r="K626" s="1" t="s">
        <v>928</v>
      </c>
      <c r="L626" s="1" t="s">
        <v>11799</v>
      </c>
      <c r="M626" s="1" t="s">
        <v>170</v>
      </c>
      <c r="N626" s="2">
        <v>44053</v>
      </c>
      <c r="O626" s="1" t="s">
        <v>267</v>
      </c>
      <c r="P626" s="1" t="s">
        <v>11800</v>
      </c>
      <c r="Q626" s="1" t="s">
        <v>11801</v>
      </c>
      <c r="R626" s="1" t="s">
        <v>11802</v>
      </c>
      <c r="U626" s="4">
        <v>45667</v>
      </c>
    </row>
    <row r="627" spans="1:23" x14ac:dyDescent="0.3">
      <c r="A627" s="1" t="s">
        <v>11803</v>
      </c>
      <c r="B627" s="1" t="s">
        <v>11804</v>
      </c>
      <c r="D627" s="1" t="s">
        <v>11805</v>
      </c>
      <c r="E627" s="1">
        <v>1</v>
      </c>
      <c r="F627" s="1" t="s">
        <v>11806</v>
      </c>
      <c r="H627" s="1" t="s">
        <v>26</v>
      </c>
      <c r="J627" s="1" t="s">
        <v>27</v>
      </c>
      <c r="K627" s="1" t="s">
        <v>11807</v>
      </c>
      <c r="L627" s="1" t="s">
        <v>11808</v>
      </c>
      <c r="M627" s="1" t="s">
        <v>375</v>
      </c>
      <c r="N627" s="2">
        <v>44052</v>
      </c>
      <c r="O627" s="1" t="s">
        <v>267</v>
      </c>
      <c r="P627" s="1" t="s">
        <v>11809</v>
      </c>
      <c r="Q627" s="1" t="s">
        <v>11810</v>
      </c>
      <c r="R627" s="1" t="s">
        <v>11811</v>
      </c>
      <c r="S627" s="1">
        <v>2347045509455</v>
      </c>
      <c r="U627" s="4">
        <v>45667</v>
      </c>
    </row>
    <row r="628" spans="1:23" x14ac:dyDescent="0.3">
      <c r="A628" s="1" t="s">
        <v>11812</v>
      </c>
      <c r="B628" s="1" t="s">
        <v>11813</v>
      </c>
      <c r="D628" s="1" t="s">
        <v>11814</v>
      </c>
      <c r="E628" s="1">
        <v>1</v>
      </c>
      <c r="F628" s="1" t="s">
        <v>11815</v>
      </c>
      <c r="H628" s="1" t="s">
        <v>26</v>
      </c>
      <c r="J628" s="1" t="s">
        <v>27</v>
      </c>
      <c r="K628" s="1" t="s">
        <v>11816</v>
      </c>
      <c r="L628" s="1" t="s">
        <v>11817</v>
      </c>
      <c r="M628" s="1" t="s">
        <v>109</v>
      </c>
      <c r="N628" s="2">
        <v>44047</v>
      </c>
      <c r="O628" s="1" t="s">
        <v>267</v>
      </c>
      <c r="P628" s="1" t="s">
        <v>11818</v>
      </c>
      <c r="Q628" s="1" t="s">
        <v>11819</v>
      </c>
      <c r="R628" s="1" t="s">
        <v>11820</v>
      </c>
      <c r="S628" s="1" t="s">
        <v>11821</v>
      </c>
      <c r="U628" s="4">
        <v>45667</v>
      </c>
    </row>
    <row r="629" spans="1:23" x14ac:dyDescent="0.3">
      <c r="A629" s="1" t="s">
        <v>11822</v>
      </c>
      <c r="B629" s="1" t="s">
        <v>11823</v>
      </c>
      <c r="D629" s="1" t="s">
        <v>11824</v>
      </c>
      <c r="E629" s="1">
        <v>1</v>
      </c>
      <c r="F629" s="1" t="s">
        <v>142</v>
      </c>
      <c r="H629" s="1" t="s">
        <v>26</v>
      </c>
      <c r="J629" s="1" t="s">
        <v>27</v>
      </c>
      <c r="K629" s="1" t="s">
        <v>2332</v>
      </c>
      <c r="L629" s="1" t="s">
        <v>11825</v>
      </c>
      <c r="M629" s="1" t="s">
        <v>4211</v>
      </c>
      <c r="N629" s="2">
        <v>44046</v>
      </c>
      <c r="O629" s="1" t="s">
        <v>267</v>
      </c>
      <c r="P629" s="1" t="s">
        <v>11826</v>
      </c>
      <c r="Q629" s="1" t="s">
        <v>11827</v>
      </c>
      <c r="R629" s="1" t="s">
        <v>11828</v>
      </c>
      <c r="S629" s="1">
        <v>9098514579</v>
      </c>
      <c r="U629" s="4">
        <v>45667</v>
      </c>
    </row>
    <row r="630" spans="1:23" x14ac:dyDescent="0.3">
      <c r="A630" s="1" t="s">
        <v>11829</v>
      </c>
      <c r="B630" s="1" t="s">
        <v>11830</v>
      </c>
      <c r="D630" s="1" t="s">
        <v>11831</v>
      </c>
      <c r="E630" s="1">
        <v>1</v>
      </c>
      <c r="F630" s="1" t="s">
        <v>1703</v>
      </c>
      <c r="G630" s="1">
        <v>1</v>
      </c>
      <c r="H630" s="1" t="s">
        <v>26</v>
      </c>
      <c r="J630" s="1" t="s">
        <v>27</v>
      </c>
      <c r="K630" s="1" t="s">
        <v>11832</v>
      </c>
      <c r="L630" s="1" t="s">
        <v>11833</v>
      </c>
      <c r="M630" s="1" t="s">
        <v>258</v>
      </c>
      <c r="N630" s="2">
        <v>44046</v>
      </c>
      <c r="O630" s="1" t="s">
        <v>267</v>
      </c>
      <c r="P630" s="1" t="s">
        <v>11834</v>
      </c>
      <c r="Q630" s="1" t="s">
        <v>11835</v>
      </c>
      <c r="R630" s="1" t="s">
        <v>11836</v>
      </c>
      <c r="S630" s="1" t="s">
        <v>11837</v>
      </c>
      <c r="U630" s="4">
        <v>45667</v>
      </c>
    </row>
    <row r="631" spans="1:23" x14ac:dyDescent="0.3">
      <c r="A631" s="1" t="s">
        <v>11838</v>
      </c>
      <c r="B631" s="1" t="s">
        <v>11839</v>
      </c>
      <c r="C631" s="1" t="s">
        <v>426</v>
      </c>
      <c r="D631" s="1" t="s">
        <v>11840</v>
      </c>
      <c r="E631" s="1">
        <v>2</v>
      </c>
      <c r="F631" s="1" t="s">
        <v>643</v>
      </c>
      <c r="H631" s="1" t="s">
        <v>26</v>
      </c>
      <c r="J631" s="1" t="s">
        <v>27</v>
      </c>
      <c r="K631" s="1" t="s">
        <v>11841</v>
      </c>
      <c r="L631" s="1" t="s">
        <v>11842</v>
      </c>
      <c r="M631" s="1" t="s">
        <v>258</v>
      </c>
      <c r="N631" s="2">
        <v>44044</v>
      </c>
      <c r="O631" s="1" t="s">
        <v>267</v>
      </c>
      <c r="P631" s="1" t="s">
        <v>11843</v>
      </c>
      <c r="Q631" s="1" t="s">
        <v>11844</v>
      </c>
      <c r="R631" s="1" t="s">
        <v>11845</v>
      </c>
      <c r="S631" s="1">
        <v>2348036943034</v>
      </c>
      <c r="U631" s="3">
        <v>18568</v>
      </c>
      <c r="V631" s="1" t="s">
        <v>869</v>
      </c>
      <c r="W631" s="1">
        <v>10</v>
      </c>
    </row>
    <row r="632" spans="1:23" x14ac:dyDescent="0.3">
      <c r="A632" s="1" t="s">
        <v>11846</v>
      </c>
      <c r="B632" s="1" t="s">
        <v>11847</v>
      </c>
      <c r="F632" s="1" t="s">
        <v>472</v>
      </c>
      <c r="H632" s="1" t="s">
        <v>26</v>
      </c>
      <c r="J632" s="1" t="s">
        <v>27</v>
      </c>
      <c r="K632" s="1" t="s">
        <v>4142</v>
      </c>
      <c r="L632" s="1" t="s">
        <v>11848</v>
      </c>
      <c r="M632" s="1" t="s">
        <v>419</v>
      </c>
      <c r="N632" s="2">
        <v>44044</v>
      </c>
      <c r="O632" s="1" t="s">
        <v>223</v>
      </c>
      <c r="P632" s="1" t="s">
        <v>11849</v>
      </c>
      <c r="Q632" s="1" t="s">
        <v>11850</v>
      </c>
      <c r="R632" s="1" t="s">
        <v>11851</v>
      </c>
      <c r="U632" s="1" t="s">
        <v>130</v>
      </c>
    </row>
    <row r="633" spans="1:23" x14ac:dyDescent="0.3">
      <c r="A633" s="1" t="s">
        <v>11852</v>
      </c>
      <c r="B633" s="1" t="s">
        <v>11853</v>
      </c>
      <c r="C633" s="1" t="s">
        <v>973</v>
      </c>
      <c r="D633" s="1" t="s">
        <v>11854</v>
      </c>
      <c r="E633" s="1">
        <v>1</v>
      </c>
      <c r="F633" s="1" t="s">
        <v>11855</v>
      </c>
      <c r="H633" s="1" t="s">
        <v>26</v>
      </c>
      <c r="J633" s="1" t="s">
        <v>27</v>
      </c>
      <c r="K633" s="1" t="s">
        <v>11856</v>
      </c>
      <c r="L633" s="1" t="s">
        <v>11857</v>
      </c>
      <c r="M633" s="1" t="s">
        <v>11858</v>
      </c>
      <c r="N633" s="2">
        <v>44044</v>
      </c>
      <c r="O633" s="1" t="s">
        <v>267</v>
      </c>
      <c r="P633" s="1" t="s">
        <v>11859</v>
      </c>
      <c r="Q633" s="1" t="s">
        <v>11860</v>
      </c>
      <c r="R633" s="1" t="s">
        <v>11861</v>
      </c>
      <c r="S633" s="1">
        <v>2348081147003</v>
      </c>
      <c r="U633" s="3">
        <v>18568</v>
      </c>
      <c r="W633" s="1">
        <v>1</v>
      </c>
    </row>
    <row r="634" spans="1:23" x14ac:dyDescent="0.3">
      <c r="A634" s="1" t="s">
        <v>11862</v>
      </c>
      <c r="B634" s="1" t="s">
        <v>11863</v>
      </c>
      <c r="C634" s="1" t="s">
        <v>1611</v>
      </c>
      <c r="D634" s="1" t="s">
        <v>11864</v>
      </c>
      <c r="E634" s="1">
        <v>1</v>
      </c>
      <c r="F634" s="1" t="s">
        <v>142</v>
      </c>
      <c r="H634" s="1" t="s">
        <v>26</v>
      </c>
      <c r="I634" s="1" t="s">
        <v>80</v>
      </c>
      <c r="J634" s="1" t="s">
        <v>27</v>
      </c>
      <c r="K634" s="1" t="s">
        <v>7693</v>
      </c>
      <c r="L634" s="1" t="s">
        <v>11865</v>
      </c>
      <c r="M634" s="1" t="s">
        <v>2669</v>
      </c>
      <c r="N634" s="2">
        <v>44044</v>
      </c>
      <c r="O634" s="1" t="s">
        <v>267</v>
      </c>
      <c r="P634" s="1" t="s">
        <v>11866</v>
      </c>
      <c r="Q634" s="1" t="s">
        <v>11867</v>
      </c>
      <c r="R634" s="1" t="s">
        <v>11868</v>
      </c>
      <c r="S634" s="1">
        <v>7031165967</v>
      </c>
      <c r="U634" s="4">
        <v>45667</v>
      </c>
      <c r="V634" s="1" t="s">
        <v>869</v>
      </c>
    </row>
    <row r="635" spans="1:23" x14ac:dyDescent="0.3">
      <c r="A635" s="1" t="s">
        <v>11869</v>
      </c>
      <c r="B635" s="1" t="s">
        <v>11870</v>
      </c>
      <c r="C635" s="1" t="s">
        <v>869</v>
      </c>
      <c r="D635" s="1" t="s">
        <v>11871</v>
      </c>
      <c r="E635" s="1">
        <v>1</v>
      </c>
      <c r="F635" s="1" t="s">
        <v>11872</v>
      </c>
      <c r="H635" s="1" t="s">
        <v>26</v>
      </c>
      <c r="J635" s="1" t="s">
        <v>27</v>
      </c>
      <c r="K635" s="1" t="s">
        <v>11873</v>
      </c>
      <c r="L635" s="1" t="s">
        <v>11874</v>
      </c>
      <c r="M635" s="1" t="s">
        <v>375</v>
      </c>
      <c r="N635" s="2">
        <v>44042</v>
      </c>
      <c r="O635" s="1" t="s">
        <v>267</v>
      </c>
      <c r="P635" s="1" t="s">
        <v>11875</v>
      </c>
      <c r="Q635" s="1" t="s">
        <v>11876</v>
      </c>
      <c r="R635" s="1" t="s">
        <v>11877</v>
      </c>
      <c r="U635" s="1" t="s">
        <v>558</v>
      </c>
      <c r="V635" s="1" t="s">
        <v>869</v>
      </c>
    </row>
    <row r="636" spans="1:23" x14ac:dyDescent="0.3">
      <c r="A636" s="1" t="s">
        <v>11878</v>
      </c>
      <c r="B636" s="1" t="s">
        <v>11879</v>
      </c>
      <c r="D636" s="1" t="s">
        <v>11880</v>
      </c>
      <c r="E636" s="1">
        <v>1</v>
      </c>
      <c r="F636" s="1" t="s">
        <v>11881</v>
      </c>
      <c r="H636" s="1" t="s">
        <v>26</v>
      </c>
      <c r="J636" s="1" t="s">
        <v>27</v>
      </c>
      <c r="K636" s="1" t="s">
        <v>11882</v>
      </c>
      <c r="L636" s="1" t="s">
        <v>11883</v>
      </c>
      <c r="M636" s="1" t="s">
        <v>2940</v>
      </c>
      <c r="N636" s="2">
        <v>44041</v>
      </c>
      <c r="O636" s="1" t="s">
        <v>267</v>
      </c>
      <c r="P636" s="1" t="s">
        <v>11884</v>
      </c>
      <c r="Q636" s="1" t="s">
        <v>11885</v>
      </c>
      <c r="R636" s="1" t="s">
        <v>11886</v>
      </c>
      <c r="S636" s="1">
        <v>2349098983377</v>
      </c>
      <c r="U636" s="4">
        <v>45667</v>
      </c>
    </row>
    <row r="637" spans="1:23" x14ac:dyDescent="0.3">
      <c r="A637" s="1" t="s">
        <v>11887</v>
      </c>
      <c r="B637" s="1" t="s">
        <v>11888</v>
      </c>
      <c r="C637" s="1" t="s">
        <v>1611</v>
      </c>
      <c r="D637" s="1" t="s">
        <v>10851</v>
      </c>
      <c r="E637" s="1">
        <v>1</v>
      </c>
      <c r="F637" s="1" t="s">
        <v>11889</v>
      </c>
      <c r="H637" s="1" t="s">
        <v>26</v>
      </c>
      <c r="J637" s="1" t="s">
        <v>27</v>
      </c>
      <c r="K637" s="1" t="s">
        <v>11890</v>
      </c>
      <c r="L637" s="1" t="s">
        <v>11891</v>
      </c>
      <c r="M637" s="1" t="s">
        <v>375</v>
      </c>
      <c r="N637" s="2">
        <v>44031</v>
      </c>
      <c r="O637" s="1" t="s">
        <v>267</v>
      </c>
      <c r="R637" s="1" t="s">
        <v>11892</v>
      </c>
      <c r="U637" s="4">
        <v>45667</v>
      </c>
      <c r="V637" s="1" t="s">
        <v>869</v>
      </c>
    </row>
    <row r="638" spans="1:23" x14ac:dyDescent="0.3">
      <c r="A638" s="1" t="s">
        <v>11893</v>
      </c>
      <c r="B638" s="1" t="s">
        <v>11894</v>
      </c>
      <c r="C638" s="1" t="s">
        <v>926</v>
      </c>
      <c r="D638" s="1" t="s">
        <v>11895</v>
      </c>
      <c r="E638" s="1">
        <v>1</v>
      </c>
      <c r="F638" s="1" t="s">
        <v>628</v>
      </c>
      <c r="H638" s="1" t="s">
        <v>26</v>
      </c>
      <c r="I638" s="1" t="s">
        <v>71</v>
      </c>
      <c r="J638" s="1" t="s">
        <v>27</v>
      </c>
      <c r="K638" s="1" t="s">
        <v>11896</v>
      </c>
      <c r="L638" s="1" t="s">
        <v>11897</v>
      </c>
      <c r="M638" s="1" t="s">
        <v>11898</v>
      </c>
      <c r="N638" s="2">
        <v>44013</v>
      </c>
      <c r="O638" s="1" t="s">
        <v>223</v>
      </c>
      <c r="P638" s="1" t="s">
        <v>11899</v>
      </c>
      <c r="R638" s="1" t="s">
        <v>11900</v>
      </c>
      <c r="U638" s="1" t="s">
        <v>67</v>
      </c>
      <c r="V638" s="1" t="s">
        <v>932</v>
      </c>
      <c r="W638" s="1">
        <v>1</v>
      </c>
    </row>
    <row r="639" spans="1:23" x14ac:dyDescent="0.3">
      <c r="A639" s="1" t="s">
        <v>11901</v>
      </c>
      <c r="B639" s="1" t="s">
        <v>11902</v>
      </c>
      <c r="C639" s="1" t="s">
        <v>1611</v>
      </c>
      <c r="F639" s="1" t="s">
        <v>11903</v>
      </c>
      <c r="H639" s="1" t="s">
        <v>26</v>
      </c>
      <c r="J639" s="1" t="s">
        <v>27</v>
      </c>
      <c r="K639" s="1" t="s">
        <v>11904</v>
      </c>
      <c r="L639" s="1" t="s">
        <v>11905</v>
      </c>
      <c r="M639" s="1" t="s">
        <v>100</v>
      </c>
      <c r="N639" s="2">
        <v>44013</v>
      </c>
      <c r="O639" s="1" t="s">
        <v>267</v>
      </c>
      <c r="P639" s="1" t="s">
        <v>11906</v>
      </c>
      <c r="R639" s="1" t="s">
        <v>11907</v>
      </c>
      <c r="S639" s="1">
        <v>27814911677</v>
      </c>
      <c r="U639" s="4">
        <v>45667</v>
      </c>
      <c r="V639" s="1" t="s">
        <v>869</v>
      </c>
      <c r="W639" s="1">
        <v>2</v>
      </c>
    </row>
    <row r="640" spans="1:23" x14ac:dyDescent="0.3">
      <c r="A640" s="1" t="s">
        <v>11908</v>
      </c>
      <c r="B640" s="1" t="s">
        <v>11909</v>
      </c>
      <c r="F640" s="1" t="s">
        <v>602</v>
      </c>
      <c r="H640" s="1" t="s">
        <v>26</v>
      </c>
      <c r="J640" s="1" t="s">
        <v>27</v>
      </c>
      <c r="K640" s="1" t="s">
        <v>997</v>
      </c>
      <c r="M640" s="1" t="s">
        <v>100</v>
      </c>
      <c r="N640" s="2">
        <v>44013</v>
      </c>
      <c r="O640" s="1" t="s">
        <v>223</v>
      </c>
      <c r="P640" s="1" t="s">
        <v>11910</v>
      </c>
      <c r="Q640" s="1" t="s">
        <v>11911</v>
      </c>
      <c r="R640" s="1" t="s">
        <v>11912</v>
      </c>
      <c r="U640" s="4">
        <v>45667</v>
      </c>
    </row>
    <row r="641" spans="1:23" x14ac:dyDescent="0.3">
      <c r="A641" s="1" t="s">
        <v>11913</v>
      </c>
      <c r="B641" s="1" t="s">
        <v>11914</v>
      </c>
      <c r="F641" s="1" t="s">
        <v>1928</v>
      </c>
      <c r="H641" s="1" t="s">
        <v>26</v>
      </c>
      <c r="I641" s="1" t="s">
        <v>71</v>
      </c>
      <c r="J641" s="1" t="s">
        <v>27</v>
      </c>
      <c r="K641" s="1" t="s">
        <v>11915</v>
      </c>
      <c r="M641" s="1" t="s">
        <v>630</v>
      </c>
      <c r="N641" s="2">
        <v>44012</v>
      </c>
      <c r="O641" s="1" t="s">
        <v>267</v>
      </c>
      <c r="P641" s="1" t="s">
        <v>11916</v>
      </c>
      <c r="Q641" s="1" t="s">
        <v>11917</v>
      </c>
      <c r="R641" s="1" t="s">
        <v>11918</v>
      </c>
      <c r="S641" s="1" t="s">
        <v>11919</v>
      </c>
      <c r="U641" s="3">
        <v>18568</v>
      </c>
    </row>
    <row r="642" spans="1:23" x14ac:dyDescent="0.3">
      <c r="A642" s="1" t="s">
        <v>11920</v>
      </c>
      <c r="B642" s="1" t="s">
        <v>11921</v>
      </c>
      <c r="C642" s="1" t="s">
        <v>1611</v>
      </c>
      <c r="F642" s="1" t="s">
        <v>11922</v>
      </c>
      <c r="H642" s="1" t="s">
        <v>26</v>
      </c>
      <c r="J642" s="1" t="s">
        <v>27</v>
      </c>
      <c r="K642" s="1" t="s">
        <v>11923</v>
      </c>
      <c r="L642" s="1" t="s">
        <v>11924</v>
      </c>
      <c r="M642" s="1" t="s">
        <v>258</v>
      </c>
      <c r="N642" s="2">
        <v>44006</v>
      </c>
      <c r="O642" s="1" t="s">
        <v>267</v>
      </c>
      <c r="P642" s="1" t="s">
        <v>11925</v>
      </c>
      <c r="Q642" s="1" t="s">
        <v>11926</v>
      </c>
      <c r="R642" s="1" t="s">
        <v>11927</v>
      </c>
      <c r="S642" s="1">
        <v>2348095579758</v>
      </c>
      <c r="U642" s="4">
        <v>45667</v>
      </c>
      <c r="V642" s="1" t="s">
        <v>113</v>
      </c>
      <c r="W642" s="1">
        <v>1</v>
      </c>
    </row>
    <row r="643" spans="1:23" x14ac:dyDescent="0.3">
      <c r="A643" s="1" t="s">
        <v>11928</v>
      </c>
      <c r="B643" s="1" t="s">
        <v>11929</v>
      </c>
      <c r="D643" s="1" t="s">
        <v>11930</v>
      </c>
      <c r="E643" s="1">
        <v>1</v>
      </c>
      <c r="F643" s="1" t="s">
        <v>142</v>
      </c>
      <c r="H643" s="1" t="s">
        <v>26</v>
      </c>
      <c r="J643" s="1" t="s">
        <v>27</v>
      </c>
      <c r="K643" s="1" t="s">
        <v>928</v>
      </c>
      <c r="L643" s="1" t="s">
        <v>11931</v>
      </c>
      <c r="M643" s="1" t="s">
        <v>82</v>
      </c>
      <c r="N643" s="2">
        <v>43992</v>
      </c>
      <c r="O643" s="1" t="s">
        <v>267</v>
      </c>
      <c r="P643" s="1" t="s">
        <v>11932</v>
      </c>
      <c r="Q643" s="1" t="s">
        <v>11933</v>
      </c>
      <c r="R643" s="1" t="s">
        <v>11934</v>
      </c>
      <c r="S643" s="1" t="s">
        <v>11935</v>
      </c>
      <c r="U643" s="4">
        <v>45667</v>
      </c>
    </row>
    <row r="644" spans="1:23" x14ac:dyDescent="0.3">
      <c r="A644" s="1" t="s">
        <v>11936</v>
      </c>
      <c r="B644" s="1" t="s">
        <v>11937</v>
      </c>
      <c r="C644" s="1" t="s">
        <v>426</v>
      </c>
      <c r="D644" s="1" t="s">
        <v>11938</v>
      </c>
      <c r="E644" s="1">
        <v>1</v>
      </c>
      <c r="F644" s="1" t="s">
        <v>142</v>
      </c>
      <c r="H644" s="1" t="s">
        <v>26</v>
      </c>
      <c r="J644" s="1" t="s">
        <v>27</v>
      </c>
      <c r="K644" s="1" t="s">
        <v>928</v>
      </c>
      <c r="L644" s="1" t="s">
        <v>11939</v>
      </c>
      <c r="M644" s="1" t="s">
        <v>630</v>
      </c>
      <c r="N644" s="2">
        <v>43990</v>
      </c>
      <c r="O644" s="1" t="s">
        <v>267</v>
      </c>
      <c r="P644" s="1" t="s">
        <v>11940</v>
      </c>
      <c r="Q644" s="1" t="s">
        <v>11941</v>
      </c>
      <c r="R644" s="1" t="s">
        <v>11942</v>
      </c>
      <c r="S644" s="1">
        <v>254780098777</v>
      </c>
      <c r="U644" s="4">
        <v>45667</v>
      </c>
      <c r="V644" s="1" t="s">
        <v>869</v>
      </c>
      <c r="W644" s="1">
        <v>1</v>
      </c>
    </row>
    <row r="645" spans="1:23" x14ac:dyDescent="0.3">
      <c r="A645" s="1" t="s">
        <v>11943</v>
      </c>
      <c r="B645" s="1" t="s">
        <v>11944</v>
      </c>
      <c r="C645" s="1" t="s">
        <v>869</v>
      </c>
      <c r="D645" s="1" t="s">
        <v>11945</v>
      </c>
      <c r="E645" s="1">
        <v>3</v>
      </c>
      <c r="F645" s="1" t="s">
        <v>4633</v>
      </c>
      <c r="H645" s="1" t="s">
        <v>26</v>
      </c>
      <c r="I645" s="1" t="s">
        <v>80</v>
      </c>
      <c r="J645" s="1" t="s">
        <v>27</v>
      </c>
      <c r="K645" s="1" t="s">
        <v>11946</v>
      </c>
      <c r="L645" s="1" t="s">
        <v>11947</v>
      </c>
      <c r="M645" s="1" t="s">
        <v>109</v>
      </c>
      <c r="N645" s="2">
        <v>43983</v>
      </c>
      <c r="O645" s="1" t="s">
        <v>223</v>
      </c>
      <c r="P645" s="1" t="s">
        <v>11948</v>
      </c>
      <c r="Q645" s="1" t="s">
        <v>11949</v>
      </c>
      <c r="U645" s="3">
        <v>18568</v>
      </c>
      <c r="V645" s="1" t="s">
        <v>869</v>
      </c>
      <c r="W645" s="1">
        <v>10</v>
      </c>
    </row>
    <row r="646" spans="1:23" x14ac:dyDescent="0.3">
      <c r="A646" s="1" t="s">
        <v>11950</v>
      </c>
      <c r="B646" s="1" t="s">
        <v>11951</v>
      </c>
      <c r="C646" s="1" t="s">
        <v>1611</v>
      </c>
      <c r="D646" s="1" t="s">
        <v>11952</v>
      </c>
      <c r="E646" s="1">
        <v>3</v>
      </c>
      <c r="F646" s="1" t="s">
        <v>142</v>
      </c>
      <c r="H646" s="1" t="s">
        <v>26</v>
      </c>
      <c r="I646" s="1" t="s">
        <v>80</v>
      </c>
      <c r="J646" s="1" t="s">
        <v>27</v>
      </c>
      <c r="K646" s="1" t="s">
        <v>528</v>
      </c>
      <c r="L646" s="1" t="s">
        <v>11953</v>
      </c>
      <c r="M646" s="1" t="s">
        <v>170</v>
      </c>
      <c r="N646" s="2">
        <v>43983</v>
      </c>
      <c r="O646" s="1" t="s">
        <v>267</v>
      </c>
      <c r="P646" s="1" t="s">
        <v>11954</v>
      </c>
      <c r="Q646" s="1" t="s">
        <v>11955</v>
      </c>
      <c r="R646" s="1" t="s">
        <v>11956</v>
      </c>
      <c r="S646" s="1">
        <v>233596011668</v>
      </c>
      <c r="U646" s="4">
        <v>45667</v>
      </c>
      <c r="V646" s="1" t="s">
        <v>869</v>
      </c>
      <c r="W646" s="1">
        <v>5</v>
      </c>
    </row>
    <row r="647" spans="1:23" x14ac:dyDescent="0.3">
      <c r="A647" s="1" t="s">
        <v>11957</v>
      </c>
      <c r="B647" s="1" t="s">
        <v>11958</v>
      </c>
      <c r="C647" s="1" t="s">
        <v>1611</v>
      </c>
      <c r="D647" s="1" t="s">
        <v>11959</v>
      </c>
      <c r="E647" s="1">
        <v>1</v>
      </c>
      <c r="F647" s="1" t="s">
        <v>2097</v>
      </c>
      <c r="H647" s="1" t="s">
        <v>26</v>
      </c>
      <c r="J647" s="1" t="s">
        <v>27</v>
      </c>
      <c r="K647" s="1" t="s">
        <v>4412</v>
      </c>
      <c r="L647" s="1" t="s">
        <v>11960</v>
      </c>
      <c r="M647" s="1" t="s">
        <v>375</v>
      </c>
      <c r="N647" s="2">
        <v>43983</v>
      </c>
      <c r="O647" s="1" t="s">
        <v>267</v>
      </c>
      <c r="P647" s="1" t="s">
        <v>11961</v>
      </c>
      <c r="R647" s="1" t="s">
        <v>11962</v>
      </c>
      <c r="S647" s="1">
        <v>2347079992938</v>
      </c>
      <c r="U647" s="3">
        <v>18568</v>
      </c>
      <c r="V647" s="1" t="s">
        <v>869</v>
      </c>
    </row>
    <row r="648" spans="1:23" x14ac:dyDescent="0.3">
      <c r="A648" s="1" t="s">
        <v>11963</v>
      </c>
      <c r="B648" s="1" t="s">
        <v>11964</v>
      </c>
      <c r="F648" s="1" t="s">
        <v>90</v>
      </c>
      <c r="H648" s="1" t="s">
        <v>26</v>
      </c>
      <c r="J648" s="1" t="s">
        <v>27</v>
      </c>
      <c r="K648" s="1" t="s">
        <v>1720</v>
      </c>
      <c r="L648" s="1" t="s">
        <v>11965</v>
      </c>
      <c r="M648" s="1" t="s">
        <v>3855</v>
      </c>
      <c r="N648" s="2">
        <v>43983</v>
      </c>
      <c r="O648" s="1" t="s">
        <v>223</v>
      </c>
      <c r="P648" s="1" t="s">
        <v>11966</v>
      </c>
      <c r="Q648" s="1" t="s">
        <v>3857</v>
      </c>
      <c r="R648" s="1" t="s">
        <v>11967</v>
      </c>
      <c r="S648" s="1" t="s">
        <v>11968</v>
      </c>
    </row>
    <row r="649" spans="1:23" x14ac:dyDescent="0.3">
      <c r="A649" s="1" t="s">
        <v>11969</v>
      </c>
      <c r="B649" s="1" t="s">
        <v>11970</v>
      </c>
      <c r="F649" s="1" t="s">
        <v>142</v>
      </c>
      <c r="H649" s="1" t="s">
        <v>26</v>
      </c>
      <c r="J649" s="1" t="s">
        <v>27</v>
      </c>
      <c r="K649" s="1" t="s">
        <v>2332</v>
      </c>
      <c r="L649" s="1" t="s">
        <v>11971</v>
      </c>
      <c r="M649" s="1" t="s">
        <v>258</v>
      </c>
      <c r="N649" s="2">
        <v>43983</v>
      </c>
      <c r="O649" s="1" t="s">
        <v>267</v>
      </c>
      <c r="P649" s="1" t="s">
        <v>11972</v>
      </c>
      <c r="R649" s="1" t="s">
        <v>11973</v>
      </c>
      <c r="U649" s="4">
        <v>45667</v>
      </c>
    </row>
    <row r="650" spans="1:23" x14ac:dyDescent="0.3">
      <c r="A650" s="1" t="s">
        <v>11974</v>
      </c>
      <c r="B650" s="1" t="s">
        <v>11975</v>
      </c>
      <c r="D650" s="1" t="s">
        <v>11976</v>
      </c>
      <c r="E650" s="1">
        <v>1</v>
      </c>
      <c r="F650" s="1" t="s">
        <v>11977</v>
      </c>
      <c r="H650" s="1" t="s">
        <v>26</v>
      </c>
      <c r="J650" s="1" t="s">
        <v>27</v>
      </c>
      <c r="K650" s="1" t="s">
        <v>11978</v>
      </c>
      <c r="L650" s="1" t="s">
        <v>11979</v>
      </c>
      <c r="M650" s="1" t="s">
        <v>347</v>
      </c>
      <c r="N650" s="2">
        <v>43976</v>
      </c>
      <c r="O650" s="1" t="s">
        <v>267</v>
      </c>
      <c r="P650" s="1" t="s">
        <v>11980</v>
      </c>
      <c r="R650" s="1" t="s">
        <v>11981</v>
      </c>
      <c r="U650" s="3">
        <v>18568</v>
      </c>
    </row>
    <row r="651" spans="1:23" x14ac:dyDescent="0.3">
      <c r="A651" s="1" t="s">
        <v>11982</v>
      </c>
      <c r="B651" s="1" t="s">
        <v>11983</v>
      </c>
      <c r="D651" s="1" t="s">
        <v>11984</v>
      </c>
      <c r="E651" s="1">
        <v>1</v>
      </c>
      <c r="F651" s="1" t="s">
        <v>25</v>
      </c>
      <c r="G651" s="1">
        <v>1</v>
      </c>
      <c r="H651" s="1" t="s">
        <v>26</v>
      </c>
      <c r="J651" s="1" t="s">
        <v>27</v>
      </c>
      <c r="K651" s="1" t="s">
        <v>3020</v>
      </c>
      <c r="L651" s="1" t="s">
        <v>11985</v>
      </c>
      <c r="M651" s="1" t="s">
        <v>302</v>
      </c>
      <c r="N651" s="2">
        <v>43974</v>
      </c>
      <c r="O651" s="1" t="s">
        <v>267</v>
      </c>
      <c r="P651" s="1" t="s">
        <v>11986</v>
      </c>
      <c r="Q651" s="1" t="s">
        <v>11987</v>
      </c>
      <c r="R651" s="1" t="s">
        <v>11988</v>
      </c>
      <c r="S651" s="1">
        <v>115685053</v>
      </c>
      <c r="U651" s="3">
        <v>18568</v>
      </c>
    </row>
    <row r="652" spans="1:23" x14ac:dyDescent="0.3">
      <c r="A652" s="1" t="s">
        <v>11989</v>
      </c>
      <c r="B652" s="1" t="s">
        <v>11990</v>
      </c>
      <c r="C652" s="1" t="s">
        <v>973</v>
      </c>
      <c r="D652" s="1" t="s">
        <v>11991</v>
      </c>
      <c r="E652" s="1">
        <v>3</v>
      </c>
      <c r="F652" s="1" t="s">
        <v>1626</v>
      </c>
      <c r="H652" s="1" t="s">
        <v>26</v>
      </c>
      <c r="I652" s="1" t="s">
        <v>80</v>
      </c>
      <c r="J652" s="1" t="s">
        <v>27</v>
      </c>
      <c r="K652" s="1" t="s">
        <v>11992</v>
      </c>
      <c r="L652" s="1" t="s">
        <v>11993</v>
      </c>
      <c r="M652" s="1" t="s">
        <v>170</v>
      </c>
      <c r="N652" s="2">
        <v>43961</v>
      </c>
      <c r="O652" s="1" t="s">
        <v>267</v>
      </c>
      <c r="P652" s="1" t="s">
        <v>11994</v>
      </c>
      <c r="Q652" s="1" t="s">
        <v>11995</v>
      </c>
      <c r="R652" s="1" t="s">
        <v>11996</v>
      </c>
      <c r="S652" s="1">
        <v>233545458603</v>
      </c>
      <c r="U652" s="4">
        <v>45667</v>
      </c>
      <c r="V652" s="1" t="s">
        <v>869</v>
      </c>
      <c r="W652" s="1">
        <v>2</v>
      </c>
    </row>
    <row r="653" spans="1:23" x14ac:dyDescent="0.3">
      <c r="A653" s="1" t="s">
        <v>11997</v>
      </c>
      <c r="B653" s="1" t="s">
        <v>11998</v>
      </c>
      <c r="C653" s="1" t="s">
        <v>1611</v>
      </c>
      <c r="D653" s="1" t="s">
        <v>11999</v>
      </c>
      <c r="E653" s="1">
        <v>6</v>
      </c>
      <c r="F653" s="1" t="s">
        <v>2242</v>
      </c>
      <c r="H653" s="1" t="s">
        <v>26</v>
      </c>
      <c r="I653" s="1" t="s">
        <v>71</v>
      </c>
      <c r="J653" s="1" t="s">
        <v>27</v>
      </c>
      <c r="K653" s="1" t="s">
        <v>2788</v>
      </c>
      <c r="L653" s="1" t="s">
        <v>12000</v>
      </c>
      <c r="M653" s="1" t="s">
        <v>109</v>
      </c>
      <c r="N653" s="2">
        <v>43958</v>
      </c>
      <c r="O653" s="1" t="s">
        <v>267</v>
      </c>
      <c r="P653" s="1" t="s">
        <v>12001</v>
      </c>
      <c r="Q653" s="1" t="s">
        <v>12002</v>
      </c>
      <c r="R653" s="1" t="s">
        <v>12003</v>
      </c>
      <c r="S653" s="1">
        <f>254-112-157-969</f>
        <v>-984</v>
      </c>
      <c r="U653" s="3">
        <v>18568</v>
      </c>
      <c r="V653" s="1" t="s">
        <v>869</v>
      </c>
      <c r="W653" s="1">
        <v>17</v>
      </c>
    </row>
    <row r="654" spans="1:23" x14ac:dyDescent="0.3">
      <c r="A654" s="1" t="s">
        <v>12004</v>
      </c>
      <c r="B654" s="1" t="s">
        <v>12005</v>
      </c>
      <c r="D654" s="1" t="s">
        <v>12006</v>
      </c>
      <c r="E654" s="1">
        <v>1</v>
      </c>
      <c r="F654" s="1" t="s">
        <v>1170</v>
      </c>
      <c r="H654" s="1" t="s">
        <v>26</v>
      </c>
      <c r="J654" s="1" t="s">
        <v>27</v>
      </c>
      <c r="K654" s="1" t="s">
        <v>12007</v>
      </c>
      <c r="L654" s="1" t="s">
        <v>12008</v>
      </c>
      <c r="M654" s="1" t="s">
        <v>347</v>
      </c>
      <c r="N654" s="2">
        <v>43955</v>
      </c>
      <c r="O654" s="1" t="s">
        <v>267</v>
      </c>
      <c r="P654" s="1" t="s">
        <v>12009</v>
      </c>
      <c r="Q654" s="1" t="s">
        <v>12010</v>
      </c>
      <c r="R654" s="1" t="s">
        <v>12011</v>
      </c>
      <c r="S654" s="1" t="s">
        <v>12012</v>
      </c>
      <c r="U654" s="3">
        <v>18568</v>
      </c>
    </row>
    <row r="655" spans="1:23" x14ac:dyDescent="0.3">
      <c r="A655" s="1" t="s">
        <v>12013</v>
      </c>
      <c r="B655" s="1" t="s">
        <v>12014</v>
      </c>
      <c r="C655" s="1" t="s">
        <v>869</v>
      </c>
      <c r="F655" s="1" t="s">
        <v>1345</v>
      </c>
      <c r="H655" s="1" t="s">
        <v>26</v>
      </c>
      <c r="I655" s="1" t="s">
        <v>80</v>
      </c>
      <c r="J655" s="1" t="s">
        <v>27</v>
      </c>
      <c r="K655" s="1" t="s">
        <v>2683</v>
      </c>
      <c r="L655" s="1" t="s">
        <v>12015</v>
      </c>
      <c r="M655" s="1" t="s">
        <v>2209</v>
      </c>
      <c r="N655" s="2">
        <v>43954</v>
      </c>
      <c r="O655" s="1" t="s">
        <v>267</v>
      </c>
      <c r="P655" s="1" t="s">
        <v>12016</v>
      </c>
      <c r="Q655" s="1" t="s">
        <v>12017</v>
      </c>
      <c r="R655" s="1" t="s">
        <v>12018</v>
      </c>
      <c r="S655" s="1">
        <v>237678059719</v>
      </c>
      <c r="U655" s="4">
        <v>45667</v>
      </c>
      <c r="V655" s="1" t="s">
        <v>869</v>
      </c>
      <c r="W655" s="1">
        <v>1</v>
      </c>
    </row>
    <row r="656" spans="1:23" x14ac:dyDescent="0.3">
      <c r="A656" s="1" t="s">
        <v>12019</v>
      </c>
      <c r="B656" s="1" t="s">
        <v>12020</v>
      </c>
      <c r="D656" s="1" t="s">
        <v>12021</v>
      </c>
      <c r="E656" s="1">
        <v>1</v>
      </c>
      <c r="F656" s="1" t="s">
        <v>1408</v>
      </c>
      <c r="H656" s="1" t="s">
        <v>26</v>
      </c>
      <c r="J656" s="1" t="s">
        <v>27</v>
      </c>
      <c r="K656" s="1" t="s">
        <v>12022</v>
      </c>
      <c r="L656" s="1" t="s">
        <v>12023</v>
      </c>
      <c r="M656" s="1" t="s">
        <v>6550</v>
      </c>
      <c r="N656" s="2">
        <v>43954</v>
      </c>
      <c r="O656" s="1" t="s">
        <v>267</v>
      </c>
      <c r="P656" s="1" t="s">
        <v>12024</v>
      </c>
      <c r="Q656" s="1" t="s">
        <v>12025</v>
      </c>
      <c r="R656" s="1" t="s">
        <v>12026</v>
      </c>
      <c r="S656" s="1" t="s">
        <v>12027</v>
      </c>
    </row>
    <row r="657" spans="1:23" x14ac:dyDescent="0.3">
      <c r="A657" s="1" t="s">
        <v>12028</v>
      </c>
      <c r="B657" s="1" t="s">
        <v>12029</v>
      </c>
      <c r="F657" s="1" t="s">
        <v>25</v>
      </c>
      <c r="H657" s="1" t="s">
        <v>26</v>
      </c>
      <c r="I657" s="1" t="s">
        <v>71</v>
      </c>
      <c r="J657" s="1" t="s">
        <v>27</v>
      </c>
      <c r="K657" s="1" t="s">
        <v>12030</v>
      </c>
      <c r="L657" s="1" t="s">
        <v>12031</v>
      </c>
      <c r="M657" s="1" t="s">
        <v>302</v>
      </c>
      <c r="N657" s="2">
        <v>43952</v>
      </c>
      <c r="O657" s="1" t="s">
        <v>223</v>
      </c>
      <c r="P657" s="1" t="s">
        <v>12032</v>
      </c>
      <c r="Q657" s="1" t="s">
        <v>12033</v>
      </c>
      <c r="R657" s="1" t="s">
        <v>12034</v>
      </c>
      <c r="U657" s="4">
        <v>45667</v>
      </c>
    </row>
    <row r="658" spans="1:23" x14ac:dyDescent="0.3">
      <c r="A658" s="1" t="s">
        <v>12035</v>
      </c>
      <c r="B658" s="1" t="s">
        <v>12036</v>
      </c>
      <c r="C658" s="1" t="s">
        <v>1611</v>
      </c>
      <c r="D658" s="1" t="s">
        <v>12037</v>
      </c>
      <c r="E658" s="1">
        <v>1</v>
      </c>
      <c r="F658" s="1" t="s">
        <v>12038</v>
      </c>
      <c r="H658" s="1" t="s">
        <v>26</v>
      </c>
      <c r="J658" s="1" t="s">
        <v>27</v>
      </c>
      <c r="K658" s="1" t="s">
        <v>12039</v>
      </c>
      <c r="L658" s="1" t="s">
        <v>12040</v>
      </c>
      <c r="M658" s="1" t="s">
        <v>258</v>
      </c>
      <c r="N658" s="2">
        <v>43952</v>
      </c>
      <c r="O658" s="1" t="s">
        <v>267</v>
      </c>
      <c r="P658" s="1" t="s">
        <v>12041</v>
      </c>
      <c r="Q658" s="1" t="s">
        <v>12042</v>
      </c>
      <c r="R658" s="1" t="s">
        <v>12043</v>
      </c>
      <c r="S658" s="1" t="s">
        <v>12044</v>
      </c>
      <c r="U658" s="3">
        <v>18568</v>
      </c>
      <c r="V658" s="1" t="s">
        <v>869</v>
      </c>
    </row>
    <row r="659" spans="1:23" x14ac:dyDescent="0.3">
      <c r="A659" s="1" t="s">
        <v>12045</v>
      </c>
      <c r="B659" s="1" t="s">
        <v>12046</v>
      </c>
      <c r="F659" s="1" t="s">
        <v>12047</v>
      </c>
      <c r="H659" s="1" t="s">
        <v>26</v>
      </c>
      <c r="J659" s="1" t="s">
        <v>27</v>
      </c>
      <c r="K659" s="1" t="s">
        <v>12048</v>
      </c>
      <c r="L659" s="1" t="s">
        <v>12049</v>
      </c>
      <c r="M659" s="1" t="s">
        <v>109</v>
      </c>
      <c r="N659" s="2">
        <v>43940</v>
      </c>
      <c r="O659" s="1" t="s">
        <v>267</v>
      </c>
      <c r="P659" s="1" t="s">
        <v>12050</v>
      </c>
      <c r="Q659" s="1" t="s">
        <v>12051</v>
      </c>
      <c r="R659" s="1" t="s">
        <v>12052</v>
      </c>
      <c r="U659" s="4">
        <v>45667</v>
      </c>
    </row>
    <row r="660" spans="1:23" x14ac:dyDescent="0.3">
      <c r="A660" s="1" t="s">
        <v>12053</v>
      </c>
      <c r="B660" s="1" t="s">
        <v>12054</v>
      </c>
      <c r="D660" s="1" t="s">
        <v>12055</v>
      </c>
      <c r="E660" s="1">
        <v>1</v>
      </c>
      <c r="F660" s="1" t="s">
        <v>1345</v>
      </c>
      <c r="H660" s="1" t="s">
        <v>26</v>
      </c>
      <c r="J660" s="1" t="s">
        <v>27</v>
      </c>
      <c r="K660" s="1" t="s">
        <v>5494</v>
      </c>
      <c r="L660" s="1" t="s">
        <v>12056</v>
      </c>
      <c r="M660" s="1" t="s">
        <v>375</v>
      </c>
      <c r="N660" s="2">
        <v>43925</v>
      </c>
      <c r="O660" s="1" t="s">
        <v>267</v>
      </c>
      <c r="P660" s="1" t="s">
        <v>12057</v>
      </c>
      <c r="R660" s="1" t="s">
        <v>12058</v>
      </c>
      <c r="S660" s="1" t="s">
        <v>12059</v>
      </c>
      <c r="U660" s="1" t="s">
        <v>130</v>
      </c>
    </row>
    <row r="661" spans="1:23" x14ac:dyDescent="0.3">
      <c r="A661" s="1" t="s">
        <v>12060</v>
      </c>
      <c r="B661" s="1" t="s">
        <v>12061</v>
      </c>
      <c r="C661" s="1" t="s">
        <v>212</v>
      </c>
      <c r="D661" s="1" t="s">
        <v>12062</v>
      </c>
      <c r="E661" s="1">
        <v>4</v>
      </c>
      <c r="F661" s="1" t="s">
        <v>142</v>
      </c>
      <c r="H661" s="1" t="s">
        <v>26</v>
      </c>
      <c r="I661" s="1" t="s">
        <v>71</v>
      </c>
      <c r="J661" s="1" t="s">
        <v>27</v>
      </c>
      <c r="K661" s="1" t="s">
        <v>528</v>
      </c>
      <c r="L661" s="1" t="s">
        <v>12063</v>
      </c>
      <c r="M661" s="1" t="s">
        <v>109</v>
      </c>
      <c r="N661" s="2">
        <v>43922</v>
      </c>
      <c r="O661" s="1" t="s">
        <v>223</v>
      </c>
      <c r="P661" s="1" t="s">
        <v>12064</v>
      </c>
      <c r="S661" s="1">
        <v>111050055</v>
      </c>
      <c r="U661" s="4">
        <v>45667</v>
      </c>
      <c r="W661" s="1">
        <v>15</v>
      </c>
    </row>
    <row r="662" spans="1:23" x14ac:dyDescent="0.3">
      <c r="A662" s="1" t="s">
        <v>12065</v>
      </c>
      <c r="B662" s="1" t="s">
        <v>12066</v>
      </c>
      <c r="D662" s="1" t="s">
        <v>12067</v>
      </c>
      <c r="E662" s="1">
        <v>1</v>
      </c>
      <c r="F662" s="1" t="s">
        <v>142</v>
      </c>
      <c r="H662" s="1" t="s">
        <v>26</v>
      </c>
      <c r="J662" s="1" t="s">
        <v>27</v>
      </c>
      <c r="K662" s="1" t="s">
        <v>12068</v>
      </c>
      <c r="L662" s="1" t="s">
        <v>12069</v>
      </c>
      <c r="M662" s="1" t="s">
        <v>74</v>
      </c>
      <c r="N662" s="2">
        <v>43922</v>
      </c>
      <c r="O662" s="1" t="s">
        <v>267</v>
      </c>
      <c r="P662" s="1" t="s">
        <v>12070</v>
      </c>
      <c r="Q662" s="1" t="s">
        <v>12071</v>
      </c>
      <c r="R662" s="1" t="s">
        <v>12072</v>
      </c>
      <c r="S662" s="1">
        <v>212615292965</v>
      </c>
      <c r="U662" s="4">
        <v>45667</v>
      </c>
    </row>
    <row r="663" spans="1:23" x14ac:dyDescent="0.3">
      <c r="A663" s="1" t="s">
        <v>12073</v>
      </c>
      <c r="B663" s="1" t="s">
        <v>12074</v>
      </c>
      <c r="F663" s="1" t="s">
        <v>25</v>
      </c>
      <c r="H663" s="1" t="s">
        <v>26</v>
      </c>
      <c r="J663" s="1" t="s">
        <v>27</v>
      </c>
      <c r="K663" s="1" t="s">
        <v>1077</v>
      </c>
      <c r="M663" s="1" t="s">
        <v>258</v>
      </c>
      <c r="N663" s="2">
        <v>43922</v>
      </c>
      <c r="O663" s="1" t="s">
        <v>223</v>
      </c>
      <c r="P663" s="1" t="s">
        <v>12075</v>
      </c>
      <c r="R663" s="1" t="s">
        <v>12076</v>
      </c>
      <c r="S663" s="1" t="s">
        <v>12077</v>
      </c>
      <c r="U663" s="3">
        <v>18568</v>
      </c>
    </row>
    <row r="664" spans="1:23" x14ac:dyDescent="0.3">
      <c r="A664" s="1" t="s">
        <v>12078</v>
      </c>
      <c r="B664" s="1" t="s">
        <v>12079</v>
      </c>
      <c r="F664" s="1" t="s">
        <v>4188</v>
      </c>
      <c r="H664" s="1" t="s">
        <v>26</v>
      </c>
      <c r="J664" s="1" t="s">
        <v>27</v>
      </c>
      <c r="K664" s="1" t="s">
        <v>12080</v>
      </c>
      <c r="M664" s="1" t="s">
        <v>12081</v>
      </c>
      <c r="N664" s="2">
        <v>43922</v>
      </c>
      <c r="O664" s="1" t="s">
        <v>267</v>
      </c>
      <c r="P664" s="1" t="s">
        <v>12082</v>
      </c>
      <c r="R664" s="1" t="s">
        <v>12083</v>
      </c>
      <c r="U664" s="4">
        <v>45667</v>
      </c>
    </row>
    <row r="665" spans="1:23" x14ac:dyDescent="0.3">
      <c r="A665" s="1" t="s">
        <v>12084</v>
      </c>
      <c r="B665" s="1" t="s">
        <v>12085</v>
      </c>
      <c r="D665" s="1" t="s">
        <v>12086</v>
      </c>
      <c r="E665" s="1">
        <v>2</v>
      </c>
      <c r="F665" s="1" t="s">
        <v>12087</v>
      </c>
      <c r="H665" s="1" t="s">
        <v>26</v>
      </c>
      <c r="J665" s="1" t="s">
        <v>27</v>
      </c>
      <c r="K665" s="1" t="s">
        <v>12088</v>
      </c>
      <c r="L665" s="1" t="s">
        <v>12089</v>
      </c>
      <c r="M665" s="1" t="s">
        <v>258</v>
      </c>
      <c r="N665" s="2">
        <v>43907</v>
      </c>
      <c r="O665" s="1" t="s">
        <v>267</v>
      </c>
      <c r="P665" s="1" t="s">
        <v>12090</v>
      </c>
      <c r="Q665" s="1" t="s">
        <v>12091</v>
      </c>
      <c r="R665" s="1" t="s">
        <v>12092</v>
      </c>
      <c r="S665" s="1" t="s">
        <v>12093</v>
      </c>
      <c r="U665" s="3">
        <v>18568</v>
      </c>
    </row>
    <row r="666" spans="1:23" x14ac:dyDescent="0.3">
      <c r="A666" s="1" t="s">
        <v>12094</v>
      </c>
      <c r="B666" s="1" t="s">
        <v>12095</v>
      </c>
      <c r="C666" s="1" t="s">
        <v>1611</v>
      </c>
      <c r="D666" s="1" t="s">
        <v>12096</v>
      </c>
      <c r="E666" s="1">
        <v>1</v>
      </c>
      <c r="F666" s="1" t="s">
        <v>1408</v>
      </c>
      <c r="H666" s="1" t="s">
        <v>26</v>
      </c>
      <c r="I666" s="1" t="s">
        <v>71</v>
      </c>
      <c r="J666" s="1" t="s">
        <v>27</v>
      </c>
      <c r="K666" s="1" t="s">
        <v>4299</v>
      </c>
      <c r="L666" s="1" t="s">
        <v>12097</v>
      </c>
      <c r="M666" s="1" t="s">
        <v>347</v>
      </c>
      <c r="N666" s="2">
        <v>43902</v>
      </c>
      <c r="O666" s="1" t="s">
        <v>267</v>
      </c>
      <c r="P666" s="1" t="s">
        <v>12098</v>
      </c>
      <c r="Q666" s="1" t="s">
        <v>12099</v>
      </c>
      <c r="R666" s="1" t="s">
        <v>12100</v>
      </c>
      <c r="U666" s="4">
        <v>45667</v>
      </c>
      <c r="V666" s="1" t="s">
        <v>869</v>
      </c>
      <c r="W666" s="1">
        <v>7</v>
      </c>
    </row>
    <row r="667" spans="1:23" x14ac:dyDescent="0.3">
      <c r="A667" s="1" t="s">
        <v>12101</v>
      </c>
      <c r="B667" s="1" t="s">
        <v>12102</v>
      </c>
      <c r="F667" s="1" t="s">
        <v>142</v>
      </c>
      <c r="H667" s="1" t="s">
        <v>26</v>
      </c>
      <c r="J667" s="1" t="s">
        <v>27</v>
      </c>
      <c r="K667" s="1" t="s">
        <v>928</v>
      </c>
      <c r="L667" s="1" t="s">
        <v>12103</v>
      </c>
      <c r="M667" s="1" t="s">
        <v>12104</v>
      </c>
      <c r="N667" s="2">
        <v>43899</v>
      </c>
      <c r="O667" s="1" t="s">
        <v>267</v>
      </c>
      <c r="P667" s="1" t="s">
        <v>12105</v>
      </c>
      <c r="R667" s="1" t="s">
        <v>12106</v>
      </c>
      <c r="S667" s="1" t="s">
        <v>12107</v>
      </c>
      <c r="U667" s="4">
        <v>45667</v>
      </c>
    </row>
    <row r="668" spans="1:23" x14ac:dyDescent="0.3">
      <c r="A668" s="1" t="s">
        <v>12108</v>
      </c>
      <c r="B668" s="1" t="s">
        <v>12109</v>
      </c>
      <c r="D668" s="1" t="s">
        <v>12110</v>
      </c>
      <c r="E668" s="1">
        <v>1</v>
      </c>
      <c r="F668" s="1" t="s">
        <v>1345</v>
      </c>
      <c r="H668" s="1" t="s">
        <v>26</v>
      </c>
      <c r="J668" s="1" t="s">
        <v>27</v>
      </c>
      <c r="K668" s="1" t="s">
        <v>5494</v>
      </c>
      <c r="L668" s="1" t="s">
        <v>12111</v>
      </c>
      <c r="M668" s="1" t="s">
        <v>409</v>
      </c>
      <c r="N668" s="2">
        <v>43895</v>
      </c>
      <c r="O668" s="1" t="s">
        <v>267</v>
      </c>
      <c r="P668" s="1" t="s">
        <v>12112</v>
      </c>
      <c r="R668" s="1" t="s">
        <v>12113</v>
      </c>
      <c r="U668" s="4">
        <v>45667</v>
      </c>
    </row>
    <row r="669" spans="1:23" x14ac:dyDescent="0.3">
      <c r="A669" s="1" t="s">
        <v>12114</v>
      </c>
      <c r="B669" s="1" t="s">
        <v>12115</v>
      </c>
      <c r="D669" s="1" t="s">
        <v>12116</v>
      </c>
      <c r="E669" s="1">
        <v>1</v>
      </c>
      <c r="F669" s="1" t="s">
        <v>142</v>
      </c>
      <c r="H669" s="1" t="s">
        <v>26</v>
      </c>
      <c r="J669" s="1" t="s">
        <v>27</v>
      </c>
      <c r="K669" s="1" t="s">
        <v>12117</v>
      </c>
      <c r="L669" s="1" t="s">
        <v>12118</v>
      </c>
      <c r="M669" s="1" t="s">
        <v>109</v>
      </c>
      <c r="N669" s="2">
        <v>43892</v>
      </c>
      <c r="O669" s="1" t="s">
        <v>267</v>
      </c>
      <c r="P669" s="1" t="s">
        <v>12119</v>
      </c>
      <c r="R669" s="1" t="s">
        <v>12120</v>
      </c>
      <c r="S669" s="1">
        <v>254782872797</v>
      </c>
      <c r="U669" s="4">
        <v>45667</v>
      </c>
    </row>
    <row r="670" spans="1:23" x14ac:dyDescent="0.3">
      <c r="A670" s="1" t="s">
        <v>12121</v>
      </c>
      <c r="B670" s="1" t="s">
        <v>12122</v>
      </c>
      <c r="C670" s="1" t="s">
        <v>973</v>
      </c>
      <c r="D670" s="1" t="s">
        <v>12123</v>
      </c>
      <c r="E670" s="1">
        <v>2</v>
      </c>
      <c r="F670" s="1" t="s">
        <v>12124</v>
      </c>
      <c r="H670" s="1" t="s">
        <v>26</v>
      </c>
      <c r="I670" s="1" t="s">
        <v>80</v>
      </c>
      <c r="J670" s="1" t="s">
        <v>27</v>
      </c>
      <c r="K670" s="1" t="s">
        <v>12125</v>
      </c>
      <c r="L670" s="1" t="s">
        <v>12126</v>
      </c>
      <c r="M670" s="1" t="s">
        <v>302</v>
      </c>
      <c r="N670" s="2">
        <v>43891</v>
      </c>
      <c r="O670" s="1" t="s">
        <v>267</v>
      </c>
      <c r="P670" s="1" t="s">
        <v>12127</v>
      </c>
      <c r="Q670" s="1" t="s">
        <v>12128</v>
      </c>
      <c r="R670" s="1" t="s">
        <v>12129</v>
      </c>
      <c r="U670" s="4">
        <v>45667</v>
      </c>
      <c r="W670" s="1">
        <v>1</v>
      </c>
    </row>
    <row r="671" spans="1:23" x14ac:dyDescent="0.3">
      <c r="A671" s="1" t="s">
        <v>12130</v>
      </c>
      <c r="B671" s="1" t="s">
        <v>12131</v>
      </c>
      <c r="F671" s="1" t="s">
        <v>602</v>
      </c>
      <c r="H671" s="1" t="s">
        <v>26</v>
      </c>
      <c r="I671" s="1" t="s">
        <v>80</v>
      </c>
      <c r="J671" s="1" t="s">
        <v>27</v>
      </c>
      <c r="K671" s="1" t="s">
        <v>12132</v>
      </c>
      <c r="L671" s="1" t="s">
        <v>12133</v>
      </c>
      <c r="M671" s="1" t="s">
        <v>309</v>
      </c>
      <c r="N671" s="2">
        <v>43891</v>
      </c>
      <c r="O671" s="1" t="s">
        <v>223</v>
      </c>
      <c r="P671" s="1" t="s">
        <v>12134</v>
      </c>
      <c r="Q671" s="1" t="s">
        <v>12135</v>
      </c>
      <c r="R671" s="1" t="s">
        <v>12136</v>
      </c>
      <c r="U671" s="4">
        <v>45667</v>
      </c>
    </row>
    <row r="672" spans="1:23" x14ac:dyDescent="0.3">
      <c r="A672" s="1" t="s">
        <v>12137</v>
      </c>
      <c r="B672" s="1" t="s">
        <v>12138</v>
      </c>
      <c r="C672" s="1" t="s">
        <v>973</v>
      </c>
      <c r="D672" s="1" t="s">
        <v>12139</v>
      </c>
      <c r="E672" s="1">
        <v>2</v>
      </c>
      <c r="F672" s="1" t="s">
        <v>25</v>
      </c>
      <c r="H672" s="1" t="s">
        <v>26</v>
      </c>
      <c r="J672" s="1" t="s">
        <v>27</v>
      </c>
      <c r="K672" s="1" t="s">
        <v>6034</v>
      </c>
      <c r="L672" s="1" t="s">
        <v>12140</v>
      </c>
      <c r="M672" s="1" t="s">
        <v>347</v>
      </c>
      <c r="N672" s="2">
        <v>43891</v>
      </c>
      <c r="O672" s="1" t="s">
        <v>267</v>
      </c>
      <c r="P672" s="1" t="s">
        <v>12141</v>
      </c>
      <c r="R672" s="1" t="s">
        <v>12142</v>
      </c>
      <c r="S672" s="1">
        <v>201111122335</v>
      </c>
      <c r="U672" s="3">
        <v>18568</v>
      </c>
      <c r="V672" s="1" t="s">
        <v>869</v>
      </c>
      <c r="W672" s="1">
        <v>3</v>
      </c>
    </row>
    <row r="673" spans="1:23" x14ac:dyDescent="0.3">
      <c r="A673" s="1" t="s">
        <v>12143</v>
      </c>
      <c r="B673" s="1" t="s">
        <v>12144</v>
      </c>
      <c r="D673" s="1" t="s">
        <v>12145</v>
      </c>
      <c r="E673" s="1">
        <v>1</v>
      </c>
      <c r="F673" s="1" t="s">
        <v>240</v>
      </c>
      <c r="H673" s="1" t="s">
        <v>26</v>
      </c>
      <c r="I673" s="1" t="s">
        <v>71</v>
      </c>
      <c r="J673" s="1" t="s">
        <v>27</v>
      </c>
      <c r="K673" s="1" t="s">
        <v>489</v>
      </c>
      <c r="L673" s="1" t="s">
        <v>12146</v>
      </c>
      <c r="M673" s="1" t="s">
        <v>4119</v>
      </c>
      <c r="N673" s="2">
        <v>43891</v>
      </c>
      <c r="O673" s="1" t="s">
        <v>267</v>
      </c>
      <c r="P673" s="1" t="s">
        <v>12147</v>
      </c>
      <c r="Q673" s="1" t="s">
        <v>12148</v>
      </c>
      <c r="R673" s="1" t="s">
        <v>12149</v>
      </c>
      <c r="S673" s="1">
        <v>2347043237085</v>
      </c>
      <c r="U673" s="4">
        <v>45667</v>
      </c>
    </row>
    <row r="674" spans="1:23" x14ac:dyDescent="0.3">
      <c r="A674" s="1" t="s">
        <v>12150</v>
      </c>
      <c r="B674" s="1" t="s">
        <v>12151</v>
      </c>
      <c r="F674" s="1" t="s">
        <v>142</v>
      </c>
      <c r="H674" s="1" t="s">
        <v>26</v>
      </c>
      <c r="J674" s="1" t="s">
        <v>27</v>
      </c>
      <c r="K674" s="1" t="s">
        <v>928</v>
      </c>
      <c r="L674" s="1" t="s">
        <v>12152</v>
      </c>
      <c r="M674" s="1" t="s">
        <v>1110</v>
      </c>
      <c r="N674" s="2">
        <v>43891</v>
      </c>
      <c r="O674" s="1" t="s">
        <v>223</v>
      </c>
      <c r="P674" s="1" t="s">
        <v>12153</v>
      </c>
      <c r="Q674" s="1" t="s">
        <v>12154</v>
      </c>
      <c r="R674" s="1" t="s">
        <v>12155</v>
      </c>
      <c r="U674" s="4">
        <v>45667</v>
      </c>
    </row>
    <row r="675" spans="1:23" x14ac:dyDescent="0.3">
      <c r="A675" s="1" t="s">
        <v>12156</v>
      </c>
      <c r="B675" s="1" t="s">
        <v>12157</v>
      </c>
      <c r="F675" s="1" t="s">
        <v>8726</v>
      </c>
      <c r="H675" s="1" t="s">
        <v>26</v>
      </c>
      <c r="I675" s="1" t="s">
        <v>71</v>
      </c>
      <c r="J675" s="1" t="s">
        <v>27</v>
      </c>
      <c r="K675" s="1" t="s">
        <v>12158</v>
      </c>
      <c r="L675" s="1" t="s">
        <v>12159</v>
      </c>
      <c r="M675" s="1" t="s">
        <v>375</v>
      </c>
      <c r="N675" s="2">
        <v>43888</v>
      </c>
      <c r="O675" s="1" t="s">
        <v>267</v>
      </c>
      <c r="P675" s="1" t="s">
        <v>12160</v>
      </c>
      <c r="Q675" s="1" t="s">
        <v>12161</v>
      </c>
      <c r="R675" s="1" t="s">
        <v>12162</v>
      </c>
      <c r="S675" s="1" t="s">
        <v>12163</v>
      </c>
      <c r="U675" s="3">
        <v>18568</v>
      </c>
    </row>
    <row r="676" spans="1:23" x14ac:dyDescent="0.3">
      <c r="A676" s="1" t="s">
        <v>12164</v>
      </c>
      <c r="B676" s="1" t="s">
        <v>12165</v>
      </c>
      <c r="C676" s="1" t="s">
        <v>426</v>
      </c>
      <c r="D676" s="1" t="s">
        <v>12166</v>
      </c>
      <c r="E676" s="1">
        <v>2</v>
      </c>
      <c r="F676" s="1" t="s">
        <v>90</v>
      </c>
      <c r="H676" s="1" t="s">
        <v>26</v>
      </c>
      <c r="I676" s="1" t="s">
        <v>80</v>
      </c>
      <c r="J676" s="1" t="s">
        <v>27</v>
      </c>
      <c r="K676" s="1" t="s">
        <v>12167</v>
      </c>
      <c r="L676" s="1" t="s">
        <v>12168</v>
      </c>
      <c r="M676" s="1" t="s">
        <v>109</v>
      </c>
      <c r="N676" s="2">
        <v>43885</v>
      </c>
      <c r="O676" s="1" t="s">
        <v>267</v>
      </c>
      <c r="P676" s="1" t="s">
        <v>12169</v>
      </c>
      <c r="Q676" s="1" t="s">
        <v>12170</v>
      </c>
      <c r="R676" s="1" t="s">
        <v>12171</v>
      </c>
      <c r="S676" s="1" t="s">
        <v>12172</v>
      </c>
      <c r="U676" s="3">
        <v>18568</v>
      </c>
      <c r="W676" s="1">
        <v>1</v>
      </c>
    </row>
    <row r="677" spans="1:23" x14ac:dyDescent="0.3">
      <c r="A677" s="1" t="s">
        <v>12173</v>
      </c>
      <c r="B677" s="1" t="s">
        <v>12174</v>
      </c>
      <c r="D677" s="1" t="s">
        <v>12175</v>
      </c>
      <c r="E677" s="1">
        <v>1</v>
      </c>
      <c r="F677" s="1" t="s">
        <v>12176</v>
      </c>
      <c r="H677" s="1" t="s">
        <v>26</v>
      </c>
      <c r="J677" s="1" t="s">
        <v>27</v>
      </c>
      <c r="K677" s="1" t="s">
        <v>12177</v>
      </c>
      <c r="L677" s="1" t="s">
        <v>12178</v>
      </c>
      <c r="M677" s="1" t="s">
        <v>12179</v>
      </c>
      <c r="N677" s="2">
        <v>43885</v>
      </c>
      <c r="O677" s="1" t="s">
        <v>267</v>
      </c>
      <c r="P677" s="1" t="s">
        <v>12180</v>
      </c>
      <c r="R677" s="1" t="s">
        <v>12181</v>
      </c>
      <c r="S677" s="1">
        <v>2349169209026</v>
      </c>
      <c r="U677" s="4">
        <v>45667</v>
      </c>
    </row>
    <row r="678" spans="1:23" x14ac:dyDescent="0.3">
      <c r="A678" s="1" t="s">
        <v>12182</v>
      </c>
      <c r="B678" s="1" t="s">
        <v>12183</v>
      </c>
      <c r="C678" s="1" t="s">
        <v>869</v>
      </c>
      <c r="D678" s="1" t="s">
        <v>12184</v>
      </c>
      <c r="E678" s="1">
        <v>2</v>
      </c>
      <c r="F678" s="1" t="s">
        <v>666</v>
      </c>
      <c r="H678" s="1" t="s">
        <v>26</v>
      </c>
      <c r="I678" s="1" t="s">
        <v>80</v>
      </c>
      <c r="J678" s="1" t="s">
        <v>27</v>
      </c>
      <c r="K678" s="1" t="s">
        <v>12185</v>
      </c>
      <c r="L678" s="1" t="s">
        <v>12186</v>
      </c>
      <c r="M678" s="1" t="s">
        <v>170</v>
      </c>
      <c r="N678" s="2">
        <v>43884</v>
      </c>
      <c r="O678" s="1" t="s">
        <v>267</v>
      </c>
      <c r="P678" s="1" t="s">
        <v>12187</v>
      </c>
      <c r="Q678" s="1" t="s">
        <v>12188</v>
      </c>
      <c r="S678" s="1">
        <v>233302908190</v>
      </c>
      <c r="U678" s="3">
        <v>18568</v>
      </c>
      <c r="V678" s="1" t="s">
        <v>869</v>
      </c>
      <c r="W678" s="1">
        <v>2</v>
      </c>
    </row>
    <row r="679" spans="1:23" x14ac:dyDescent="0.3">
      <c r="A679" s="1" t="s">
        <v>12189</v>
      </c>
      <c r="B679" s="1" t="s">
        <v>12190</v>
      </c>
      <c r="F679" s="1" t="s">
        <v>25</v>
      </c>
      <c r="H679" s="1" t="s">
        <v>26</v>
      </c>
      <c r="I679" s="1" t="s">
        <v>71</v>
      </c>
      <c r="J679" s="1" t="s">
        <v>27</v>
      </c>
      <c r="K679" s="1" t="s">
        <v>2314</v>
      </c>
      <c r="L679" s="1" t="s">
        <v>12191</v>
      </c>
      <c r="M679" s="1" t="s">
        <v>109</v>
      </c>
      <c r="N679" s="2">
        <v>43880</v>
      </c>
      <c r="O679" s="1" t="s">
        <v>267</v>
      </c>
      <c r="P679" s="1" t="s">
        <v>12192</v>
      </c>
      <c r="Q679" s="1" t="s">
        <v>12193</v>
      </c>
      <c r="R679" s="1" t="s">
        <v>12194</v>
      </c>
      <c r="S679" s="1" t="s">
        <v>12195</v>
      </c>
      <c r="U679" s="1" t="s">
        <v>130</v>
      </c>
    </row>
    <row r="680" spans="1:23" x14ac:dyDescent="0.3">
      <c r="A680" s="1" t="s">
        <v>12196</v>
      </c>
      <c r="B680" s="1" t="s">
        <v>12197</v>
      </c>
      <c r="C680" s="1" t="s">
        <v>926</v>
      </c>
      <c r="D680" s="1" t="s">
        <v>12198</v>
      </c>
      <c r="E680" s="1">
        <v>1</v>
      </c>
      <c r="F680" s="1" t="s">
        <v>2097</v>
      </c>
      <c r="H680" s="1" t="s">
        <v>26</v>
      </c>
      <c r="J680" s="1" t="s">
        <v>27</v>
      </c>
      <c r="K680" s="1" t="s">
        <v>12199</v>
      </c>
      <c r="L680" s="1" t="s">
        <v>12200</v>
      </c>
      <c r="M680" s="1" t="s">
        <v>258</v>
      </c>
      <c r="N680" s="2">
        <v>43878</v>
      </c>
      <c r="O680" s="1" t="s">
        <v>267</v>
      </c>
      <c r="P680" s="1" t="s">
        <v>12201</v>
      </c>
      <c r="R680" s="1" t="s">
        <v>12202</v>
      </c>
      <c r="S680" s="1" t="s">
        <v>12203</v>
      </c>
      <c r="U680" s="4">
        <v>45667</v>
      </c>
      <c r="V680" s="1" t="s">
        <v>932</v>
      </c>
    </row>
    <row r="681" spans="1:23" x14ac:dyDescent="0.3">
      <c r="A681" s="1" t="s">
        <v>12204</v>
      </c>
      <c r="B681" s="1" t="s">
        <v>12205</v>
      </c>
      <c r="C681" s="1" t="s">
        <v>426</v>
      </c>
      <c r="D681" s="1" t="s">
        <v>12206</v>
      </c>
      <c r="E681" s="1">
        <v>1</v>
      </c>
      <c r="F681" s="1" t="s">
        <v>8854</v>
      </c>
      <c r="H681" s="1" t="s">
        <v>26</v>
      </c>
      <c r="I681" s="1" t="s">
        <v>80</v>
      </c>
      <c r="J681" s="1" t="s">
        <v>27</v>
      </c>
      <c r="K681" s="1" t="s">
        <v>12207</v>
      </c>
      <c r="L681" s="1" t="s">
        <v>12208</v>
      </c>
      <c r="M681" s="1" t="s">
        <v>788</v>
      </c>
      <c r="N681" s="2">
        <v>43873</v>
      </c>
      <c r="O681" s="1" t="s">
        <v>267</v>
      </c>
      <c r="P681" s="1" t="s">
        <v>12209</v>
      </c>
      <c r="Q681" s="1" t="s">
        <v>12210</v>
      </c>
      <c r="R681" s="1" t="s">
        <v>12211</v>
      </c>
      <c r="S681" s="1">
        <v>256775796781</v>
      </c>
      <c r="U681" s="4">
        <v>45667</v>
      </c>
      <c r="W681" s="1">
        <v>1</v>
      </c>
    </row>
    <row r="682" spans="1:23" x14ac:dyDescent="0.3">
      <c r="A682" s="1" t="s">
        <v>12212</v>
      </c>
      <c r="B682" s="1" t="s">
        <v>12213</v>
      </c>
      <c r="D682" s="1" t="s">
        <v>12214</v>
      </c>
      <c r="E682" s="1">
        <v>1</v>
      </c>
      <c r="F682" s="1" t="s">
        <v>12215</v>
      </c>
      <c r="H682" s="1" t="s">
        <v>26</v>
      </c>
      <c r="J682" s="1" t="s">
        <v>27</v>
      </c>
      <c r="K682" s="1" t="s">
        <v>12216</v>
      </c>
      <c r="L682" s="1" t="s">
        <v>12217</v>
      </c>
      <c r="M682" s="1" t="s">
        <v>302</v>
      </c>
      <c r="N682" s="2">
        <v>43869</v>
      </c>
      <c r="O682" s="1" t="s">
        <v>267</v>
      </c>
      <c r="P682" s="1" t="s">
        <v>12218</v>
      </c>
      <c r="R682" s="1" t="s">
        <v>12219</v>
      </c>
      <c r="S682" s="1" t="s">
        <v>12220</v>
      </c>
      <c r="U682" s="4">
        <v>45667</v>
      </c>
    </row>
    <row r="683" spans="1:23" x14ac:dyDescent="0.3">
      <c r="A683" s="1" t="s">
        <v>12221</v>
      </c>
      <c r="B683" s="1" t="s">
        <v>12222</v>
      </c>
      <c r="D683" s="1" t="s">
        <v>4290</v>
      </c>
      <c r="E683" s="1">
        <v>1</v>
      </c>
      <c r="F683" s="1" t="s">
        <v>25</v>
      </c>
      <c r="J683" s="1" t="s">
        <v>27</v>
      </c>
      <c r="K683" s="1" t="s">
        <v>12223</v>
      </c>
      <c r="L683" s="1" t="s">
        <v>12224</v>
      </c>
      <c r="M683" s="1" t="s">
        <v>3559</v>
      </c>
      <c r="N683" s="2">
        <v>43866</v>
      </c>
      <c r="O683" s="1" t="s">
        <v>267</v>
      </c>
      <c r="P683" s="1" t="s">
        <v>12225</v>
      </c>
      <c r="Q683" s="1" t="s">
        <v>4294</v>
      </c>
      <c r="R683" s="1" t="s">
        <v>12226</v>
      </c>
      <c r="S683" s="1" t="s">
        <v>12227</v>
      </c>
      <c r="U683" s="4">
        <v>45667</v>
      </c>
    </row>
    <row r="684" spans="1:23" x14ac:dyDescent="0.3">
      <c r="A684" s="1" t="s">
        <v>12228</v>
      </c>
      <c r="B684" s="1" t="s">
        <v>12229</v>
      </c>
      <c r="C684" s="1" t="s">
        <v>926</v>
      </c>
      <c r="D684" s="1" t="s">
        <v>12230</v>
      </c>
      <c r="E684" s="1">
        <v>2</v>
      </c>
      <c r="F684" s="1" t="s">
        <v>12231</v>
      </c>
      <c r="H684" s="1" t="s">
        <v>26</v>
      </c>
      <c r="J684" s="1" t="s">
        <v>27</v>
      </c>
      <c r="K684" s="1" t="s">
        <v>12232</v>
      </c>
      <c r="L684" s="1" t="s">
        <v>12233</v>
      </c>
      <c r="M684" s="1" t="s">
        <v>258</v>
      </c>
      <c r="N684" s="2">
        <v>43864</v>
      </c>
      <c r="O684" s="1" t="s">
        <v>267</v>
      </c>
      <c r="P684" s="1" t="s">
        <v>12234</v>
      </c>
      <c r="Q684" s="1" t="s">
        <v>12235</v>
      </c>
      <c r="R684" s="1" t="s">
        <v>12236</v>
      </c>
      <c r="U684" s="1" t="s">
        <v>130</v>
      </c>
      <c r="V684" s="1" t="s">
        <v>932</v>
      </c>
      <c r="W684" s="1">
        <v>8</v>
      </c>
    </row>
    <row r="685" spans="1:23" x14ac:dyDescent="0.3">
      <c r="A685" s="1" t="s">
        <v>12237</v>
      </c>
      <c r="B685" s="1" t="s">
        <v>12238</v>
      </c>
      <c r="D685" s="1" t="s">
        <v>12239</v>
      </c>
      <c r="E685" s="1">
        <v>1</v>
      </c>
      <c r="F685" s="1" t="s">
        <v>12240</v>
      </c>
      <c r="H685" s="1" t="s">
        <v>26</v>
      </c>
      <c r="J685" s="1" t="s">
        <v>27</v>
      </c>
      <c r="K685" s="1" t="s">
        <v>12241</v>
      </c>
      <c r="L685" s="1" t="s">
        <v>12242</v>
      </c>
      <c r="M685" s="1" t="s">
        <v>100</v>
      </c>
      <c r="N685" s="2">
        <v>43864</v>
      </c>
      <c r="O685" s="1" t="s">
        <v>267</v>
      </c>
      <c r="P685" s="1" t="s">
        <v>12243</v>
      </c>
      <c r="R685" s="1" t="s">
        <v>12244</v>
      </c>
      <c r="U685" s="1" t="s">
        <v>130</v>
      </c>
    </row>
    <row r="686" spans="1:23" x14ac:dyDescent="0.3">
      <c r="A686" s="1" t="s">
        <v>12245</v>
      </c>
      <c r="B686" s="1" t="s">
        <v>12246</v>
      </c>
      <c r="D686" s="1" t="s">
        <v>12247</v>
      </c>
      <c r="E686" s="1">
        <v>1</v>
      </c>
      <c r="F686" s="1" t="s">
        <v>2097</v>
      </c>
      <c r="H686" s="1" t="s">
        <v>26</v>
      </c>
      <c r="J686" s="1" t="s">
        <v>27</v>
      </c>
      <c r="K686" s="1" t="s">
        <v>6118</v>
      </c>
      <c r="L686" s="1" t="s">
        <v>12248</v>
      </c>
      <c r="M686" s="1" t="s">
        <v>12249</v>
      </c>
      <c r="N686" s="2">
        <v>43863</v>
      </c>
      <c r="O686" s="1" t="s">
        <v>267</v>
      </c>
      <c r="P686" s="1" t="s">
        <v>12250</v>
      </c>
      <c r="Q686" s="1" t="s">
        <v>12251</v>
      </c>
      <c r="R686" s="1" t="s">
        <v>12252</v>
      </c>
      <c r="S686" s="1" t="s">
        <v>12253</v>
      </c>
      <c r="U686" s="4">
        <v>45667</v>
      </c>
    </row>
    <row r="687" spans="1:23" x14ac:dyDescent="0.3">
      <c r="A687" s="1" t="s">
        <v>12254</v>
      </c>
      <c r="B687" s="1" t="s">
        <v>12255</v>
      </c>
      <c r="C687" s="1" t="s">
        <v>926</v>
      </c>
      <c r="D687" s="1" t="s">
        <v>12256</v>
      </c>
      <c r="E687" s="1">
        <v>2</v>
      </c>
      <c r="F687" s="1" t="s">
        <v>12257</v>
      </c>
      <c r="H687" s="1" t="s">
        <v>26</v>
      </c>
      <c r="J687" s="1" t="s">
        <v>27</v>
      </c>
      <c r="K687" s="1" t="s">
        <v>12258</v>
      </c>
      <c r="L687" s="1" t="s">
        <v>12259</v>
      </c>
      <c r="M687" s="1" t="s">
        <v>82</v>
      </c>
      <c r="N687" s="2">
        <v>43862</v>
      </c>
      <c r="O687" s="1" t="s">
        <v>267</v>
      </c>
      <c r="P687" s="1" t="s">
        <v>12260</v>
      </c>
      <c r="Q687" s="1" t="s">
        <v>12261</v>
      </c>
      <c r="R687" s="1" t="s">
        <v>12262</v>
      </c>
      <c r="U687" s="4">
        <v>45667</v>
      </c>
      <c r="V687" s="1" t="s">
        <v>932</v>
      </c>
    </row>
    <row r="688" spans="1:23" x14ac:dyDescent="0.3">
      <c r="A688" s="1" t="s">
        <v>12263</v>
      </c>
      <c r="B688" s="1" t="s">
        <v>12264</v>
      </c>
      <c r="C688" s="1" t="s">
        <v>426</v>
      </c>
      <c r="D688" s="1" t="s">
        <v>5230</v>
      </c>
      <c r="E688" s="1">
        <v>1</v>
      </c>
      <c r="F688" s="1" t="s">
        <v>90</v>
      </c>
      <c r="H688" s="1" t="s">
        <v>26</v>
      </c>
      <c r="I688" s="1" t="s">
        <v>80</v>
      </c>
      <c r="J688" s="1" t="s">
        <v>27</v>
      </c>
      <c r="K688" s="1" t="s">
        <v>967</v>
      </c>
      <c r="L688" s="1" t="s">
        <v>12265</v>
      </c>
      <c r="M688" s="1" t="s">
        <v>788</v>
      </c>
      <c r="N688" s="2">
        <v>43862</v>
      </c>
      <c r="O688" s="1" t="s">
        <v>223</v>
      </c>
      <c r="P688" s="1" t="s">
        <v>12266</v>
      </c>
      <c r="Q688" s="1" t="s">
        <v>12267</v>
      </c>
      <c r="R688" s="1" t="s">
        <v>5235</v>
      </c>
      <c r="S688" s="1">
        <v>256773355179</v>
      </c>
      <c r="U688" s="3">
        <v>18568</v>
      </c>
      <c r="W688" s="1">
        <v>2</v>
      </c>
    </row>
    <row r="689" spans="1:23" x14ac:dyDescent="0.3">
      <c r="A689" s="1" t="s">
        <v>12268</v>
      </c>
      <c r="B689" s="1" t="s">
        <v>12269</v>
      </c>
      <c r="D689" s="1" t="s">
        <v>12270</v>
      </c>
      <c r="E689" s="1">
        <v>1</v>
      </c>
      <c r="F689" s="1" t="s">
        <v>12271</v>
      </c>
      <c r="H689" s="1" t="s">
        <v>26</v>
      </c>
      <c r="J689" s="1" t="s">
        <v>27</v>
      </c>
      <c r="K689" s="1" t="s">
        <v>12272</v>
      </c>
      <c r="M689" s="1" t="s">
        <v>3007</v>
      </c>
      <c r="N689" s="2">
        <v>43858</v>
      </c>
      <c r="O689" s="1" t="s">
        <v>267</v>
      </c>
      <c r="P689" s="1" t="s">
        <v>12273</v>
      </c>
      <c r="R689" s="1" t="s">
        <v>12274</v>
      </c>
      <c r="S689" s="1">
        <v>212645970895</v>
      </c>
      <c r="U689" s="3">
        <v>18568</v>
      </c>
    </row>
    <row r="690" spans="1:23" x14ac:dyDescent="0.3">
      <c r="A690" s="1" t="s">
        <v>12275</v>
      </c>
      <c r="B690" s="1" t="s">
        <v>12276</v>
      </c>
      <c r="C690" s="1" t="s">
        <v>1611</v>
      </c>
      <c r="D690" s="1" t="s">
        <v>12277</v>
      </c>
      <c r="E690" s="1">
        <v>2</v>
      </c>
      <c r="F690" s="1" t="s">
        <v>3311</v>
      </c>
      <c r="H690" s="1" t="s">
        <v>26</v>
      </c>
      <c r="I690" s="1" t="s">
        <v>80</v>
      </c>
      <c r="J690" s="1" t="s">
        <v>27</v>
      </c>
      <c r="K690" s="1" t="s">
        <v>12278</v>
      </c>
      <c r="L690" s="1" t="s">
        <v>12279</v>
      </c>
      <c r="M690" s="1" t="s">
        <v>258</v>
      </c>
      <c r="N690" s="2">
        <v>43851</v>
      </c>
      <c r="O690" s="1" t="s">
        <v>267</v>
      </c>
      <c r="P690" s="1" t="s">
        <v>12280</v>
      </c>
      <c r="Q690" s="1" t="s">
        <v>12281</v>
      </c>
      <c r="R690" s="1" t="s">
        <v>12282</v>
      </c>
      <c r="S690" s="1">
        <v>2348167910608</v>
      </c>
      <c r="U690" s="3">
        <v>18568</v>
      </c>
      <c r="V690" s="1" t="s">
        <v>869</v>
      </c>
      <c r="W690" s="1">
        <v>2</v>
      </c>
    </row>
    <row r="691" spans="1:23" x14ac:dyDescent="0.3">
      <c r="A691" s="1" t="s">
        <v>12283</v>
      </c>
      <c r="B691" s="1" t="s">
        <v>12284</v>
      </c>
      <c r="C691" s="1" t="s">
        <v>926</v>
      </c>
      <c r="D691" s="1" t="s">
        <v>12285</v>
      </c>
      <c r="E691" s="1">
        <v>2</v>
      </c>
      <c r="F691" s="1" t="s">
        <v>240</v>
      </c>
      <c r="H691" s="1" t="s">
        <v>26</v>
      </c>
      <c r="I691" s="1" t="s">
        <v>71</v>
      </c>
      <c r="J691" s="1" t="s">
        <v>473</v>
      </c>
      <c r="K691" s="1" t="s">
        <v>11193</v>
      </c>
      <c r="L691" s="1" t="s">
        <v>12286</v>
      </c>
      <c r="M691" s="1" t="s">
        <v>258</v>
      </c>
      <c r="N691" s="2">
        <v>43850</v>
      </c>
      <c r="O691" s="1" t="s">
        <v>267</v>
      </c>
      <c r="P691" s="1" t="s">
        <v>12287</v>
      </c>
      <c r="Q691" s="1" t="s">
        <v>12288</v>
      </c>
      <c r="R691" s="1" t="s">
        <v>12289</v>
      </c>
      <c r="U691" s="1" t="s">
        <v>130</v>
      </c>
      <c r="V691" s="1" t="s">
        <v>932</v>
      </c>
      <c r="W691" s="1">
        <v>8</v>
      </c>
    </row>
    <row r="692" spans="1:23" x14ac:dyDescent="0.3">
      <c r="A692" s="1" t="s">
        <v>12290</v>
      </c>
      <c r="B692" s="1" t="s">
        <v>12291</v>
      </c>
      <c r="D692" s="1" t="s">
        <v>12292</v>
      </c>
      <c r="E692" s="1">
        <v>1</v>
      </c>
      <c r="F692" s="1" t="s">
        <v>628</v>
      </c>
      <c r="H692" s="1" t="s">
        <v>26</v>
      </c>
      <c r="I692" s="1" t="s">
        <v>71</v>
      </c>
      <c r="J692" s="1" t="s">
        <v>27</v>
      </c>
      <c r="K692" s="1" t="s">
        <v>11896</v>
      </c>
      <c r="L692" s="1" t="s">
        <v>12293</v>
      </c>
      <c r="M692" s="1" t="s">
        <v>258</v>
      </c>
      <c r="N692" s="2">
        <v>43850</v>
      </c>
      <c r="O692" s="1" t="s">
        <v>267</v>
      </c>
      <c r="P692" s="1" t="s">
        <v>12294</v>
      </c>
      <c r="Q692" s="1" t="s">
        <v>12295</v>
      </c>
      <c r="R692" s="1" t="s">
        <v>12296</v>
      </c>
      <c r="S692" s="1" t="s">
        <v>12297</v>
      </c>
      <c r="U692" s="3">
        <v>18568</v>
      </c>
    </row>
    <row r="693" spans="1:23" x14ac:dyDescent="0.3">
      <c r="A693" s="1" t="s">
        <v>5927</v>
      </c>
      <c r="B693" s="1" t="s">
        <v>12298</v>
      </c>
      <c r="C693" s="1" t="s">
        <v>426</v>
      </c>
      <c r="D693" s="1" t="s">
        <v>12299</v>
      </c>
      <c r="E693" s="1">
        <v>2</v>
      </c>
      <c r="F693" s="1" t="s">
        <v>1108</v>
      </c>
      <c r="H693" s="1" t="s">
        <v>26</v>
      </c>
      <c r="I693" s="1" t="s">
        <v>80</v>
      </c>
      <c r="J693" s="1" t="s">
        <v>27</v>
      </c>
      <c r="K693" s="1" t="s">
        <v>12300</v>
      </c>
      <c r="L693" s="1" t="s">
        <v>12301</v>
      </c>
      <c r="M693" s="1" t="s">
        <v>170</v>
      </c>
      <c r="N693" s="2">
        <v>43846</v>
      </c>
      <c r="O693" s="1" t="s">
        <v>267</v>
      </c>
      <c r="P693" s="1" t="s">
        <v>5931</v>
      </c>
      <c r="Q693" s="1" t="s">
        <v>5932</v>
      </c>
      <c r="R693" s="1" t="s">
        <v>12302</v>
      </c>
      <c r="S693" s="1">
        <v>233242561793</v>
      </c>
      <c r="U693" s="3">
        <v>18568</v>
      </c>
      <c r="W693" s="1">
        <v>1</v>
      </c>
    </row>
    <row r="694" spans="1:23" x14ac:dyDescent="0.3">
      <c r="A694" s="1" t="s">
        <v>12303</v>
      </c>
      <c r="B694" s="1" t="s">
        <v>12304</v>
      </c>
      <c r="D694" s="1" t="s">
        <v>12305</v>
      </c>
      <c r="E694" s="1">
        <v>1</v>
      </c>
      <c r="F694" s="1" t="s">
        <v>1345</v>
      </c>
      <c r="H694" s="1" t="s">
        <v>26</v>
      </c>
      <c r="J694" s="1" t="s">
        <v>27</v>
      </c>
      <c r="K694" s="1" t="s">
        <v>5494</v>
      </c>
      <c r="L694" s="1" t="s">
        <v>12306</v>
      </c>
      <c r="M694" s="1" t="s">
        <v>109</v>
      </c>
      <c r="N694" s="2">
        <v>43843</v>
      </c>
      <c r="O694" s="1" t="s">
        <v>267</v>
      </c>
      <c r="P694" s="1" t="s">
        <v>12307</v>
      </c>
      <c r="Q694" s="1" t="s">
        <v>12308</v>
      </c>
      <c r="R694" s="1" t="s">
        <v>12309</v>
      </c>
      <c r="S694" s="1">
        <f>254717582911 / 254748141123</f>
        <v>0.99988004539752362</v>
      </c>
      <c r="U694" s="4">
        <v>45667</v>
      </c>
    </row>
    <row r="695" spans="1:23" x14ac:dyDescent="0.3">
      <c r="A695" s="1" t="s">
        <v>12310</v>
      </c>
      <c r="B695" s="1" t="s">
        <v>12311</v>
      </c>
      <c r="D695" s="1" t="s">
        <v>12312</v>
      </c>
      <c r="E695" s="1">
        <v>1</v>
      </c>
      <c r="F695" s="1" t="s">
        <v>472</v>
      </c>
      <c r="H695" s="1" t="s">
        <v>26</v>
      </c>
      <c r="J695" s="1" t="s">
        <v>27</v>
      </c>
      <c r="K695" s="1" t="s">
        <v>12313</v>
      </c>
      <c r="L695" s="1" t="s">
        <v>12314</v>
      </c>
      <c r="M695" s="1" t="s">
        <v>258</v>
      </c>
      <c r="N695" s="2">
        <v>43843</v>
      </c>
      <c r="O695" s="1" t="s">
        <v>267</v>
      </c>
      <c r="P695" s="1" t="s">
        <v>12315</v>
      </c>
      <c r="Q695" s="1" t="s">
        <v>12316</v>
      </c>
      <c r="R695" s="1" t="s">
        <v>12317</v>
      </c>
      <c r="U695" s="4">
        <v>45667</v>
      </c>
    </row>
    <row r="696" spans="1:23" x14ac:dyDescent="0.3">
      <c r="A696" s="1" t="s">
        <v>12318</v>
      </c>
      <c r="B696" s="1" t="s">
        <v>12319</v>
      </c>
      <c r="D696" s="1" t="s">
        <v>12320</v>
      </c>
      <c r="E696" s="1">
        <v>1</v>
      </c>
      <c r="F696" s="1" t="s">
        <v>8598</v>
      </c>
      <c r="G696" s="1">
        <v>1</v>
      </c>
      <c r="H696" s="1" t="s">
        <v>26</v>
      </c>
      <c r="J696" s="1" t="s">
        <v>27</v>
      </c>
      <c r="K696" s="1" t="s">
        <v>12321</v>
      </c>
      <c r="L696" s="1" t="s">
        <v>12322</v>
      </c>
      <c r="M696" s="1" t="s">
        <v>258</v>
      </c>
      <c r="N696" s="2">
        <v>43841</v>
      </c>
      <c r="O696" s="1" t="s">
        <v>267</v>
      </c>
      <c r="P696" s="1" t="s">
        <v>12323</v>
      </c>
      <c r="Q696" s="1" t="s">
        <v>12324</v>
      </c>
      <c r="R696" s="1" t="s">
        <v>12325</v>
      </c>
      <c r="S696" s="1">
        <v>2348108035894</v>
      </c>
      <c r="U696" s="4">
        <v>45667</v>
      </c>
    </row>
    <row r="697" spans="1:23" x14ac:dyDescent="0.3">
      <c r="A697" s="1" t="s">
        <v>12326</v>
      </c>
      <c r="B697" s="1" t="s">
        <v>12327</v>
      </c>
      <c r="C697" s="1" t="s">
        <v>426</v>
      </c>
      <c r="D697" s="1" t="s">
        <v>12328</v>
      </c>
      <c r="E697" s="1">
        <v>2</v>
      </c>
      <c r="F697" s="1" t="s">
        <v>12329</v>
      </c>
      <c r="H697" s="1" t="s">
        <v>26</v>
      </c>
      <c r="I697" s="1" t="s">
        <v>80</v>
      </c>
      <c r="J697" s="1" t="s">
        <v>27</v>
      </c>
      <c r="K697" s="1" t="s">
        <v>12330</v>
      </c>
      <c r="L697" s="1" t="s">
        <v>12331</v>
      </c>
      <c r="M697" s="1" t="s">
        <v>170</v>
      </c>
      <c r="N697" s="2">
        <v>43838</v>
      </c>
      <c r="O697" s="1" t="s">
        <v>267</v>
      </c>
      <c r="P697" s="1" t="s">
        <v>12332</v>
      </c>
      <c r="Q697" s="1" t="s">
        <v>12333</v>
      </c>
      <c r="R697" s="1" t="s">
        <v>12334</v>
      </c>
      <c r="U697" s="4">
        <v>45667</v>
      </c>
      <c r="V697" s="1" t="s">
        <v>869</v>
      </c>
      <c r="W697" s="1">
        <v>2</v>
      </c>
    </row>
    <row r="698" spans="1:23" x14ac:dyDescent="0.3">
      <c r="A698" s="1" t="s">
        <v>12335</v>
      </c>
      <c r="B698" s="1" t="s">
        <v>12336</v>
      </c>
      <c r="C698" s="1" t="s">
        <v>497</v>
      </c>
      <c r="F698" s="1" t="s">
        <v>628</v>
      </c>
      <c r="H698" s="1" t="s">
        <v>26</v>
      </c>
      <c r="J698" s="1" t="s">
        <v>27</v>
      </c>
      <c r="K698" s="1" t="s">
        <v>629</v>
      </c>
      <c r="L698" s="1" t="s">
        <v>12337</v>
      </c>
      <c r="M698" s="1" t="s">
        <v>746</v>
      </c>
      <c r="N698" s="2">
        <v>43834</v>
      </c>
      <c r="O698" s="1" t="s">
        <v>267</v>
      </c>
      <c r="P698" s="1" t="s">
        <v>12338</v>
      </c>
      <c r="R698" s="1" t="s">
        <v>12339</v>
      </c>
      <c r="S698" s="1">
        <v>237670848226</v>
      </c>
      <c r="U698" s="3">
        <v>18568</v>
      </c>
      <c r="V698" s="1" t="s">
        <v>869</v>
      </c>
      <c r="W698" s="1">
        <v>3</v>
      </c>
    </row>
    <row r="699" spans="1:23" x14ac:dyDescent="0.3">
      <c r="A699" s="1" t="s">
        <v>12340</v>
      </c>
      <c r="B699" s="1" t="s">
        <v>12341</v>
      </c>
      <c r="C699" s="1" t="s">
        <v>507</v>
      </c>
      <c r="D699" s="1" t="s">
        <v>12342</v>
      </c>
      <c r="E699" s="1">
        <v>3</v>
      </c>
      <c r="F699" s="1" t="s">
        <v>6296</v>
      </c>
      <c r="H699" s="1" t="s">
        <v>26</v>
      </c>
      <c r="I699" s="1" t="s">
        <v>124</v>
      </c>
      <c r="J699" s="1" t="s">
        <v>27</v>
      </c>
      <c r="K699" s="1" t="s">
        <v>12343</v>
      </c>
      <c r="L699" s="1" t="s">
        <v>12344</v>
      </c>
      <c r="M699" s="1" t="s">
        <v>258</v>
      </c>
      <c r="N699" s="2">
        <v>43831</v>
      </c>
      <c r="O699" s="1" t="s">
        <v>30</v>
      </c>
      <c r="P699" s="1" t="s">
        <v>12345</v>
      </c>
      <c r="Q699" s="1" t="s">
        <v>12346</v>
      </c>
      <c r="R699" s="1" t="s">
        <v>12347</v>
      </c>
      <c r="U699" s="1" t="s">
        <v>67</v>
      </c>
      <c r="V699" s="1" t="s">
        <v>932</v>
      </c>
      <c r="W699" s="1">
        <v>39</v>
      </c>
    </row>
    <row r="700" spans="1:23" x14ac:dyDescent="0.3">
      <c r="A700" s="1" t="s">
        <v>12348</v>
      </c>
      <c r="B700" s="1" t="s">
        <v>12349</v>
      </c>
      <c r="C700" s="1" t="s">
        <v>212</v>
      </c>
      <c r="D700" s="1" t="s">
        <v>12350</v>
      </c>
      <c r="E700" s="1">
        <v>2</v>
      </c>
      <c r="F700" s="1" t="s">
        <v>12351</v>
      </c>
      <c r="H700" s="1" t="s">
        <v>26</v>
      </c>
      <c r="I700" s="1" t="s">
        <v>71</v>
      </c>
      <c r="J700" s="1" t="s">
        <v>27</v>
      </c>
      <c r="K700" s="1" t="s">
        <v>12352</v>
      </c>
      <c r="L700" s="1" t="s">
        <v>12353</v>
      </c>
      <c r="M700" s="1" t="s">
        <v>12354</v>
      </c>
      <c r="N700" s="2">
        <v>43831</v>
      </c>
      <c r="O700" s="1" t="s">
        <v>267</v>
      </c>
      <c r="P700" s="1" t="s">
        <v>12355</v>
      </c>
      <c r="Q700" s="1" t="s">
        <v>12356</v>
      </c>
      <c r="R700" s="1" t="s">
        <v>12357</v>
      </c>
      <c r="S700" s="1" t="s">
        <v>12358</v>
      </c>
      <c r="U700" s="1" t="s">
        <v>34</v>
      </c>
      <c r="W700" s="1">
        <v>26</v>
      </c>
    </row>
    <row r="701" spans="1:23" x14ac:dyDescent="0.3">
      <c r="A701" s="1" t="s">
        <v>12359</v>
      </c>
      <c r="B701" s="1" t="s">
        <v>12360</v>
      </c>
      <c r="C701" s="1" t="s">
        <v>926</v>
      </c>
      <c r="D701" s="1" t="s">
        <v>12361</v>
      </c>
      <c r="E701" s="1">
        <v>2</v>
      </c>
      <c r="F701" s="1" t="s">
        <v>10777</v>
      </c>
      <c r="H701" s="1" t="s">
        <v>26</v>
      </c>
      <c r="I701" s="1" t="s">
        <v>39</v>
      </c>
      <c r="J701" s="1" t="s">
        <v>27</v>
      </c>
      <c r="K701" s="1" t="s">
        <v>12362</v>
      </c>
      <c r="L701" s="1" t="s">
        <v>12363</v>
      </c>
      <c r="M701" s="1" t="s">
        <v>258</v>
      </c>
      <c r="N701" s="2">
        <v>43831</v>
      </c>
      <c r="O701" s="1" t="s">
        <v>30</v>
      </c>
      <c r="P701" s="1" t="s">
        <v>12364</v>
      </c>
      <c r="Q701" s="1" t="s">
        <v>12365</v>
      </c>
      <c r="R701" s="1" t="s">
        <v>12366</v>
      </c>
      <c r="U701" s="3">
        <v>18568</v>
      </c>
      <c r="V701" s="1" t="s">
        <v>932</v>
      </c>
      <c r="W701" s="1">
        <v>23</v>
      </c>
    </row>
    <row r="702" spans="1:23" x14ac:dyDescent="0.3">
      <c r="A702" s="1" t="s">
        <v>12367</v>
      </c>
      <c r="B702" s="1" t="s">
        <v>12368</v>
      </c>
      <c r="C702" s="1" t="s">
        <v>869</v>
      </c>
      <c r="D702" s="1" t="s">
        <v>12369</v>
      </c>
      <c r="E702" s="1">
        <v>3</v>
      </c>
      <c r="F702" s="1" t="s">
        <v>628</v>
      </c>
      <c r="H702" s="1" t="s">
        <v>26</v>
      </c>
      <c r="I702" s="1" t="s">
        <v>71</v>
      </c>
      <c r="J702" s="1" t="s">
        <v>27</v>
      </c>
      <c r="K702" s="1" t="s">
        <v>12370</v>
      </c>
      <c r="L702" s="1" t="s">
        <v>12371</v>
      </c>
      <c r="M702" s="1" t="s">
        <v>440</v>
      </c>
      <c r="N702" s="2">
        <v>43831</v>
      </c>
      <c r="O702" s="1" t="s">
        <v>30</v>
      </c>
      <c r="P702" s="1" t="s">
        <v>12372</v>
      </c>
      <c r="Q702" s="1" t="s">
        <v>12373</v>
      </c>
      <c r="R702" s="1" t="s">
        <v>12374</v>
      </c>
      <c r="S702" s="1" t="s">
        <v>12375</v>
      </c>
      <c r="U702" s="3">
        <v>18568</v>
      </c>
      <c r="V702" s="1" t="s">
        <v>869</v>
      </c>
      <c r="W702" s="1">
        <v>19</v>
      </c>
    </row>
    <row r="703" spans="1:23" x14ac:dyDescent="0.3">
      <c r="A703" s="1" t="s">
        <v>12376</v>
      </c>
      <c r="B703" s="1" t="s">
        <v>12377</v>
      </c>
      <c r="C703" s="1" t="s">
        <v>869</v>
      </c>
      <c r="D703" s="1" t="s">
        <v>12378</v>
      </c>
      <c r="E703" s="1">
        <v>1</v>
      </c>
      <c r="F703" s="1" t="s">
        <v>142</v>
      </c>
      <c r="H703" s="1" t="s">
        <v>26</v>
      </c>
      <c r="J703" s="1" t="s">
        <v>27</v>
      </c>
      <c r="K703" s="1" t="s">
        <v>928</v>
      </c>
      <c r="L703" s="1" t="s">
        <v>12379</v>
      </c>
      <c r="M703" s="1" t="s">
        <v>11898</v>
      </c>
      <c r="N703" s="2">
        <v>43831</v>
      </c>
      <c r="O703" s="1" t="s">
        <v>30</v>
      </c>
      <c r="P703" s="1" t="s">
        <v>12380</v>
      </c>
      <c r="R703" s="1" t="s">
        <v>12381</v>
      </c>
      <c r="S703" s="1" t="s">
        <v>12382</v>
      </c>
      <c r="U703" s="1" t="s">
        <v>130</v>
      </c>
      <c r="V703" s="1" t="s">
        <v>869</v>
      </c>
      <c r="W703" s="1">
        <v>1</v>
      </c>
    </row>
    <row r="704" spans="1:23" x14ac:dyDescent="0.3">
      <c r="A704" s="1" t="s">
        <v>12383</v>
      </c>
      <c r="B704" s="1" t="s">
        <v>12384</v>
      </c>
      <c r="C704" s="1" t="s">
        <v>1611</v>
      </c>
      <c r="D704" s="1" t="s">
        <v>12385</v>
      </c>
      <c r="E704" s="1">
        <v>1</v>
      </c>
      <c r="F704" s="1" t="s">
        <v>5881</v>
      </c>
      <c r="H704" s="1" t="s">
        <v>26</v>
      </c>
      <c r="J704" s="1" t="s">
        <v>27</v>
      </c>
      <c r="K704" s="1" t="s">
        <v>12386</v>
      </c>
      <c r="L704" s="1" t="s">
        <v>12387</v>
      </c>
      <c r="M704" s="1" t="s">
        <v>4211</v>
      </c>
      <c r="N704" s="2">
        <v>43831</v>
      </c>
      <c r="O704" s="1" t="s">
        <v>30</v>
      </c>
      <c r="P704" s="1" t="s">
        <v>12388</v>
      </c>
      <c r="Q704" s="1" t="s">
        <v>12389</v>
      </c>
      <c r="U704" s="3">
        <v>18568</v>
      </c>
      <c r="V704" s="1" t="s">
        <v>869</v>
      </c>
      <c r="W704" s="1">
        <v>15</v>
      </c>
    </row>
    <row r="705" spans="1:23" x14ac:dyDescent="0.3">
      <c r="A705" s="1" t="s">
        <v>12390</v>
      </c>
      <c r="B705" s="1" t="s">
        <v>12391</v>
      </c>
      <c r="C705" s="1" t="s">
        <v>212</v>
      </c>
      <c r="D705" s="1" t="s">
        <v>12392</v>
      </c>
      <c r="E705" s="1">
        <v>1</v>
      </c>
      <c r="F705" s="1" t="s">
        <v>142</v>
      </c>
      <c r="H705" s="1" t="s">
        <v>26</v>
      </c>
      <c r="I705" s="1" t="s">
        <v>71</v>
      </c>
      <c r="J705" s="1" t="s">
        <v>27</v>
      </c>
      <c r="K705" s="1" t="s">
        <v>928</v>
      </c>
      <c r="L705" s="1" t="s">
        <v>12393</v>
      </c>
      <c r="M705" s="1" t="s">
        <v>109</v>
      </c>
      <c r="N705" s="2">
        <v>43831</v>
      </c>
      <c r="O705" s="1" t="s">
        <v>30</v>
      </c>
      <c r="P705" s="1" t="s">
        <v>12394</v>
      </c>
      <c r="Q705" s="1" t="s">
        <v>12395</v>
      </c>
      <c r="R705" s="1" t="s">
        <v>12396</v>
      </c>
      <c r="U705" s="4">
        <v>45667</v>
      </c>
      <c r="W705" s="1">
        <v>11</v>
      </c>
    </row>
    <row r="706" spans="1:23" x14ac:dyDescent="0.3">
      <c r="A706" s="1" t="s">
        <v>12397</v>
      </c>
      <c r="B706" s="1" t="s">
        <v>12398</v>
      </c>
      <c r="C706" s="1" t="s">
        <v>869</v>
      </c>
      <c r="D706" s="1" t="s">
        <v>12399</v>
      </c>
      <c r="E706" s="1">
        <v>2</v>
      </c>
      <c r="F706" s="1" t="s">
        <v>1928</v>
      </c>
      <c r="H706" s="1" t="s">
        <v>26</v>
      </c>
      <c r="J706" s="1" t="s">
        <v>27</v>
      </c>
      <c r="K706" s="1" t="s">
        <v>7589</v>
      </c>
      <c r="L706" s="1" t="s">
        <v>12400</v>
      </c>
      <c r="M706" s="1" t="s">
        <v>1110</v>
      </c>
      <c r="N706" s="2">
        <v>43831</v>
      </c>
      <c r="O706" s="1" t="s">
        <v>30</v>
      </c>
      <c r="P706" s="1" t="s">
        <v>12401</v>
      </c>
      <c r="Q706" s="1" t="s">
        <v>12402</v>
      </c>
      <c r="U706" s="3">
        <v>18568</v>
      </c>
      <c r="V706" s="1" t="s">
        <v>113</v>
      </c>
      <c r="W706" s="1">
        <v>10</v>
      </c>
    </row>
    <row r="707" spans="1:23" x14ac:dyDescent="0.3">
      <c r="A707" s="1" t="s">
        <v>12403</v>
      </c>
      <c r="B707" s="1" t="s">
        <v>12404</v>
      </c>
      <c r="C707" s="1" t="s">
        <v>869</v>
      </c>
      <c r="D707" s="1" t="s">
        <v>12405</v>
      </c>
      <c r="E707" s="1">
        <v>2</v>
      </c>
      <c r="F707" s="1" t="s">
        <v>12406</v>
      </c>
      <c r="H707" s="1" t="s">
        <v>26</v>
      </c>
      <c r="J707" s="1" t="s">
        <v>27</v>
      </c>
      <c r="K707" s="1" t="s">
        <v>12407</v>
      </c>
      <c r="L707" s="1" t="s">
        <v>12408</v>
      </c>
      <c r="M707" s="1" t="s">
        <v>12409</v>
      </c>
      <c r="N707" s="2">
        <v>43831</v>
      </c>
      <c r="O707" s="1" t="s">
        <v>30</v>
      </c>
      <c r="P707" s="1" t="s">
        <v>12410</v>
      </c>
      <c r="Q707" s="1" t="s">
        <v>12411</v>
      </c>
      <c r="R707" s="1" t="s">
        <v>12412</v>
      </c>
      <c r="U707" s="3">
        <v>18568</v>
      </c>
      <c r="V707" s="1" t="s">
        <v>869</v>
      </c>
      <c r="W707" s="1">
        <v>15</v>
      </c>
    </row>
    <row r="708" spans="1:23" x14ac:dyDescent="0.3">
      <c r="A708" s="1" t="s">
        <v>12413</v>
      </c>
      <c r="B708" s="1" t="s">
        <v>12414</v>
      </c>
      <c r="C708" s="1" t="s">
        <v>926</v>
      </c>
      <c r="F708" s="1" t="s">
        <v>472</v>
      </c>
      <c r="H708" s="1" t="s">
        <v>26</v>
      </c>
      <c r="J708" s="1" t="s">
        <v>27</v>
      </c>
      <c r="K708" s="1" t="s">
        <v>12415</v>
      </c>
      <c r="L708" s="1" t="s">
        <v>12416</v>
      </c>
      <c r="M708" s="1" t="s">
        <v>419</v>
      </c>
      <c r="N708" s="2">
        <v>43831</v>
      </c>
      <c r="O708" s="1" t="s">
        <v>30</v>
      </c>
      <c r="P708" s="1" t="s">
        <v>12417</v>
      </c>
      <c r="Q708" s="1" t="s">
        <v>12418</v>
      </c>
      <c r="U708" s="4">
        <v>45667</v>
      </c>
      <c r="V708" s="1" t="s">
        <v>932</v>
      </c>
      <c r="W708" s="1">
        <v>6</v>
      </c>
    </row>
    <row r="709" spans="1:23" x14ac:dyDescent="0.3">
      <c r="A709" s="1" t="s">
        <v>12419</v>
      </c>
      <c r="B709" s="1" t="s">
        <v>12420</v>
      </c>
      <c r="C709" s="1" t="s">
        <v>2622</v>
      </c>
      <c r="D709" s="1" t="s">
        <v>12421</v>
      </c>
      <c r="E709" s="1">
        <v>1</v>
      </c>
      <c r="F709" s="1" t="s">
        <v>5602</v>
      </c>
      <c r="H709" s="1" t="s">
        <v>26</v>
      </c>
      <c r="I709" s="1" t="s">
        <v>71</v>
      </c>
      <c r="J709" s="1" t="s">
        <v>27</v>
      </c>
      <c r="K709" s="1" t="s">
        <v>12422</v>
      </c>
      <c r="L709" s="1" t="s">
        <v>12423</v>
      </c>
      <c r="M709" s="1" t="s">
        <v>7010</v>
      </c>
      <c r="N709" s="2">
        <v>43831</v>
      </c>
      <c r="O709" s="1" t="s">
        <v>30</v>
      </c>
      <c r="P709" s="1" t="s">
        <v>12424</v>
      </c>
      <c r="Q709" s="1" t="s">
        <v>12425</v>
      </c>
      <c r="R709" s="1" t="s">
        <v>12426</v>
      </c>
      <c r="T709" s="1">
        <v>2</v>
      </c>
      <c r="U709" s="3">
        <v>18568</v>
      </c>
      <c r="W709" s="1">
        <v>9</v>
      </c>
    </row>
    <row r="710" spans="1:23" x14ac:dyDescent="0.3">
      <c r="A710" s="1" t="s">
        <v>12427</v>
      </c>
      <c r="B710" s="1" t="s">
        <v>12428</v>
      </c>
      <c r="C710" s="1" t="s">
        <v>869</v>
      </c>
      <c r="D710" s="1" t="s">
        <v>12429</v>
      </c>
      <c r="E710" s="1">
        <v>1</v>
      </c>
      <c r="F710" s="1" t="s">
        <v>274</v>
      </c>
      <c r="H710" s="1" t="s">
        <v>26</v>
      </c>
      <c r="I710" s="1" t="s">
        <v>71</v>
      </c>
      <c r="J710" s="1" t="s">
        <v>27</v>
      </c>
      <c r="K710" s="1" t="s">
        <v>12430</v>
      </c>
      <c r="L710" s="1" t="s">
        <v>12431</v>
      </c>
      <c r="M710" s="1" t="s">
        <v>82</v>
      </c>
      <c r="N710" s="2">
        <v>43831</v>
      </c>
      <c r="O710" s="1" t="s">
        <v>30</v>
      </c>
      <c r="P710" s="1" t="s">
        <v>12432</v>
      </c>
      <c r="Q710" s="1" t="s">
        <v>12433</v>
      </c>
      <c r="R710" s="1" t="s">
        <v>12434</v>
      </c>
      <c r="S710" s="1">
        <v>13024464102</v>
      </c>
      <c r="U710" s="3">
        <v>18568</v>
      </c>
      <c r="V710" s="1" t="s">
        <v>869</v>
      </c>
      <c r="W710" s="1">
        <v>10</v>
      </c>
    </row>
    <row r="711" spans="1:23" x14ac:dyDescent="0.3">
      <c r="A711" s="1" t="s">
        <v>12435</v>
      </c>
      <c r="B711" s="1" t="s">
        <v>12436</v>
      </c>
      <c r="C711" s="1" t="s">
        <v>426</v>
      </c>
      <c r="D711" s="1" t="s">
        <v>12437</v>
      </c>
      <c r="E711" s="1">
        <v>2</v>
      </c>
      <c r="F711" s="1" t="s">
        <v>1067</v>
      </c>
      <c r="H711" s="1" t="s">
        <v>26</v>
      </c>
      <c r="I711" s="1" t="s">
        <v>80</v>
      </c>
      <c r="J711" s="1" t="s">
        <v>27</v>
      </c>
      <c r="K711" s="1" t="s">
        <v>12438</v>
      </c>
      <c r="L711" s="1" t="s">
        <v>12439</v>
      </c>
      <c r="M711" s="1" t="s">
        <v>746</v>
      </c>
      <c r="N711" s="2">
        <v>43831</v>
      </c>
      <c r="O711" s="1" t="s">
        <v>30</v>
      </c>
      <c r="P711" s="1" t="s">
        <v>12440</v>
      </c>
      <c r="S711" s="1" t="s">
        <v>12441</v>
      </c>
      <c r="U711" s="3">
        <v>18568</v>
      </c>
      <c r="V711" s="1" t="s">
        <v>869</v>
      </c>
      <c r="W711" s="1">
        <v>11</v>
      </c>
    </row>
    <row r="712" spans="1:23" x14ac:dyDescent="0.3">
      <c r="A712" s="1" t="s">
        <v>12442</v>
      </c>
      <c r="B712" s="1" t="s">
        <v>12443</v>
      </c>
      <c r="C712" s="1" t="s">
        <v>37</v>
      </c>
      <c r="F712" s="1" t="s">
        <v>25</v>
      </c>
      <c r="H712" s="1" t="s">
        <v>26</v>
      </c>
      <c r="I712" s="1" t="s">
        <v>71</v>
      </c>
      <c r="J712" s="1" t="s">
        <v>27</v>
      </c>
      <c r="K712" s="1" t="s">
        <v>12444</v>
      </c>
      <c r="L712" s="1" t="s">
        <v>12445</v>
      </c>
      <c r="M712" s="1" t="s">
        <v>302</v>
      </c>
      <c r="N712" s="2">
        <v>43831</v>
      </c>
      <c r="O712" s="1" t="s">
        <v>30</v>
      </c>
      <c r="P712" s="1" t="s">
        <v>12446</v>
      </c>
      <c r="Q712" s="1" t="s">
        <v>12447</v>
      </c>
      <c r="R712" s="1" t="s">
        <v>12448</v>
      </c>
      <c r="S712" s="1">
        <f>27-105-3-753</f>
        <v>-834</v>
      </c>
      <c r="U712" s="3">
        <v>18568</v>
      </c>
      <c r="V712" s="1" t="s">
        <v>37</v>
      </c>
      <c r="W712" s="1">
        <v>1</v>
      </c>
    </row>
    <row r="713" spans="1:23" x14ac:dyDescent="0.3">
      <c r="A713" s="1" t="s">
        <v>12449</v>
      </c>
      <c r="B713" s="1" t="s">
        <v>12450</v>
      </c>
      <c r="C713" s="1" t="s">
        <v>869</v>
      </c>
      <c r="D713" s="1" t="s">
        <v>12451</v>
      </c>
      <c r="E713" s="1">
        <v>2</v>
      </c>
      <c r="F713" s="1" t="s">
        <v>142</v>
      </c>
      <c r="H713" s="1" t="s">
        <v>26</v>
      </c>
      <c r="I713" s="1" t="s">
        <v>71</v>
      </c>
      <c r="J713" s="1" t="s">
        <v>27</v>
      </c>
      <c r="K713" s="1" t="s">
        <v>928</v>
      </c>
      <c r="L713" s="1" t="s">
        <v>12452</v>
      </c>
      <c r="M713" s="1" t="s">
        <v>109</v>
      </c>
      <c r="N713" s="2">
        <v>43831</v>
      </c>
      <c r="O713" s="1" t="s">
        <v>30</v>
      </c>
      <c r="P713" s="1" t="s">
        <v>12453</v>
      </c>
      <c r="U713" s="3">
        <v>18568</v>
      </c>
      <c r="V713" s="1" t="s">
        <v>869</v>
      </c>
      <c r="W713" s="1">
        <v>22</v>
      </c>
    </row>
    <row r="714" spans="1:23" x14ac:dyDescent="0.3">
      <c r="A714" s="1" t="s">
        <v>12454</v>
      </c>
      <c r="B714" s="1" t="s">
        <v>12455</v>
      </c>
      <c r="C714" s="1" t="s">
        <v>1611</v>
      </c>
      <c r="D714" s="1" t="s">
        <v>12456</v>
      </c>
      <c r="E714" s="1">
        <v>2</v>
      </c>
      <c r="F714" s="1" t="s">
        <v>472</v>
      </c>
      <c r="H714" s="1" t="s">
        <v>26</v>
      </c>
      <c r="J714" s="1" t="s">
        <v>27</v>
      </c>
      <c r="K714" s="1" t="s">
        <v>3087</v>
      </c>
      <c r="L714" s="1" t="s">
        <v>12457</v>
      </c>
      <c r="M714" s="1" t="s">
        <v>309</v>
      </c>
      <c r="N714" s="2">
        <v>43831</v>
      </c>
      <c r="O714" s="1" t="s">
        <v>30</v>
      </c>
      <c r="R714" s="1" t="s">
        <v>12458</v>
      </c>
      <c r="U714" s="3">
        <v>18568</v>
      </c>
      <c r="V714" s="1" t="s">
        <v>869</v>
      </c>
    </row>
    <row r="715" spans="1:23" x14ac:dyDescent="0.3">
      <c r="A715" s="1" t="s">
        <v>11191</v>
      </c>
      <c r="B715" s="1" t="s">
        <v>12459</v>
      </c>
      <c r="C715" s="1" t="s">
        <v>869</v>
      </c>
      <c r="D715" s="1" t="s">
        <v>12460</v>
      </c>
      <c r="E715" s="1">
        <v>2</v>
      </c>
      <c r="F715" s="1" t="s">
        <v>142</v>
      </c>
      <c r="H715" s="1" t="s">
        <v>26</v>
      </c>
      <c r="I715" s="1" t="s">
        <v>71</v>
      </c>
      <c r="J715" s="1" t="s">
        <v>27</v>
      </c>
      <c r="K715" s="1" t="s">
        <v>528</v>
      </c>
      <c r="L715" s="1" t="s">
        <v>12461</v>
      </c>
      <c r="M715" s="1" t="s">
        <v>109</v>
      </c>
      <c r="N715" s="2">
        <v>43831</v>
      </c>
      <c r="O715" s="1" t="s">
        <v>30</v>
      </c>
      <c r="P715" s="1" t="s">
        <v>12462</v>
      </c>
      <c r="Q715" s="1" t="s">
        <v>12463</v>
      </c>
      <c r="U715" s="3">
        <v>18568</v>
      </c>
      <c r="V715" s="1" t="s">
        <v>869</v>
      </c>
      <c r="W715" s="1">
        <v>5</v>
      </c>
    </row>
    <row r="716" spans="1:23" x14ac:dyDescent="0.3">
      <c r="A716" s="1" t="s">
        <v>12464</v>
      </c>
      <c r="B716" s="1" t="s">
        <v>12465</v>
      </c>
      <c r="C716" s="1" t="s">
        <v>869</v>
      </c>
      <c r="D716" s="1" t="s">
        <v>12466</v>
      </c>
      <c r="E716" s="1">
        <v>1</v>
      </c>
      <c r="F716" s="1" t="s">
        <v>6296</v>
      </c>
      <c r="H716" s="1" t="s">
        <v>26</v>
      </c>
      <c r="J716" s="1" t="s">
        <v>27</v>
      </c>
      <c r="K716" s="1" t="s">
        <v>12467</v>
      </c>
      <c r="L716" s="1" t="s">
        <v>12468</v>
      </c>
      <c r="M716" s="1" t="s">
        <v>74</v>
      </c>
      <c r="N716" s="2">
        <v>43831</v>
      </c>
      <c r="O716" s="1" t="s">
        <v>30</v>
      </c>
      <c r="P716" s="1" t="s">
        <v>12469</v>
      </c>
      <c r="Q716" s="1" t="s">
        <v>12470</v>
      </c>
      <c r="R716" s="1" t="s">
        <v>12471</v>
      </c>
      <c r="U716" s="3">
        <v>18568</v>
      </c>
      <c r="V716" s="1" t="s">
        <v>869</v>
      </c>
      <c r="W716" s="1">
        <v>6</v>
      </c>
    </row>
    <row r="717" spans="1:23" x14ac:dyDescent="0.3">
      <c r="A717" s="1" t="s">
        <v>12472</v>
      </c>
      <c r="B717" s="1" t="s">
        <v>12473</v>
      </c>
      <c r="C717" s="1" t="s">
        <v>869</v>
      </c>
      <c r="D717" s="1" t="s">
        <v>12474</v>
      </c>
      <c r="E717" s="1">
        <v>2</v>
      </c>
      <c r="F717" s="1" t="s">
        <v>628</v>
      </c>
      <c r="H717" s="1" t="s">
        <v>26</v>
      </c>
      <c r="I717" s="1" t="s">
        <v>71</v>
      </c>
      <c r="J717" s="1" t="s">
        <v>27</v>
      </c>
      <c r="K717" s="1" t="s">
        <v>629</v>
      </c>
      <c r="L717" s="1" t="s">
        <v>12475</v>
      </c>
      <c r="M717" s="1" t="s">
        <v>109</v>
      </c>
      <c r="N717" s="2">
        <v>43831</v>
      </c>
      <c r="O717" s="1" t="s">
        <v>30</v>
      </c>
      <c r="P717" s="1" t="s">
        <v>12476</v>
      </c>
      <c r="Q717" s="1" t="s">
        <v>12477</v>
      </c>
      <c r="R717" s="1" t="s">
        <v>12478</v>
      </c>
      <c r="S717" s="1">
        <v>254738020516</v>
      </c>
      <c r="U717" s="3">
        <v>18568</v>
      </c>
      <c r="V717" s="1" t="s">
        <v>869</v>
      </c>
      <c r="W717" s="1">
        <v>5</v>
      </c>
    </row>
    <row r="718" spans="1:23" x14ac:dyDescent="0.3">
      <c r="A718" s="1" t="s">
        <v>12479</v>
      </c>
      <c r="B718" s="1" t="s">
        <v>12480</v>
      </c>
      <c r="C718" s="1" t="s">
        <v>1611</v>
      </c>
      <c r="D718" s="1" t="s">
        <v>12481</v>
      </c>
      <c r="E718" s="1">
        <v>1</v>
      </c>
      <c r="F718" s="1" t="s">
        <v>1408</v>
      </c>
      <c r="H718" s="1" t="s">
        <v>26</v>
      </c>
      <c r="J718" s="1" t="s">
        <v>27</v>
      </c>
      <c r="K718" s="1" t="s">
        <v>12482</v>
      </c>
      <c r="L718" s="1" t="s">
        <v>12483</v>
      </c>
      <c r="M718" s="1" t="s">
        <v>258</v>
      </c>
      <c r="N718" s="2">
        <v>43831</v>
      </c>
      <c r="O718" s="1" t="s">
        <v>30</v>
      </c>
      <c r="P718" s="1" t="s">
        <v>12484</v>
      </c>
      <c r="Q718" s="1" t="s">
        <v>12485</v>
      </c>
      <c r="R718" s="1" t="s">
        <v>12486</v>
      </c>
      <c r="S718" s="1">
        <f>234-802-345-6789</f>
        <v>-7702</v>
      </c>
      <c r="U718" s="3">
        <v>18568</v>
      </c>
      <c r="V718" s="1" t="s">
        <v>869</v>
      </c>
      <c r="W718" s="1">
        <v>1</v>
      </c>
    </row>
    <row r="719" spans="1:23" x14ac:dyDescent="0.3">
      <c r="A719" s="1" t="s">
        <v>12487</v>
      </c>
      <c r="B719" s="1" t="s">
        <v>12488</v>
      </c>
      <c r="C719" s="1" t="s">
        <v>1611</v>
      </c>
      <c r="D719" s="1" t="s">
        <v>12489</v>
      </c>
      <c r="E719" s="1">
        <v>1</v>
      </c>
      <c r="F719" s="1" t="s">
        <v>666</v>
      </c>
      <c r="H719" s="1" t="s">
        <v>26</v>
      </c>
      <c r="I719" s="1" t="s">
        <v>71</v>
      </c>
      <c r="J719" s="1" t="s">
        <v>27</v>
      </c>
      <c r="K719" s="1" t="s">
        <v>5111</v>
      </c>
      <c r="L719" s="1" t="s">
        <v>12490</v>
      </c>
      <c r="M719" s="1" t="s">
        <v>109</v>
      </c>
      <c r="N719" s="2">
        <v>43831</v>
      </c>
      <c r="O719" s="1" t="s">
        <v>30</v>
      </c>
      <c r="P719" s="1" t="s">
        <v>12491</v>
      </c>
      <c r="U719" s="3">
        <v>18568</v>
      </c>
      <c r="V719" s="1" t="s">
        <v>869</v>
      </c>
      <c r="W719" s="1">
        <v>10</v>
      </c>
    </row>
    <row r="720" spans="1:23" x14ac:dyDescent="0.3">
      <c r="A720" s="1" t="s">
        <v>12492</v>
      </c>
      <c r="B720" s="1" t="s">
        <v>12493</v>
      </c>
      <c r="C720" s="1" t="s">
        <v>973</v>
      </c>
      <c r="D720" s="1" t="s">
        <v>12494</v>
      </c>
      <c r="E720" s="1">
        <v>2</v>
      </c>
      <c r="F720" s="1" t="s">
        <v>8854</v>
      </c>
      <c r="H720" s="1" t="s">
        <v>26</v>
      </c>
      <c r="I720" s="1" t="s">
        <v>80</v>
      </c>
      <c r="J720" s="1" t="s">
        <v>27</v>
      </c>
      <c r="K720" s="1" t="s">
        <v>12495</v>
      </c>
      <c r="L720" s="1" t="s">
        <v>12496</v>
      </c>
      <c r="M720" s="1" t="s">
        <v>109</v>
      </c>
      <c r="N720" s="2">
        <v>43831</v>
      </c>
      <c r="O720" s="1" t="s">
        <v>223</v>
      </c>
      <c r="P720" s="1" t="s">
        <v>12497</v>
      </c>
      <c r="Q720" s="1" t="s">
        <v>12498</v>
      </c>
      <c r="R720" s="1" t="s">
        <v>12499</v>
      </c>
      <c r="S720" s="1">
        <v>254705279509</v>
      </c>
      <c r="U720" s="4">
        <v>45667</v>
      </c>
      <c r="V720" s="1" t="s">
        <v>869</v>
      </c>
      <c r="W720" s="1">
        <v>5</v>
      </c>
    </row>
    <row r="721" spans="1:23" x14ac:dyDescent="0.3">
      <c r="A721" s="1" t="s">
        <v>12500</v>
      </c>
      <c r="B721" s="1" t="s">
        <v>12501</v>
      </c>
      <c r="C721" s="1" t="s">
        <v>973</v>
      </c>
      <c r="D721" s="1" t="s">
        <v>12502</v>
      </c>
      <c r="E721" s="1">
        <v>1</v>
      </c>
      <c r="F721" s="1" t="s">
        <v>12503</v>
      </c>
      <c r="H721" s="1" t="s">
        <v>26</v>
      </c>
      <c r="I721" s="1" t="s">
        <v>80</v>
      </c>
      <c r="J721" s="1" t="s">
        <v>27</v>
      </c>
      <c r="K721" s="1" t="s">
        <v>12504</v>
      </c>
      <c r="L721" s="1" t="s">
        <v>12505</v>
      </c>
      <c r="M721" s="1" t="s">
        <v>788</v>
      </c>
      <c r="N721" s="2">
        <v>43831</v>
      </c>
      <c r="O721" s="1" t="s">
        <v>30</v>
      </c>
      <c r="P721" s="1" t="s">
        <v>12506</v>
      </c>
      <c r="R721" s="1" t="s">
        <v>12507</v>
      </c>
      <c r="U721" s="4">
        <v>45667</v>
      </c>
      <c r="V721" s="1" t="s">
        <v>869</v>
      </c>
      <c r="W721" s="1">
        <v>4</v>
      </c>
    </row>
    <row r="722" spans="1:23" x14ac:dyDescent="0.3">
      <c r="A722" s="1" t="s">
        <v>9904</v>
      </c>
      <c r="B722" s="1" t="s">
        <v>12508</v>
      </c>
      <c r="C722" s="1" t="s">
        <v>1611</v>
      </c>
      <c r="D722" s="1" t="s">
        <v>12509</v>
      </c>
      <c r="E722" s="1">
        <v>1</v>
      </c>
      <c r="F722" s="1" t="s">
        <v>666</v>
      </c>
      <c r="H722" s="1" t="s">
        <v>26</v>
      </c>
      <c r="I722" s="1" t="s">
        <v>71</v>
      </c>
      <c r="J722" s="1" t="s">
        <v>27</v>
      </c>
      <c r="K722" s="1" t="s">
        <v>12510</v>
      </c>
      <c r="L722" s="1" t="s">
        <v>12511</v>
      </c>
      <c r="M722" s="1" t="s">
        <v>347</v>
      </c>
      <c r="N722" s="2">
        <v>43831</v>
      </c>
      <c r="O722" s="1" t="s">
        <v>30</v>
      </c>
      <c r="P722" s="1" t="s">
        <v>12512</v>
      </c>
      <c r="R722" s="1" t="s">
        <v>12513</v>
      </c>
      <c r="S722" s="1" t="s">
        <v>12514</v>
      </c>
      <c r="U722" s="1" t="s">
        <v>130</v>
      </c>
      <c r="V722" s="1" t="s">
        <v>869</v>
      </c>
    </row>
    <row r="723" spans="1:23" x14ac:dyDescent="0.3">
      <c r="A723" s="1" t="s">
        <v>12515</v>
      </c>
      <c r="B723" s="1" t="s">
        <v>12516</v>
      </c>
      <c r="C723" s="1" t="s">
        <v>869</v>
      </c>
      <c r="D723" s="1" t="s">
        <v>12517</v>
      </c>
      <c r="E723" s="1">
        <v>3</v>
      </c>
      <c r="F723" s="1" t="s">
        <v>142</v>
      </c>
      <c r="H723" s="1" t="s">
        <v>26</v>
      </c>
      <c r="I723" s="1" t="s">
        <v>80</v>
      </c>
      <c r="J723" s="1" t="s">
        <v>27</v>
      </c>
      <c r="K723" s="1" t="s">
        <v>528</v>
      </c>
      <c r="L723" s="1" t="s">
        <v>12518</v>
      </c>
      <c r="M723" s="1" t="s">
        <v>196</v>
      </c>
      <c r="N723" s="2">
        <v>43831</v>
      </c>
      <c r="O723" s="1" t="s">
        <v>30</v>
      </c>
      <c r="P723" s="1" t="s">
        <v>12519</v>
      </c>
      <c r="R723" s="1" t="s">
        <v>12520</v>
      </c>
      <c r="U723" s="3">
        <v>18568</v>
      </c>
      <c r="V723" s="1" t="s">
        <v>869</v>
      </c>
      <c r="W723" s="1">
        <v>7</v>
      </c>
    </row>
    <row r="724" spans="1:23" x14ac:dyDescent="0.3">
      <c r="A724" s="1" t="s">
        <v>12521</v>
      </c>
      <c r="B724" s="1" t="s">
        <v>12522</v>
      </c>
      <c r="C724" s="1" t="s">
        <v>869</v>
      </c>
      <c r="D724" s="1" t="s">
        <v>12523</v>
      </c>
      <c r="E724" s="1">
        <v>1</v>
      </c>
      <c r="F724" s="1" t="s">
        <v>70</v>
      </c>
      <c r="H724" s="1" t="s">
        <v>26</v>
      </c>
      <c r="J724" s="1" t="s">
        <v>27</v>
      </c>
      <c r="K724" s="1" t="s">
        <v>12524</v>
      </c>
      <c r="L724" s="1" t="s">
        <v>12525</v>
      </c>
      <c r="M724" s="1" t="s">
        <v>74</v>
      </c>
      <c r="N724" s="2">
        <v>43831</v>
      </c>
      <c r="O724" s="1" t="s">
        <v>30</v>
      </c>
      <c r="S724" s="1">
        <v>212522016844</v>
      </c>
      <c r="U724" s="3">
        <v>18568</v>
      </c>
      <c r="V724" s="1" t="s">
        <v>869</v>
      </c>
      <c r="W724" s="1">
        <v>1</v>
      </c>
    </row>
    <row r="725" spans="1:23" x14ac:dyDescent="0.3">
      <c r="A725" s="1" t="s">
        <v>12526</v>
      </c>
      <c r="B725" s="1" t="s">
        <v>12527</v>
      </c>
      <c r="C725" s="1" t="s">
        <v>869</v>
      </c>
      <c r="D725" s="1" t="s">
        <v>12528</v>
      </c>
      <c r="E725" s="1">
        <v>1</v>
      </c>
      <c r="F725" s="1" t="s">
        <v>12529</v>
      </c>
      <c r="H725" s="1" t="s">
        <v>26</v>
      </c>
      <c r="I725" s="1" t="s">
        <v>80</v>
      </c>
      <c r="J725" s="1" t="s">
        <v>27</v>
      </c>
      <c r="K725" s="1" t="s">
        <v>12530</v>
      </c>
      <c r="L725" s="1" t="s">
        <v>12531</v>
      </c>
      <c r="M725" s="1" t="s">
        <v>347</v>
      </c>
      <c r="N725" s="2">
        <v>43831</v>
      </c>
      <c r="O725" s="1" t="s">
        <v>267</v>
      </c>
      <c r="P725" s="1" t="s">
        <v>12532</v>
      </c>
      <c r="Q725" s="1" t="s">
        <v>12533</v>
      </c>
      <c r="R725" s="1" t="s">
        <v>12534</v>
      </c>
      <c r="U725" s="4">
        <v>45667</v>
      </c>
      <c r="V725" s="1" t="s">
        <v>869</v>
      </c>
      <c r="W725" s="1">
        <v>6</v>
      </c>
    </row>
    <row r="726" spans="1:23" x14ac:dyDescent="0.3">
      <c r="A726" s="1" t="s">
        <v>12535</v>
      </c>
      <c r="B726" s="1" t="s">
        <v>12536</v>
      </c>
      <c r="C726" s="1" t="s">
        <v>1611</v>
      </c>
      <c r="D726" s="1" t="s">
        <v>12537</v>
      </c>
      <c r="E726" s="1">
        <v>2</v>
      </c>
      <c r="F726" s="1" t="s">
        <v>25</v>
      </c>
      <c r="H726" s="1" t="s">
        <v>26</v>
      </c>
      <c r="I726" s="1" t="s">
        <v>71</v>
      </c>
      <c r="J726" s="1" t="s">
        <v>27</v>
      </c>
      <c r="K726" s="1" t="s">
        <v>418</v>
      </c>
      <c r="L726" s="1" t="s">
        <v>12538</v>
      </c>
      <c r="M726" s="1" t="s">
        <v>170</v>
      </c>
      <c r="N726" s="2">
        <v>43831</v>
      </c>
      <c r="O726" s="1" t="s">
        <v>30</v>
      </c>
      <c r="P726" s="1" t="s">
        <v>12539</v>
      </c>
      <c r="S726" s="1" t="s">
        <v>12540</v>
      </c>
      <c r="U726" s="3">
        <v>18568</v>
      </c>
      <c r="V726" s="1" t="s">
        <v>869</v>
      </c>
      <c r="W726" s="1">
        <v>3</v>
      </c>
    </row>
    <row r="727" spans="1:23" x14ac:dyDescent="0.3">
      <c r="A727" s="1" t="s">
        <v>12541</v>
      </c>
      <c r="B727" s="1" t="s">
        <v>12542</v>
      </c>
      <c r="C727" s="1" t="s">
        <v>869</v>
      </c>
      <c r="D727" s="1" t="s">
        <v>12543</v>
      </c>
      <c r="E727" s="1">
        <v>1</v>
      </c>
      <c r="F727" s="1" t="s">
        <v>240</v>
      </c>
      <c r="H727" s="1" t="s">
        <v>26</v>
      </c>
      <c r="I727" s="1" t="s">
        <v>71</v>
      </c>
      <c r="J727" s="1" t="s">
        <v>27</v>
      </c>
      <c r="K727" s="1" t="s">
        <v>7416</v>
      </c>
      <c r="L727" s="1" t="s">
        <v>12544</v>
      </c>
      <c r="M727" s="1" t="s">
        <v>347</v>
      </c>
      <c r="N727" s="2">
        <v>43831</v>
      </c>
      <c r="O727" s="1" t="s">
        <v>30</v>
      </c>
      <c r="P727" s="1" t="s">
        <v>12545</v>
      </c>
      <c r="S727" s="1">
        <v>201008462903</v>
      </c>
      <c r="U727" s="3">
        <v>18568</v>
      </c>
      <c r="V727" s="1" t="s">
        <v>869</v>
      </c>
      <c r="W727" s="1">
        <v>3</v>
      </c>
    </row>
    <row r="728" spans="1:23" x14ac:dyDescent="0.3">
      <c r="A728" s="1" t="s">
        <v>1560</v>
      </c>
      <c r="B728" s="1" t="s">
        <v>12546</v>
      </c>
      <c r="C728" s="1" t="s">
        <v>1611</v>
      </c>
      <c r="D728" s="1" t="s">
        <v>12547</v>
      </c>
      <c r="E728" s="1">
        <v>2</v>
      </c>
      <c r="F728" s="1" t="s">
        <v>1408</v>
      </c>
      <c r="H728" s="1" t="s">
        <v>26</v>
      </c>
      <c r="I728" s="1" t="s">
        <v>80</v>
      </c>
      <c r="J728" s="1" t="s">
        <v>27</v>
      </c>
      <c r="K728" s="1" t="s">
        <v>12548</v>
      </c>
      <c r="L728" s="1" t="s">
        <v>12549</v>
      </c>
      <c r="M728" s="1" t="s">
        <v>258</v>
      </c>
      <c r="N728" s="2">
        <v>43831</v>
      </c>
      <c r="O728" s="1" t="s">
        <v>30</v>
      </c>
      <c r="P728" s="1" t="s">
        <v>12550</v>
      </c>
      <c r="Q728" s="1" t="s">
        <v>12551</v>
      </c>
      <c r="S728" s="1" t="s">
        <v>12552</v>
      </c>
      <c r="U728" s="3">
        <v>18568</v>
      </c>
      <c r="V728" s="1" t="s">
        <v>869</v>
      </c>
    </row>
    <row r="729" spans="1:23" x14ac:dyDescent="0.3">
      <c r="A729" s="1" t="s">
        <v>12553</v>
      </c>
      <c r="B729" s="1" t="s">
        <v>12554</v>
      </c>
      <c r="C729" s="1" t="s">
        <v>212</v>
      </c>
      <c r="D729" s="1" t="s">
        <v>12555</v>
      </c>
      <c r="E729" s="1">
        <v>2</v>
      </c>
      <c r="F729" s="1" t="s">
        <v>8145</v>
      </c>
      <c r="H729" s="1" t="s">
        <v>26</v>
      </c>
      <c r="J729" s="1" t="s">
        <v>27</v>
      </c>
      <c r="K729" s="1" t="s">
        <v>12556</v>
      </c>
      <c r="L729" s="1" t="s">
        <v>12557</v>
      </c>
      <c r="M729" s="1" t="s">
        <v>347</v>
      </c>
      <c r="N729" s="2">
        <v>43831</v>
      </c>
      <c r="O729" s="1" t="s">
        <v>30</v>
      </c>
      <c r="P729" s="1" t="s">
        <v>12558</v>
      </c>
      <c r="R729" s="1" t="s">
        <v>12559</v>
      </c>
      <c r="S729" s="1">
        <v>34672401371</v>
      </c>
      <c r="U729" s="3">
        <v>18568</v>
      </c>
      <c r="W729" s="1">
        <v>1</v>
      </c>
    </row>
    <row r="730" spans="1:23" x14ac:dyDescent="0.3">
      <c r="A730" s="1" t="s">
        <v>12560</v>
      </c>
      <c r="B730" s="1" t="s">
        <v>12561</v>
      </c>
      <c r="C730" s="1" t="s">
        <v>869</v>
      </c>
      <c r="D730" s="1" t="s">
        <v>12562</v>
      </c>
      <c r="E730" s="1">
        <v>1</v>
      </c>
      <c r="F730" s="1" t="s">
        <v>7407</v>
      </c>
      <c r="H730" s="1" t="s">
        <v>26</v>
      </c>
      <c r="J730" s="1" t="s">
        <v>27</v>
      </c>
      <c r="K730" s="1" t="s">
        <v>12563</v>
      </c>
      <c r="L730" s="1" t="s">
        <v>12564</v>
      </c>
      <c r="M730" s="1" t="s">
        <v>815</v>
      </c>
      <c r="N730" s="2">
        <v>43831</v>
      </c>
      <c r="O730" s="1" t="s">
        <v>30</v>
      </c>
      <c r="P730" s="1" t="s">
        <v>12565</v>
      </c>
      <c r="R730" s="1" t="s">
        <v>12566</v>
      </c>
      <c r="S730" s="1" t="s">
        <v>12567</v>
      </c>
      <c r="U730" s="1" t="s">
        <v>67</v>
      </c>
      <c r="V730" s="1" t="s">
        <v>869</v>
      </c>
    </row>
    <row r="731" spans="1:23" x14ac:dyDescent="0.3">
      <c r="A731" s="1" t="s">
        <v>12568</v>
      </c>
      <c r="B731" s="1" t="s">
        <v>12569</v>
      </c>
      <c r="C731" s="1" t="s">
        <v>1611</v>
      </c>
      <c r="D731" s="1" t="s">
        <v>12570</v>
      </c>
      <c r="E731" s="1">
        <v>1</v>
      </c>
      <c r="F731" s="1" t="s">
        <v>1178</v>
      </c>
      <c r="H731" s="1" t="s">
        <v>26</v>
      </c>
      <c r="I731" s="1" t="s">
        <v>80</v>
      </c>
      <c r="J731" s="1" t="s">
        <v>27</v>
      </c>
      <c r="K731" s="1" t="s">
        <v>7971</v>
      </c>
      <c r="M731" s="1" t="s">
        <v>258</v>
      </c>
      <c r="N731" s="2">
        <v>43831</v>
      </c>
      <c r="O731" s="1" t="s">
        <v>30</v>
      </c>
      <c r="P731" s="1" t="s">
        <v>12571</v>
      </c>
      <c r="Q731" s="1" t="s">
        <v>12572</v>
      </c>
      <c r="R731" s="1" t="s">
        <v>12573</v>
      </c>
      <c r="U731" s="4">
        <v>45667</v>
      </c>
      <c r="V731" s="1" t="s">
        <v>869</v>
      </c>
      <c r="W731" s="1">
        <v>1</v>
      </c>
    </row>
    <row r="732" spans="1:23" x14ac:dyDescent="0.3">
      <c r="A732" s="1" t="s">
        <v>12574</v>
      </c>
      <c r="B732" s="1" t="s">
        <v>12575</v>
      </c>
      <c r="C732" s="1" t="s">
        <v>973</v>
      </c>
      <c r="D732" s="1" t="s">
        <v>12576</v>
      </c>
      <c r="E732" s="1">
        <v>1</v>
      </c>
      <c r="F732" s="1" t="s">
        <v>142</v>
      </c>
      <c r="H732" s="1" t="s">
        <v>26</v>
      </c>
      <c r="J732" s="1" t="s">
        <v>27</v>
      </c>
      <c r="K732" s="1" t="s">
        <v>8440</v>
      </c>
      <c r="M732" s="1" t="s">
        <v>1596</v>
      </c>
      <c r="N732" s="2">
        <v>43831</v>
      </c>
      <c r="O732" s="1" t="s">
        <v>30</v>
      </c>
      <c r="P732" s="1" t="s">
        <v>12577</v>
      </c>
      <c r="Q732" s="1" t="s">
        <v>12578</v>
      </c>
      <c r="R732" s="1" t="s">
        <v>12579</v>
      </c>
      <c r="U732" s="3">
        <v>18568</v>
      </c>
      <c r="W732" s="1">
        <v>1</v>
      </c>
    </row>
    <row r="733" spans="1:23" x14ac:dyDescent="0.3">
      <c r="A733" s="1" t="s">
        <v>12580</v>
      </c>
      <c r="B733" s="1" t="s">
        <v>12581</v>
      </c>
      <c r="C733" s="1" t="s">
        <v>1611</v>
      </c>
      <c r="F733" s="1" t="s">
        <v>12582</v>
      </c>
      <c r="H733" s="1" t="s">
        <v>26</v>
      </c>
      <c r="J733" s="1" t="s">
        <v>27</v>
      </c>
      <c r="K733" s="1" t="s">
        <v>12583</v>
      </c>
      <c r="L733" s="1" t="s">
        <v>12584</v>
      </c>
      <c r="M733" s="1" t="s">
        <v>1831</v>
      </c>
      <c r="N733" s="2">
        <v>43831</v>
      </c>
      <c r="O733" s="1" t="s">
        <v>30</v>
      </c>
      <c r="P733" s="1" t="s">
        <v>12585</v>
      </c>
      <c r="R733" s="1" t="s">
        <v>12586</v>
      </c>
      <c r="S733" s="1">
        <v>255682411725</v>
      </c>
      <c r="U733" s="4">
        <v>45667</v>
      </c>
      <c r="V733" s="1" t="s">
        <v>869</v>
      </c>
      <c r="W733" s="1">
        <v>1</v>
      </c>
    </row>
    <row r="734" spans="1:23" x14ac:dyDescent="0.3">
      <c r="A734" s="1" t="s">
        <v>12587</v>
      </c>
      <c r="B734" s="1" t="s">
        <v>12588</v>
      </c>
      <c r="C734" s="1" t="s">
        <v>869</v>
      </c>
      <c r="D734" s="1" t="s">
        <v>12589</v>
      </c>
      <c r="E734" s="1">
        <v>3</v>
      </c>
      <c r="F734" s="1" t="s">
        <v>3693</v>
      </c>
      <c r="H734" s="1" t="s">
        <v>26</v>
      </c>
      <c r="J734" s="1" t="s">
        <v>27</v>
      </c>
      <c r="K734" s="1" t="s">
        <v>3694</v>
      </c>
      <c r="L734" s="1" t="s">
        <v>12590</v>
      </c>
      <c r="M734" s="1" t="s">
        <v>2802</v>
      </c>
      <c r="N734" s="2">
        <v>43831</v>
      </c>
      <c r="O734" s="1" t="s">
        <v>30</v>
      </c>
      <c r="P734" s="1" t="s">
        <v>12591</v>
      </c>
      <c r="U734" s="4">
        <v>45667</v>
      </c>
      <c r="V734" s="1" t="s">
        <v>869</v>
      </c>
      <c r="W734" s="1">
        <v>3</v>
      </c>
    </row>
    <row r="735" spans="1:23" x14ac:dyDescent="0.3">
      <c r="A735" s="1" t="s">
        <v>12592</v>
      </c>
      <c r="B735" s="1" t="s">
        <v>12593</v>
      </c>
      <c r="C735" s="1" t="s">
        <v>973</v>
      </c>
      <c r="F735" s="1" t="s">
        <v>12594</v>
      </c>
      <c r="H735" s="1" t="s">
        <v>26</v>
      </c>
      <c r="I735" s="1" t="s">
        <v>80</v>
      </c>
      <c r="J735" s="1" t="s">
        <v>27</v>
      </c>
      <c r="K735" s="1" t="s">
        <v>12595</v>
      </c>
      <c r="L735" s="1" t="s">
        <v>12596</v>
      </c>
      <c r="M735" s="1" t="s">
        <v>100</v>
      </c>
      <c r="N735" s="2">
        <v>43831</v>
      </c>
      <c r="O735" s="1" t="s">
        <v>30</v>
      </c>
      <c r="P735" s="1" t="s">
        <v>12597</v>
      </c>
      <c r="Q735" s="1" t="s">
        <v>12598</v>
      </c>
      <c r="R735" s="1" t="s">
        <v>12599</v>
      </c>
      <c r="S735" s="1" t="s">
        <v>12600</v>
      </c>
      <c r="U735" s="3">
        <v>18568</v>
      </c>
      <c r="W735" s="1">
        <v>3</v>
      </c>
    </row>
    <row r="736" spans="1:23" x14ac:dyDescent="0.3">
      <c r="A736" s="1" t="s">
        <v>12601</v>
      </c>
      <c r="B736" s="1" t="s">
        <v>12602</v>
      </c>
      <c r="C736" s="1" t="s">
        <v>212</v>
      </c>
      <c r="D736" s="1" t="s">
        <v>12603</v>
      </c>
      <c r="E736" s="1">
        <v>2</v>
      </c>
      <c r="F736" s="1" t="s">
        <v>12604</v>
      </c>
      <c r="H736" s="1" t="s">
        <v>26</v>
      </c>
      <c r="I736" s="1" t="s">
        <v>71</v>
      </c>
      <c r="J736" s="1" t="s">
        <v>27</v>
      </c>
      <c r="K736" s="1" t="s">
        <v>12605</v>
      </c>
      <c r="L736" s="1" t="s">
        <v>12606</v>
      </c>
      <c r="M736" s="1" t="s">
        <v>419</v>
      </c>
      <c r="N736" s="2">
        <v>43831</v>
      </c>
      <c r="O736" s="1" t="s">
        <v>30</v>
      </c>
      <c r="P736" s="1" t="s">
        <v>12607</v>
      </c>
      <c r="Q736" s="1" t="s">
        <v>12608</v>
      </c>
      <c r="R736" s="1" t="s">
        <v>12609</v>
      </c>
      <c r="T736" s="1">
        <v>3</v>
      </c>
      <c r="U736" s="3">
        <v>18568</v>
      </c>
      <c r="W736" s="1">
        <v>14</v>
      </c>
    </row>
    <row r="737" spans="1:23" x14ac:dyDescent="0.3">
      <c r="A737" s="1" t="s">
        <v>12610</v>
      </c>
      <c r="B737" s="1" t="s">
        <v>12611</v>
      </c>
      <c r="C737" s="1" t="s">
        <v>1611</v>
      </c>
      <c r="D737" s="1" t="s">
        <v>12612</v>
      </c>
      <c r="E737" s="1">
        <v>1</v>
      </c>
      <c r="F737" s="1" t="s">
        <v>4896</v>
      </c>
      <c r="H737" s="1" t="s">
        <v>26</v>
      </c>
      <c r="J737" s="1" t="s">
        <v>27</v>
      </c>
      <c r="K737" s="1" t="s">
        <v>12613</v>
      </c>
      <c r="M737" s="1" t="s">
        <v>100</v>
      </c>
      <c r="N737" s="2">
        <v>43831</v>
      </c>
      <c r="O737" s="1" t="s">
        <v>30</v>
      </c>
      <c r="R737" s="1" t="s">
        <v>12614</v>
      </c>
      <c r="U737" s="4">
        <v>45667</v>
      </c>
      <c r="V737" s="1" t="s">
        <v>869</v>
      </c>
      <c r="W737" s="1">
        <v>1</v>
      </c>
    </row>
    <row r="738" spans="1:23" x14ac:dyDescent="0.3">
      <c r="A738" s="1" t="s">
        <v>12615</v>
      </c>
      <c r="B738" s="1" t="s">
        <v>12616</v>
      </c>
      <c r="C738" s="1" t="s">
        <v>1611</v>
      </c>
      <c r="D738" s="1" t="s">
        <v>7346</v>
      </c>
      <c r="E738" s="1">
        <v>1</v>
      </c>
      <c r="F738" s="1" t="s">
        <v>2097</v>
      </c>
      <c r="H738" s="1" t="s">
        <v>26</v>
      </c>
      <c r="I738" s="1" t="s">
        <v>80</v>
      </c>
      <c r="J738" s="1" t="s">
        <v>27</v>
      </c>
      <c r="K738" s="1" t="s">
        <v>4412</v>
      </c>
      <c r="L738" s="1" t="s">
        <v>12617</v>
      </c>
      <c r="M738" s="1" t="s">
        <v>2940</v>
      </c>
      <c r="N738" s="2">
        <v>43831</v>
      </c>
      <c r="O738" s="1" t="s">
        <v>30</v>
      </c>
      <c r="P738" s="1" t="s">
        <v>12618</v>
      </c>
      <c r="Q738" s="1" t="s">
        <v>12619</v>
      </c>
      <c r="R738" s="1" t="s">
        <v>12620</v>
      </c>
      <c r="U738" s="3">
        <v>18568</v>
      </c>
      <c r="V738" s="1" t="s">
        <v>869</v>
      </c>
    </row>
    <row r="739" spans="1:23" x14ac:dyDescent="0.3">
      <c r="A739" s="1" t="s">
        <v>12621</v>
      </c>
      <c r="B739" s="1" t="s">
        <v>12622</v>
      </c>
      <c r="C739" s="1" t="s">
        <v>426</v>
      </c>
      <c r="D739" s="1" t="s">
        <v>12623</v>
      </c>
      <c r="E739" s="1">
        <v>1</v>
      </c>
      <c r="F739" s="1" t="s">
        <v>666</v>
      </c>
      <c r="H739" s="1" t="s">
        <v>26</v>
      </c>
      <c r="I739" s="1" t="s">
        <v>80</v>
      </c>
      <c r="J739" s="1" t="s">
        <v>27</v>
      </c>
      <c r="K739" s="1" t="s">
        <v>12624</v>
      </c>
      <c r="L739" s="1" t="s">
        <v>12625</v>
      </c>
      <c r="M739" s="1" t="s">
        <v>12626</v>
      </c>
      <c r="N739" s="2">
        <v>43831</v>
      </c>
      <c r="O739" s="1" t="s">
        <v>30</v>
      </c>
      <c r="P739" s="1" t="s">
        <v>12627</v>
      </c>
      <c r="R739" s="1" t="s">
        <v>12628</v>
      </c>
      <c r="U739" s="4">
        <v>45667</v>
      </c>
      <c r="V739" s="1" t="s">
        <v>869</v>
      </c>
      <c r="W739" s="1">
        <v>3</v>
      </c>
    </row>
    <row r="740" spans="1:23" x14ac:dyDescent="0.3">
      <c r="A740" s="1" t="s">
        <v>12629</v>
      </c>
      <c r="B740" s="1" t="s">
        <v>12630</v>
      </c>
      <c r="C740" s="1" t="s">
        <v>1611</v>
      </c>
      <c r="F740" s="1" t="s">
        <v>2097</v>
      </c>
      <c r="H740" s="1" t="s">
        <v>26</v>
      </c>
      <c r="J740" s="1" t="s">
        <v>27</v>
      </c>
      <c r="K740" s="1" t="s">
        <v>4412</v>
      </c>
      <c r="M740" s="1" t="s">
        <v>109</v>
      </c>
      <c r="N740" s="2">
        <v>43831</v>
      </c>
      <c r="O740" s="1" t="s">
        <v>30</v>
      </c>
      <c r="P740" s="1" t="s">
        <v>12631</v>
      </c>
      <c r="V740" s="1" t="s">
        <v>869</v>
      </c>
      <c r="W740" s="1">
        <v>3</v>
      </c>
    </row>
    <row r="741" spans="1:23" x14ac:dyDescent="0.3">
      <c r="A741" s="1" t="s">
        <v>12632</v>
      </c>
      <c r="B741" s="1" t="s">
        <v>12633</v>
      </c>
      <c r="C741" s="1" t="s">
        <v>1611</v>
      </c>
      <c r="F741" s="1" t="s">
        <v>90</v>
      </c>
      <c r="H741" s="1" t="s">
        <v>26</v>
      </c>
      <c r="J741" s="1" t="s">
        <v>27</v>
      </c>
      <c r="K741" s="1" t="s">
        <v>12634</v>
      </c>
      <c r="L741" s="1" t="s">
        <v>12635</v>
      </c>
      <c r="M741" s="1" t="s">
        <v>1110</v>
      </c>
      <c r="N741" s="2">
        <v>43831</v>
      </c>
      <c r="O741" s="1" t="s">
        <v>30</v>
      </c>
      <c r="P741" s="1" t="s">
        <v>12636</v>
      </c>
      <c r="R741" s="1" t="s">
        <v>12637</v>
      </c>
      <c r="S741" s="1">
        <f>234-1-700600</f>
        <v>-700367</v>
      </c>
      <c r="U741" s="3">
        <v>18568</v>
      </c>
      <c r="V741" s="1" t="s">
        <v>869</v>
      </c>
      <c r="W741" s="1">
        <v>1</v>
      </c>
    </row>
    <row r="742" spans="1:23" x14ac:dyDescent="0.3">
      <c r="A742" s="1" t="s">
        <v>12638</v>
      </c>
      <c r="B742" s="1" t="s">
        <v>12639</v>
      </c>
      <c r="C742" s="1" t="s">
        <v>973</v>
      </c>
      <c r="F742" s="1" t="s">
        <v>142</v>
      </c>
      <c r="H742" s="1" t="s">
        <v>26</v>
      </c>
      <c r="J742" s="1" t="s">
        <v>27</v>
      </c>
      <c r="K742" s="1" t="s">
        <v>12640</v>
      </c>
      <c r="L742" s="1" t="s">
        <v>12641</v>
      </c>
      <c r="M742" s="1" t="s">
        <v>302</v>
      </c>
      <c r="N742" s="2">
        <v>43831</v>
      </c>
      <c r="O742" s="1" t="s">
        <v>30</v>
      </c>
      <c r="P742" s="1" t="s">
        <v>12642</v>
      </c>
      <c r="R742" s="1" t="s">
        <v>12643</v>
      </c>
      <c r="U742" s="3">
        <v>18568</v>
      </c>
      <c r="W742" s="1">
        <v>3</v>
      </c>
    </row>
    <row r="743" spans="1:23" x14ac:dyDescent="0.3">
      <c r="A743" s="1" t="s">
        <v>12644</v>
      </c>
      <c r="B743" s="1" t="s">
        <v>12645</v>
      </c>
      <c r="C743" s="1" t="s">
        <v>212</v>
      </c>
      <c r="D743" s="1" t="s">
        <v>12646</v>
      </c>
      <c r="E743" s="1">
        <v>4</v>
      </c>
      <c r="F743" s="1" t="s">
        <v>3194</v>
      </c>
      <c r="H743" s="1" t="s">
        <v>26</v>
      </c>
      <c r="I743" s="1" t="s">
        <v>71</v>
      </c>
      <c r="J743" s="1" t="s">
        <v>27</v>
      </c>
      <c r="K743" s="1" t="s">
        <v>12647</v>
      </c>
      <c r="L743" s="1" t="s">
        <v>12648</v>
      </c>
      <c r="M743" s="1" t="s">
        <v>347</v>
      </c>
      <c r="N743" s="2">
        <v>43831</v>
      </c>
      <c r="O743" s="1" t="s">
        <v>30</v>
      </c>
      <c r="P743" s="1" t="s">
        <v>12649</v>
      </c>
      <c r="U743" s="3">
        <v>18568</v>
      </c>
      <c r="W743" s="1">
        <v>12</v>
      </c>
    </row>
    <row r="744" spans="1:23" x14ac:dyDescent="0.3">
      <c r="A744" s="1" t="s">
        <v>12650</v>
      </c>
      <c r="B744" s="1" t="s">
        <v>12651</v>
      </c>
      <c r="F744" s="1" t="s">
        <v>2097</v>
      </c>
      <c r="H744" s="1" t="s">
        <v>26</v>
      </c>
      <c r="I744" s="1" t="s">
        <v>71</v>
      </c>
      <c r="J744" s="1" t="s">
        <v>27</v>
      </c>
      <c r="K744" s="1" t="s">
        <v>12652</v>
      </c>
      <c r="L744" s="1" t="s">
        <v>12653</v>
      </c>
      <c r="M744" s="1" t="s">
        <v>7010</v>
      </c>
      <c r="N744" s="2">
        <v>43831</v>
      </c>
      <c r="O744" s="1" t="s">
        <v>30</v>
      </c>
      <c r="P744" s="1" t="s">
        <v>12654</v>
      </c>
      <c r="Q744" s="1" t="s">
        <v>12655</v>
      </c>
      <c r="R744" s="1" t="s">
        <v>12656</v>
      </c>
      <c r="S744" s="1" t="s">
        <v>12657</v>
      </c>
      <c r="U744" s="3">
        <v>18568</v>
      </c>
    </row>
    <row r="745" spans="1:23" x14ac:dyDescent="0.3">
      <c r="A745" s="1" t="s">
        <v>12658</v>
      </c>
      <c r="B745" s="1" t="s">
        <v>12659</v>
      </c>
      <c r="F745" s="1" t="s">
        <v>666</v>
      </c>
      <c r="H745" s="1" t="s">
        <v>26</v>
      </c>
      <c r="J745" s="1" t="s">
        <v>27</v>
      </c>
      <c r="K745" s="1" t="s">
        <v>667</v>
      </c>
      <c r="M745" s="1" t="s">
        <v>109</v>
      </c>
      <c r="N745" s="2">
        <v>43831</v>
      </c>
      <c r="O745" s="1" t="s">
        <v>30</v>
      </c>
      <c r="P745" s="1" t="s">
        <v>12660</v>
      </c>
      <c r="R745" s="1" t="s">
        <v>12661</v>
      </c>
      <c r="U745" s="3">
        <v>18568</v>
      </c>
    </row>
    <row r="746" spans="1:23" x14ac:dyDescent="0.3">
      <c r="A746" s="1" t="s">
        <v>12662</v>
      </c>
      <c r="B746" s="1" t="s">
        <v>12663</v>
      </c>
      <c r="F746" s="1" t="s">
        <v>4443</v>
      </c>
      <c r="H746" s="1" t="s">
        <v>26</v>
      </c>
      <c r="J746" s="1" t="s">
        <v>27</v>
      </c>
      <c r="K746" s="1" t="s">
        <v>12664</v>
      </c>
      <c r="L746" s="1" t="s">
        <v>12665</v>
      </c>
      <c r="M746" s="1" t="s">
        <v>3168</v>
      </c>
      <c r="N746" s="2">
        <v>43831</v>
      </c>
      <c r="O746" s="1" t="s">
        <v>30</v>
      </c>
      <c r="P746" s="1" t="s">
        <v>12666</v>
      </c>
      <c r="Q746" s="1" t="s">
        <v>12667</v>
      </c>
      <c r="R746" s="1" t="s">
        <v>12668</v>
      </c>
      <c r="S746" s="1" t="s">
        <v>12669</v>
      </c>
      <c r="U746" s="3">
        <v>18568</v>
      </c>
    </row>
    <row r="747" spans="1:23" x14ac:dyDescent="0.3">
      <c r="A747" s="1" t="s">
        <v>12670</v>
      </c>
      <c r="B747" s="1" t="s">
        <v>12671</v>
      </c>
      <c r="C747" s="1" t="s">
        <v>1611</v>
      </c>
      <c r="F747" s="1" t="s">
        <v>240</v>
      </c>
      <c r="H747" s="1" t="s">
        <v>26</v>
      </c>
      <c r="J747" s="1" t="s">
        <v>27</v>
      </c>
      <c r="K747" s="1" t="s">
        <v>489</v>
      </c>
      <c r="M747" s="1" t="s">
        <v>1831</v>
      </c>
      <c r="N747" s="2">
        <v>43831</v>
      </c>
      <c r="O747" s="1" t="s">
        <v>30</v>
      </c>
      <c r="P747" s="1" t="s">
        <v>12672</v>
      </c>
      <c r="Q747" s="1" t="s">
        <v>12673</v>
      </c>
      <c r="R747" s="1" t="s">
        <v>12674</v>
      </c>
      <c r="U747" s="4">
        <v>45667</v>
      </c>
      <c r="V747" s="1" t="s">
        <v>869</v>
      </c>
      <c r="W747" s="1">
        <v>2</v>
      </c>
    </row>
    <row r="748" spans="1:23" x14ac:dyDescent="0.3">
      <c r="A748" s="1" t="s">
        <v>12675</v>
      </c>
      <c r="B748" s="1" t="s">
        <v>12676</v>
      </c>
      <c r="F748" s="1" t="s">
        <v>602</v>
      </c>
      <c r="H748" s="1" t="s">
        <v>26</v>
      </c>
      <c r="J748" s="1" t="s">
        <v>27</v>
      </c>
      <c r="K748" s="1" t="s">
        <v>997</v>
      </c>
      <c r="M748" s="1" t="s">
        <v>3270</v>
      </c>
      <c r="N748" s="2">
        <v>43831</v>
      </c>
      <c r="O748" s="1" t="s">
        <v>30</v>
      </c>
      <c r="P748" s="1" t="s">
        <v>12677</v>
      </c>
      <c r="Q748" s="1" t="s">
        <v>12678</v>
      </c>
      <c r="R748" s="1" t="s">
        <v>12679</v>
      </c>
      <c r="U748" s="4">
        <v>45667</v>
      </c>
    </row>
    <row r="749" spans="1:23" x14ac:dyDescent="0.3">
      <c r="A749" s="1" t="s">
        <v>12680</v>
      </c>
      <c r="B749" s="1" t="s">
        <v>12681</v>
      </c>
      <c r="F749" s="1" t="s">
        <v>666</v>
      </c>
      <c r="H749" s="1" t="s">
        <v>26</v>
      </c>
      <c r="J749" s="1" t="s">
        <v>27</v>
      </c>
      <c r="K749" s="1" t="s">
        <v>12682</v>
      </c>
      <c r="M749" s="1" t="s">
        <v>1110</v>
      </c>
      <c r="N749" s="2">
        <v>43831</v>
      </c>
      <c r="O749" s="1" t="s">
        <v>30</v>
      </c>
      <c r="P749" s="1" t="s">
        <v>12683</v>
      </c>
      <c r="Q749" s="1" t="s">
        <v>12684</v>
      </c>
      <c r="R749" s="1" t="s">
        <v>12685</v>
      </c>
      <c r="S749" s="1" t="s">
        <v>12686</v>
      </c>
      <c r="U749" s="3">
        <v>18568</v>
      </c>
    </row>
    <row r="750" spans="1:23" x14ac:dyDescent="0.3">
      <c r="A750" s="1" t="s">
        <v>12687</v>
      </c>
      <c r="B750" s="1" t="s">
        <v>12688</v>
      </c>
      <c r="C750" s="1" t="s">
        <v>212</v>
      </c>
      <c r="F750" s="1" t="s">
        <v>8854</v>
      </c>
      <c r="H750" s="1" t="s">
        <v>26</v>
      </c>
      <c r="J750" s="1" t="s">
        <v>27</v>
      </c>
      <c r="K750" s="1" t="s">
        <v>12689</v>
      </c>
      <c r="L750" s="1" t="s">
        <v>12690</v>
      </c>
      <c r="M750" s="1" t="s">
        <v>109</v>
      </c>
      <c r="N750" s="2">
        <v>43831</v>
      </c>
      <c r="O750" s="1" t="s">
        <v>30</v>
      </c>
      <c r="P750" s="1" t="s">
        <v>12691</v>
      </c>
      <c r="Q750" s="1" t="s">
        <v>12692</v>
      </c>
      <c r="R750" s="1" t="s">
        <v>12693</v>
      </c>
      <c r="S750" s="1" t="s">
        <v>12694</v>
      </c>
      <c r="U750" s="4">
        <v>45667</v>
      </c>
      <c r="W750" s="1">
        <v>4</v>
      </c>
    </row>
    <row r="751" spans="1:23" x14ac:dyDescent="0.3">
      <c r="A751" s="1" t="s">
        <v>12695</v>
      </c>
      <c r="B751" s="1" t="s">
        <v>12696</v>
      </c>
      <c r="D751" s="1" t="s">
        <v>12697</v>
      </c>
      <c r="E751" s="1">
        <v>2</v>
      </c>
      <c r="F751" s="1" t="s">
        <v>1928</v>
      </c>
      <c r="H751" s="1" t="s">
        <v>26</v>
      </c>
      <c r="J751" s="1" t="s">
        <v>27</v>
      </c>
      <c r="K751" s="1" t="s">
        <v>12698</v>
      </c>
      <c r="M751" s="1" t="s">
        <v>100</v>
      </c>
      <c r="N751" s="2">
        <v>43831</v>
      </c>
      <c r="O751" s="1" t="s">
        <v>30</v>
      </c>
      <c r="P751" s="1" t="s">
        <v>12699</v>
      </c>
      <c r="R751" s="1" t="s">
        <v>12700</v>
      </c>
      <c r="S751" s="1" t="s">
        <v>12701</v>
      </c>
      <c r="U751" s="3">
        <v>18568</v>
      </c>
    </row>
    <row r="752" spans="1:23" x14ac:dyDescent="0.3">
      <c r="A752" s="1" t="s">
        <v>12702</v>
      </c>
      <c r="B752" s="1" t="s">
        <v>12703</v>
      </c>
      <c r="D752" s="1" t="s">
        <v>12704</v>
      </c>
      <c r="E752" s="1">
        <v>2</v>
      </c>
      <c r="F752" s="1" t="s">
        <v>666</v>
      </c>
      <c r="H752" s="1" t="s">
        <v>26</v>
      </c>
      <c r="J752" s="1" t="s">
        <v>27</v>
      </c>
      <c r="K752" s="1" t="s">
        <v>12682</v>
      </c>
      <c r="L752" s="1" t="s">
        <v>12705</v>
      </c>
      <c r="M752" s="1" t="s">
        <v>170</v>
      </c>
      <c r="N752" s="2">
        <v>43831</v>
      </c>
      <c r="O752" s="1" t="s">
        <v>30</v>
      </c>
      <c r="P752" s="1" t="s">
        <v>12706</v>
      </c>
      <c r="R752" s="1" t="s">
        <v>12707</v>
      </c>
      <c r="U752" s="3">
        <v>18568</v>
      </c>
    </row>
    <row r="753" spans="1:23" x14ac:dyDescent="0.3">
      <c r="A753" s="1" t="s">
        <v>12708</v>
      </c>
      <c r="B753" s="1" t="s">
        <v>12709</v>
      </c>
      <c r="F753" s="1" t="s">
        <v>643</v>
      </c>
      <c r="H753" s="1" t="s">
        <v>26</v>
      </c>
      <c r="I753" s="1" t="s">
        <v>71</v>
      </c>
      <c r="J753" s="1" t="s">
        <v>27</v>
      </c>
      <c r="K753" s="1" t="s">
        <v>12710</v>
      </c>
      <c r="M753" s="1" t="s">
        <v>1220</v>
      </c>
      <c r="N753" s="2">
        <v>43831</v>
      </c>
      <c r="O753" s="1" t="s">
        <v>30</v>
      </c>
      <c r="P753" s="1" t="s">
        <v>12711</v>
      </c>
      <c r="Q753" s="1" t="s">
        <v>12712</v>
      </c>
      <c r="R753" s="1" t="s">
        <v>12713</v>
      </c>
      <c r="S753" s="1">
        <v>441253670727</v>
      </c>
      <c r="U753" s="4">
        <v>45667</v>
      </c>
    </row>
    <row r="754" spans="1:23" x14ac:dyDescent="0.3">
      <c r="A754" s="1" t="s">
        <v>12714</v>
      </c>
      <c r="B754" s="1" t="s">
        <v>12715</v>
      </c>
      <c r="D754" s="1" t="s">
        <v>12716</v>
      </c>
      <c r="E754" s="1">
        <v>1</v>
      </c>
      <c r="F754" s="1" t="s">
        <v>142</v>
      </c>
      <c r="H754" s="1" t="s">
        <v>26</v>
      </c>
      <c r="J754" s="1" t="s">
        <v>27</v>
      </c>
      <c r="K754" s="1" t="s">
        <v>7693</v>
      </c>
      <c r="L754" s="1" t="s">
        <v>12717</v>
      </c>
      <c r="M754" s="1" t="s">
        <v>440</v>
      </c>
      <c r="N754" s="2">
        <v>43831</v>
      </c>
      <c r="O754" s="1" t="s">
        <v>30</v>
      </c>
      <c r="P754" s="1" t="s">
        <v>12718</v>
      </c>
      <c r="Q754" s="1" t="s">
        <v>12719</v>
      </c>
      <c r="R754" s="1" t="s">
        <v>12720</v>
      </c>
      <c r="S754" s="1" t="s">
        <v>12721</v>
      </c>
      <c r="U754" s="4">
        <v>45667</v>
      </c>
    </row>
    <row r="755" spans="1:23" x14ac:dyDescent="0.3">
      <c r="A755" s="1" t="s">
        <v>12722</v>
      </c>
      <c r="B755" s="1" t="s">
        <v>12723</v>
      </c>
      <c r="F755" s="1" t="s">
        <v>666</v>
      </c>
      <c r="H755" s="1" t="s">
        <v>26</v>
      </c>
      <c r="I755" s="1" t="s">
        <v>71</v>
      </c>
      <c r="J755" s="1" t="s">
        <v>27</v>
      </c>
      <c r="K755" s="1" t="s">
        <v>12724</v>
      </c>
      <c r="L755" s="1" t="s">
        <v>12725</v>
      </c>
      <c r="M755" s="1" t="s">
        <v>788</v>
      </c>
      <c r="N755" s="2">
        <v>43831</v>
      </c>
      <c r="O755" s="1" t="s">
        <v>30</v>
      </c>
      <c r="P755" s="1" t="s">
        <v>12726</v>
      </c>
      <c r="R755" s="1" t="s">
        <v>12727</v>
      </c>
      <c r="S755" s="1" t="s">
        <v>12728</v>
      </c>
      <c r="U755" s="3">
        <v>18568</v>
      </c>
    </row>
    <row r="756" spans="1:23" x14ac:dyDescent="0.3">
      <c r="A756" s="1" t="s">
        <v>12729</v>
      </c>
      <c r="B756" s="1" t="s">
        <v>12730</v>
      </c>
      <c r="F756" s="1" t="s">
        <v>12124</v>
      </c>
      <c r="H756" s="1" t="s">
        <v>26</v>
      </c>
      <c r="I756" s="1" t="s">
        <v>71</v>
      </c>
      <c r="J756" s="1" t="s">
        <v>27</v>
      </c>
      <c r="K756" s="1" t="s">
        <v>12125</v>
      </c>
      <c r="M756" s="1" t="s">
        <v>302</v>
      </c>
      <c r="N756" s="2">
        <v>43831</v>
      </c>
      <c r="O756" s="1" t="s">
        <v>30</v>
      </c>
      <c r="P756" s="1" t="s">
        <v>12731</v>
      </c>
      <c r="Q756" s="1" t="s">
        <v>12732</v>
      </c>
      <c r="R756" s="1" t="s">
        <v>12733</v>
      </c>
      <c r="U756" s="3">
        <v>18568</v>
      </c>
    </row>
    <row r="757" spans="1:23" x14ac:dyDescent="0.3">
      <c r="A757" s="1" t="s">
        <v>12734</v>
      </c>
      <c r="B757" s="1" t="s">
        <v>12735</v>
      </c>
      <c r="F757" s="1" t="s">
        <v>12736</v>
      </c>
      <c r="H757" s="1" t="s">
        <v>26</v>
      </c>
      <c r="J757" s="1" t="s">
        <v>27</v>
      </c>
      <c r="K757" s="1" t="s">
        <v>12737</v>
      </c>
      <c r="M757" s="1" t="s">
        <v>109</v>
      </c>
      <c r="N757" s="2">
        <v>43831</v>
      </c>
      <c r="O757" s="1" t="s">
        <v>30</v>
      </c>
      <c r="P757" s="1" t="s">
        <v>12738</v>
      </c>
      <c r="Q757" s="1" t="s">
        <v>12739</v>
      </c>
      <c r="R757" s="1" t="s">
        <v>12740</v>
      </c>
      <c r="S757" s="1" t="s">
        <v>12741</v>
      </c>
      <c r="U757" s="1" t="s">
        <v>130</v>
      </c>
    </row>
    <row r="758" spans="1:23" x14ac:dyDescent="0.3">
      <c r="A758" s="1" t="s">
        <v>12742</v>
      </c>
      <c r="B758" s="1" t="s">
        <v>12743</v>
      </c>
      <c r="C758" s="1" t="s">
        <v>973</v>
      </c>
      <c r="D758" s="1" t="s">
        <v>12744</v>
      </c>
      <c r="E758" s="1">
        <v>2</v>
      </c>
      <c r="F758" s="1" t="s">
        <v>12745</v>
      </c>
      <c r="H758" s="1" t="s">
        <v>26</v>
      </c>
      <c r="J758" s="1" t="s">
        <v>27</v>
      </c>
      <c r="K758" s="1" t="s">
        <v>12746</v>
      </c>
      <c r="L758" s="1" t="s">
        <v>12747</v>
      </c>
      <c r="M758" s="1" t="s">
        <v>170</v>
      </c>
      <c r="N758" s="2">
        <v>43831</v>
      </c>
      <c r="O758" s="1" t="s">
        <v>30</v>
      </c>
      <c r="P758" s="1" t="s">
        <v>12748</v>
      </c>
      <c r="R758" s="1" t="s">
        <v>12749</v>
      </c>
      <c r="S758" s="1">
        <v>233544021095</v>
      </c>
      <c r="U758" s="4">
        <v>45667</v>
      </c>
      <c r="W758" s="1">
        <v>1</v>
      </c>
    </row>
    <row r="759" spans="1:23" x14ac:dyDescent="0.3">
      <c r="A759" s="1" t="s">
        <v>12750</v>
      </c>
      <c r="B759" s="1" t="s">
        <v>12751</v>
      </c>
      <c r="C759" s="1" t="s">
        <v>973</v>
      </c>
      <c r="F759" s="1" t="s">
        <v>142</v>
      </c>
      <c r="H759" s="1" t="s">
        <v>26</v>
      </c>
      <c r="J759" s="1" t="s">
        <v>27</v>
      </c>
      <c r="K759" s="1" t="s">
        <v>3909</v>
      </c>
      <c r="M759" s="1" t="s">
        <v>815</v>
      </c>
      <c r="N759" s="2">
        <v>43831</v>
      </c>
      <c r="O759" s="1" t="s">
        <v>30</v>
      </c>
      <c r="P759" s="1" t="s">
        <v>12752</v>
      </c>
      <c r="R759" s="1" t="s">
        <v>12753</v>
      </c>
      <c r="S759" s="1">
        <f>237-674-330-263</f>
        <v>-1030</v>
      </c>
      <c r="U759" s="3">
        <v>18568</v>
      </c>
      <c r="W759" s="1">
        <v>1</v>
      </c>
    </row>
    <row r="760" spans="1:23" x14ac:dyDescent="0.3">
      <c r="A760" s="1" t="s">
        <v>12754</v>
      </c>
      <c r="B760" s="1" t="s">
        <v>12755</v>
      </c>
      <c r="F760" s="1" t="s">
        <v>90</v>
      </c>
      <c r="H760" s="1" t="s">
        <v>26</v>
      </c>
      <c r="J760" s="1" t="s">
        <v>27</v>
      </c>
      <c r="K760" s="1" t="s">
        <v>91</v>
      </c>
      <c r="M760" s="1" t="s">
        <v>8847</v>
      </c>
      <c r="N760" s="2">
        <v>43831</v>
      </c>
      <c r="O760" s="1" t="s">
        <v>30</v>
      </c>
      <c r="P760" s="1" t="s">
        <v>12756</v>
      </c>
      <c r="R760" s="1" t="s">
        <v>12757</v>
      </c>
      <c r="S760" s="1" t="s">
        <v>12758</v>
      </c>
      <c r="U760" s="3">
        <v>18568</v>
      </c>
    </row>
    <row r="761" spans="1:23" x14ac:dyDescent="0.3">
      <c r="A761" s="1" t="s">
        <v>12759</v>
      </c>
      <c r="B761" s="1" t="s">
        <v>12760</v>
      </c>
      <c r="C761" s="1" t="s">
        <v>869</v>
      </c>
      <c r="F761" s="1" t="s">
        <v>142</v>
      </c>
      <c r="H761" s="1" t="s">
        <v>26</v>
      </c>
      <c r="I761" s="1" t="s">
        <v>71</v>
      </c>
      <c r="J761" s="1" t="s">
        <v>27</v>
      </c>
      <c r="K761" s="1" t="s">
        <v>4251</v>
      </c>
      <c r="M761" s="1" t="s">
        <v>100</v>
      </c>
      <c r="N761" s="2">
        <v>43831</v>
      </c>
      <c r="O761" s="1" t="s">
        <v>30</v>
      </c>
      <c r="P761" s="1" t="s">
        <v>12761</v>
      </c>
      <c r="Q761" s="1" t="s">
        <v>12762</v>
      </c>
      <c r="R761" s="1" t="s">
        <v>12763</v>
      </c>
      <c r="U761" s="4">
        <v>45667</v>
      </c>
      <c r="V761" s="1" t="s">
        <v>869</v>
      </c>
    </row>
    <row r="762" spans="1:23" x14ac:dyDescent="0.3">
      <c r="A762" s="1" t="s">
        <v>12764</v>
      </c>
      <c r="B762" s="1" t="s">
        <v>12765</v>
      </c>
      <c r="D762" s="1" t="s">
        <v>12766</v>
      </c>
      <c r="E762" s="1">
        <v>1</v>
      </c>
      <c r="F762" s="1" t="s">
        <v>1236</v>
      </c>
      <c r="H762" s="1" t="s">
        <v>26</v>
      </c>
      <c r="I762" s="1" t="s">
        <v>124</v>
      </c>
      <c r="J762" s="1" t="s">
        <v>27</v>
      </c>
      <c r="K762" s="1" t="s">
        <v>1786</v>
      </c>
      <c r="M762" s="1" t="s">
        <v>258</v>
      </c>
      <c r="N762" s="2">
        <v>43831</v>
      </c>
      <c r="O762" s="1" t="s">
        <v>30</v>
      </c>
      <c r="P762" s="1" t="s">
        <v>12767</v>
      </c>
      <c r="Q762" s="1" t="s">
        <v>12768</v>
      </c>
      <c r="R762" s="1" t="s">
        <v>12769</v>
      </c>
      <c r="S762" s="1" t="s">
        <v>12770</v>
      </c>
      <c r="U762" s="3">
        <v>18568</v>
      </c>
    </row>
    <row r="763" spans="1:23" x14ac:dyDescent="0.3">
      <c r="A763" s="1" t="s">
        <v>12771</v>
      </c>
      <c r="B763" s="1" t="s">
        <v>12772</v>
      </c>
      <c r="C763" s="1" t="s">
        <v>212</v>
      </c>
      <c r="F763" s="1" t="s">
        <v>90</v>
      </c>
      <c r="H763" s="1" t="s">
        <v>26</v>
      </c>
      <c r="I763" s="1" t="s">
        <v>80</v>
      </c>
      <c r="J763" s="1" t="s">
        <v>27</v>
      </c>
      <c r="K763" s="1" t="s">
        <v>3277</v>
      </c>
      <c r="M763" s="1" t="s">
        <v>7797</v>
      </c>
      <c r="N763" s="2">
        <v>43831</v>
      </c>
      <c r="O763" s="1" t="s">
        <v>30</v>
      </c>
      <c r="P763" s="1" t="s">
        <v>12773</v>
      </c>
      <c r="R763" s="1" t="s">
        <v>12774</v>
      </c>
      <c r="S763" s="1">
        <f>216-27-223-344</f>
        <v>-378</v>
      </c>
      <c r="U763" s="4">
        <v>45667</v>
      </c>
      <c r="W763" s="1">
        <v>1</v>
      </c>
    </row>
    <row r="764" spans="1:23" x14ac:dyDescent="0.3">
      <c r="A764" s="1" t="s">
        <v>12775</v>
      </c>
      <c r="B764" s="1" t="s">
        <v>12776</v>
      </c>
      <c r="D764" s="1" t="s">
        <v>12777</v>
      </c>
      <c r="E764" s="1">
        <v>1</v>
      </c>
      <c r="F764" s="1" t="s">
        <v>25</v>
      </c>
      <c r="H764" s="1" t="s">
        <v>26</v>
      </c>
      <c r="I764" s="1" t="s">
        <v>71</v>
      </c>
      <c r="J764" s="1" t="s">
        <v>27</v>
      </c>
      <c r="K764" s="1" t="s">
        <v>4113</v>
      </c>
      <c r="L764" s="1" t="s">
        <v>12778</v>
      </c>
      <c r="M764" s="1" t="s">
        <v>3270</v>
      </c>
      <c r="N764" s="2">
        <v>43831</v>
      </c>
      <c r="O764" s="1" t="s">
        <v>30</v>
      </c>
      <c r="P764" s="1" t="s">
        <v>12779</v>
      </c>
      <c r="Q764" s="1" t="s">
        <v>12780</v>
      </c>
      <c r="R764" s="1" t="s">
        <v>12781</v>
      </c>
      <c r="S764" s="1" t="s">
        <v>12782</v>
      </c>
      <c r="U764" s="4">
        <v>45667</v>
      </c>
    </row>
    <row r="765" spans="1:23" x14ac:dyDescent="0.3">
      <c r="A765" s="1" t="s">
        <v>12783</v>
      </c>
      <c r="B765" s="1" t="s">
        <v>12784</v>
      </c>
      <c r="D765" s="1" t="s">
        <v>12785</v>
      </c>
      <c r="E765" s="1">
        <v>1</v>
      </c>
      <c r="F765" s="1" t="s">
        <v>25</v>
      </c>
      <c r="H765" s="1" t="s">
        <v>26</v>
      </c>
      <c r="I765" s="1" t="s">
        <v>71</v>
      </c>
      <c r="J765" s="1" t="s">
        <v>27</v>
      </c>
      <c r="K765" s="1" t="s">
        <v>1204</v>
      </c>
      <c r="M765" s="1" t="s">
        <v>42</v>
      </c>
      <c r="N765" s="2">
        <v>43831</v>
      </c>
      <c r="O765" s="1" t="s">
        <v>30</v>
      </c>
      <c r="P765" s="1" t="s">
        <v>12786</v>
      </c>
      <c r="Q765" s="1" t="s">
        <v>12787</v>
      </c>
      <c r="R765" s="1" t="s">
        <v>12788</v>
      </c>
      <c r="U765" s="3">
        <v>18568</v>
      </c>
    </row>
    <row r="766" spans="1:23" x14ac:dyDescent="0.3">
      <c r="A766" s="1" t="s">
        <v>12789</v>
      </c>
      <c r="B766" s="1" t="s">
        <v>12790</v>
      </c>
      <c r="F766" s="1" t="s">
        <v>12791</v>
      </c>
      <c r="H766" s="1" t="s">
        <v>26</v>
      </c>
      <c r="J766" s="1" t="s">
        <v>27</v>
      </c>
      <c r="K766" s="1" t="s">
        <v>12792</v>
      </c>
      <c r="M766" s="1" t="s">
        <v>109</v>
      </c>
      <c r="N766" s="2">
        <v>43831</v>
      </c>
      <c r="O766" s="1" t="s">
        <v>30</v>
      </c>
      <c r="P766" s="1" t="s">
        <v>12793</v>
      </c>
      <c r="Q766" s="1" t="s">
        <v>12794</v>
      </c>
      <c r="R766" s="1" t="s">
        <v>12795</v>
      </c>
      <c r="S766" s="1">
        <f>254-713-14-190</f>
        <v>-663</v>
      </c>
      <c r="U766" s="3">
        <v>18568</v>
      </c>
    </row>
    <row r="767" spans="1:23" x14ac:dyDescent="0.3">
      <c r="A767" s="1" t="s">
        <v>12796</v>
      </c>
      <c r="B767" s="1" t="s">
        <v>12797</v>
      </c>
      <c r="C767" s="1" t="s">
        <v>1611</v>
      </c>
      <c r="F767" s="1" t="s">
        <v>2242</v>
      </c>
      <c r="H767" s="1" t="s">
        <v>26</v>
      </c>
      <c r="I767" s="1" t="s">
        <v>71</v>
      </c>
      <c r="J767" s="1" t="s">
        <v>27</v>
      </c>
      <c r="K767" s="1" t="s">
        <v>12798</v>
      </c>
      <c r="L767" s="1" t="s">
        <v>12799</v>
      </c>
      <c r="M767" s="1" t="s">
        <v>109</v>
      </c>
      <c r="N767" s="2">
        <v>43831</v>
      </c>
      <c r="O767" s="1" t="s">
        <v>30</v>
      </c>
      <c r="P767" s="1" t="s">
        <v>12800</v>
      </c>
      <c r="Q767" s="1" t="s">
        <v>12801</v>
      </c>
      <c r="R767" s="1" t="s">
        <v>12802</v>
      </c>
      <c r="S767" s="1" t="s">
        <v>12803</v>
      </c>
      <c r="U767" s="3">
        <v>18568</v>
      </c>
      <c r="V767" s="1" t="s">
        <v>869</v>
      </c>
      <c r="W767" s="1">
        <v>1</v>
      </c>
    </row>
    <row r="768" spans="1:23" x14ac:dyDescent="0.3">
      <c r="A768" s="1" t="s">
        <v>12804</v>
      </c>
      <c r="B768" s="1" t="s">
        <v>12805</v>
      </c>
      <c r="C768" s="1" t="s">
        <v>869</v>
      </c>
      <c r="D768" s="1" t="s">
        <v>12806</v>
      </c>
      <c r="E768" s="1">
        <v>1</v>
      </c>
      <c r="F768" s="1" t="s">
        <v>142</v>
      </c>
      <c r="H768" s="1" t="s">
        <v>26</v>
      </c>
      <c r="J768" s="1" t="s">
        <v>27</v>
      </c>
      <c r="K768" s="1" t="s">
        <v>928</v>
      </c>
      <c r="L768" s="1" t="s">
        <v>12807</v>
      </c>
      <c r="M768" s="1" t="s">
        <v>347</v>
      </c>
      <c r="N768" s="2">
        <v>43831</v>
      </c>
      <c r="O768" s="1" t="s">
        <v>223</v>
      </c>
      <c r="U768" s="1" t="s">
        <v>130</v>
      </c>
      <c r="V768" s="1" t="s">
        <v>869</v>
      </c>
      <c r="W768" s="1">
        <v>1</v>
      </c>
    </row>
    <row r="769" spans="1:23" x14ac:dyDescent="0.3">
      <c r="A769" s="1" t="s">
        <v>12808</v>
      </c>
      <c r="B769" s="1" t="s">
        <v>12809</v>
      </c>
      <c r="F769" s="1" t="s">
        <v>10004</v>
      </c>
      <c r="H769" s="1" t="s">
        <v>26</v>
      </c>
      <c r="J769" s="1" t="s">
        <v>27</v>
      </c>
      <c r="K769" s="1" t="s">
        <v>12810</v>
      </c>
      <c r="L769" s="1" t="s">
        <v>12811</v>
      </c>
      <c r="M769" s="1" t="s">
        <v>2940</v>
      </c>
      <c r="N769" s="2">
        <v>43831</v>
      </c>
      <c r="O769" s="1" t="s">
        <v>30</v>
      </c>
      <c r="P769" s="1" t="s">
        <v>12812</v>
      </c>
      <c r="Q769" s="1" t="s">
        <v>12813</v>
      </c>
      <c r="R769" s="1" t="s">
        <v>12814</v>
      </c>
      <c r="S769" s="1">
        <v>8038238968</v>
      </c>
      <c r="U769" s="1" t="s">
        <v>34</v>
      </c>
    </row>
    <row r="770" spans="1:23" x14ac:dyDescent="0.3">
      <c r="A770" s="1" t="s">
        <v>12815</v>
      </c>
      <c r="B770" s="1" t="s">
        <v>12816</v>
      </c>
      <c r="F770" s="1" t="s">
        <v>1005</v>
      </c>
      <c r="H770" s="1" t="s">
        <v>26</v>
      </c>
      <c r="J770" s="1" t="s">
        <v>27</v>
      </c>
      <c r="K770" s="1" t="s">
        <v>12817</v>
      </c>
      <c r="M770" s="1" t="s">
        <v>258</v>
      </c>
      <c r="N770" s="2">
        <v>43831</v>
      </c>
      <c r="O770" s="1" t="s">
        <v>30</v>
      </c>
      <c r="P770" s="1" t="s">
        <v>12818</v>
      </c>
      <c r="Q770" s="1" t="s">
        <v>12819</v>
      </c>
      <c r="R770" s="1" t="s">
        <v>12820</v>
      </c>
      <c r="U770" s="4">
        <v>45667</v>
      </c>
    </row>
    <row r="771" spans="1:23" x14ac:dyDescent="0.3">
      <c r="A771" s="1" t="s">
        <v>12821</v>
      </c>
      <c r="B771" s="1" t="s">
        <v>12822</v>
      </c>
      <c r="C771" s="1" t="s">
        <v>869</v>
      </c>
      <c r="D771" s="1" t="s">
        <v>12823</v>
      </c>
      <c r="E771" s="1">
        <v>2</v>
      </c>
      <c r="F771" s="1" t="s">
        <v>1345</v>
      </c>
      <c r="H771" s="1" t="s">
        <v>26</v>
      </c>
      <c r="J771" s="1" t="s">
        <v>27</v>
      </c>
      <c r="K771" s="1" t="s">
        <v>2431</v>
      </c>
      <c r="L771" s="1" t="s">
        <v>12824</v>
      </c>
      <c r="M771" s="1" t="s">
        <v>109</v>
      </c>
      <c r="N771" s="2">
        <v>43831</v>
      </c>
      <c r="O771" s="1" t="s">
        <v>30</v>
      </c>
      <c r="P771" s="1" t="s">
        <v>12825</v>
      </c>
      <c r="U771" s="3">
        <v>18568</v>
      </c>
      <c r="V771" s="1" t="s">
        <v>869</v>
      </c>
      <c r="W771" s="1">
        <v>1</v>
      </c>
    </row>
    <row r="772" spans="1:23" x14ac:dyDescent="0.3">
      <c r="A772" s="1" t="s">
        <v>12826</v>
      </c>
      <c r="B772" s="1" t="s">
        <v>12827</v>
      </c>
      <c r="F772" s="1" t="s">
        <v>25</v>
      </c>
      <c r="H772" s="1" t="s">
        <v>26</v>
      </c>
      <c r="I772" s="1" t="s">
        <v>71</v>
      </c>
      <c r="J772" s="1" t="s">
        <v>27</v>
      </c>
      <c r="K772" s="1" t="s">
        <v>213</v>
      </c>
      <c r="M772" s="1" t="s">
        <v>163</v>
      </c>
      <c r="N772" s="2">
        <v>43831</v>
      </c>
      <c r="O772" s="1" t="s">
        <v>30</v>
      </c>
      <c r="P772" s="1" t="s">
        <v>12828</v>
      </c>
      <c r="R772" s="1" t="s">
        <v>12829</v>
      </c>
      <c r="S772" s="1" t="s">
        <v>12830</v>
      </c>
      <c r="U772" s="4">
        <v>45667</v>
      </c>
    </row>
    <row r="773" spans="1:23" x14ac:dyDescent="0.3">
      <c r="A773" s="1" t="s">
        <v>12831</v>
      </c>
      <c r="B773" s="1" t="s">
        <v>12832</v>
      </c>
      <c r="D773" s="1" t="s">
        <v>12833</v>
      </c>
      <c r="E773" s="1">
        <v>1</v>
      </c>
      <c r="F773" s="1" t="s">
        <v>2097</v>
      </c>
      <c r="H773" s="1" t="s">
        <v>26</v>
      </c>
      <c r="J773" s="1" t="s">
        <v>27</v>
      </c>
      <c r="K773" s="1" t="s">
        <v>9045</v>
      </c>
      <c r="M773" s="1" t="s">
        <v>419</v>
      </c>
      <c r="N773" s="2">
        <v>43831</v>
      </c>
      <c r="O773" s="1" t="s">
        <v>30</v>
      </c>
      <c r="P773" s="1" t="s">
        <v>12834</v>
      </c>
      <c r="Q773" s="1" t="s">
        <v>12835</v>
      </c>
      <c r="R773" s="1" t="s">
        <v>12836</v>
      </c>
      <c r="U773" s="3">
        <v>18568</v>
      </c>
      <c r="V773" s="1" t="s">
        <v>113</v>
      </c>
    </row>
    <row r="774" spans="1:23" x14ac:dyDescent="0.3">
      <c r="A774" s="1" t="s">
        <v>12837</v>
      </c>
      <c r="B774" s="1" t="s">
        <v>12838</v>
      </c>
      <c r="C774" s="1" t="s">
        <v>426</v>
      </c>
      <c r="D774" s="1" t="s">
        <v>12839</v>
      </c>
      <c r="E774" s="1">
        <v>3</v>
      </c>
      <c r="F774" s="1" t="s">
        <v>12840</v>
      </c>
      <c r="H774" s="1" t="s">
        <v>26</v>
      </c>
      <c r="I774" s="1" t="s">
        <v>71</v>
      </c>
      <c r="J774" s="1" t="s">
        <v>27</v>
      </c>
      <c r="K774" s="1" t="s">
        <v>12841</v>
      </c>
      <c r="L774" s="1" t="s">
        <v>12842</v>
      </c>
      <c r="M774" s="1" t="s">
        <v>1229</v>
      </c>
      <c r="N774" s="2">
        <v>43831</v>
      </c>
      <c r="O774" s="1" t="s">
        <v>30</v>
      </c>
      <c r="P774" s="1" t="s">
        <v>12843</v>
      </c>
      <c r="R774" s="1" t="s">
        <v>12844</v>
      </c>
      <c r="S774" s="1" t="s">
        <v>12845</v>
      </c>
      <c r="U774" s="3">
        <v>18568</v>
      </c>
      <c r="W774" s="1">
        <v>1</v>
      </c>
    </row>
    <row r="775" spans="1:23" x14ac:dyDescent="0.3">
      <c r="A775" s="1" t="s">
        <v>12846</v>
      </c>
      <c r="B775" s="1" t="s">
        <v>12847</v>
      </c>
      <c r="F775" s="1" t="s">
        <v>628</v>
      </c>
      <c r="H775" s="1" t="s">
        <v>26</v>
      </c>
      <c r="I775" s="1" t="s">
        <v>71</v>
      </c>
      <c r="J775" s="1" t="s">
        <v>27</v>
      </c>
      <c r="K775" s="1" t="s">
        <v>629</v>
      </c>
      <c r="M775" s="1" t="s">
        <v>1110</v>
      </c>
      <c r="N775" s="2">
        <v>43831</v>
      </c>
      <c r="O775" s="1" t="s">
        <v>30</v>
      </c>
      <c r="P775" s="1" t="s">
        <v>12848</v>
      </c>
      <c r="R775" s="1" t="s">
        <v>12849</v>
      </c>
      <c r="S775" s="1" t="s">
        <v>12850</v>
      </c>
      <c r="U775" s="3">
        <v>18568</v>
      </c>
    </row>
    <row r="776" spans="1:23" x14ac:dyDescent="0.3">
      <c r="A776" s="1" t="s">
        <v>12851</v>
      </c>
      <c r="B776" s="1" t="s">
        <v>12852</v>
      </c>
      <c r="C776" s="1" t="s">
        <v>212</v>
      </c>
      <c r="F776" s="1" t="s">
        <v>1108</v>
      </c>
      <c r="H776" s="1" t="s">
        <v>26</v>
      </c>
      <c r="J776" s="1" t="s">
        <v>27</v>
      </c>
      <c r="K776" s="1" t="s">
        <v>12853</v>
      </c>
      <c r="M776" s="1" t="s">
        <v>12854</v>
      </c>
      <c r="N776" s="2">
        <v>43831</v>
      </c>
      <c r="O776" s="1" t="s">
        <v>30</v>
      </c>
      <c r="P776" s="1" t="s">
        <v>12855</v>
      </c>
      <c r="Q776" s="1" t="s">
        <v>12856</v>
      </c>
      <c r="R776" s="1" t="s">
        <v>12857</v>
      </c>
      <c r="S776" s="1" t="s">
        <v>12858</v>
      </c>
      <c r="U776" s="1" t="s">
        <v>130</v>
      </c>
      <c r="W776" s="1">
        <v>1</v>
      </c>
    </row>
    <row r="777" spans="1:23" x14ac:dyDescent="0.3">
      <c r="A777" s="1" t="s">
        <v>12859</v>
      </c>
      <c r="B777" s="1" t="s">
        <v>12860</v>
      </c>
      <c r="F777" s="1" t="s">
        <v>950</v>
      </c>
      <c r="H777" s="1" t="s">
        <v>26</v>
      </c>
      <c r="I777" s="1" t="s">
        <v>71</v>
      </c>
      <c r="J777" s="1" t="s">
        <v>27</v>
      </c>
      <c r="K777" s="1" t="s">
        <v>12861</v>
      </c>
      <c r="M777" s="1" t="s">
        <v>788</v>
      </c>
      <c r="N777" s="2">
        <v>43831</v>
      </c>
      <c r="O777" s="1" t="s">
        <v>30</v>
      </c>
      <c r="P777" s="1" t="s">
        <v>12862</v>
      </c>
      <c r="Q777" s="1" t="s">
        <v>12863</v>
      </c>
      <c r="R777" s="1" t="s">
        <v>12864</v>
      </c>
      <c r="S777" s="1" t="s">
        <v>12865</v>
      </c>
      <c r="U777" s="4">
        <v>45667</v>
      </c>
    </row>
    <row r="778" spans="1:23" x14ac:dyDescent="0.3">
      <c r="A778" s="1" t="s">
        <v>12866</v>
      </c>
      <c r="B778" s="1" t="s">
        <v>12867</v>
      </c>
      <c r="F778" s="1" t="s">
        <v>240</v>
      </c>
      <c r="H778" s="1" t="s">
        <v>26</v>
      </c>
      <c r="I778" s="1" t="s">
        <v>71</v>
      </c>
      <c r="J778" s="1" t="s">
        <v>27</v>
      </c>
      <c r="K778" s="1" t="s">
        <v>11193</v>
      </c>
      <c r="M778" s="1" t="s">
        <v>170</v>
      </c>
      <c r="N778" s="2">
        <v>43831</v>
      </c>
      <c r="O778" s="1" t="s">
        <v>30</v>
      </c>
      <c r="P778" s="1" t="s">
        <v>12868</v>
      </c>
      <c r="Q778" s="1" t="s">
        <v>12869</v>
      </c>
      <c r="R778" s="1" t="s">
        <v>12870</v>
      </c>
      <c r="U778" s="3">
        <v>18568</v>
      </c>
    </row>
    <row r="779" spans="1:23" x14ac:dyDescent="0.3">
      <c r="A779" s="1" t="s">
        <v>12871</v>
      </c>
      <c r="B779" s="1" t="s">
        <v>12872</v>
      </c>
      <c r="D779" s="1" t="s">
        <v>12873</v>
      </c>
      <c r="E779" s="1">
        <v>1</v>
      </c>
      <c r="F779" s="1" t="s">
        <v>2097</v>
      </c>
      <c r="H779" s="1" t="s">
        <v>26</v>
      </c>
      <c r="I779" s="1" t="s">
        <v>71</v>
      </c>
      <c r="J779" s="1" t="s">
        <v>27</v>
      </c>
      <c r="K779" s="1" t="s">
        <v>12874</v>
      </c>
      <c r="M779" s="1" t="s">
        <v>135</v>
      </c>
      <c r="N779" s="2">
        <v>43831</v>
      </c>
      <c r="O779" s="1" t="s">
        <v>30</v>
      </c>
      <c r="P779" s="1" t="s">
        <v>12875</v>
      </c>
      <c r="Q779" s="1" t="s">
        <v>12876</v>
      </c>
      <c r="R779" s="1" t="s">
        <v>12877</v>
      </c>
      <c r="U779" s="4">
        <v>45667</v>
      </c>
    </row>
    <row r="780" spans="1:23" x14ac:dyDescent="0.3">
      <c r="A780" s="1" t="s">
        <v>12878</v>
      </c>
      <c r="B780" s="1" t="s">
        <v>12879</v>
      </c>
      <c r="C780" s="1" t="s">
        <v>1611</v>
      </c>
      <c r="F780" s="1" t="s">
        <v>1703</v>
      </c>
      <c r="H780" s="1" t="s">
        <v>26</v>
      </c>
      <c r="I780" s="1" t="s">
        <v>71</v>
      </c>
      <c r="J780" s="1" t="s">
        <v>27</v>
      </c>
      <c r="K780" s="1" t="s">
        <v>3383</v>
      </c>
      <c r="L780" s="1" t="s">
        <v>12880</v>
      </c>
      <c r="M780" s="1" t="s">
        <v>347</v>
      </c>
      <c r="N780" s="2">
        <v>43831</v>
      </c>
      <c r="O780" s="1" t="s">
        <v>30</v>
      </c>
      <c r="P780" s="1" t="s">
        <v>12881</v>
      </c>
      <c r="Q780" s="1" t="s">
        <v>12882</v>
      </c>
      <c r="R780" s="1" t="s">
        <v>12883</v>
      </c>
      <c r="U780" s="4">
        <v>45667</v>
      </c>
      <c r="V780" s="1" t="s">
        <v>869</v>
      </c>
    </row>
    <row r="781" spans="1:23" x14ac:dyDescent="0.3">
      <c r="A781" s="1" t="s">
        <v>12884</v>
      </c>
      <c r="B781" s="1" t="s">
        <v>12885</v>
      </c>
      <c r="D781" s="1" t="s">
        <v>12886</v>
      </c>
      <c r="E781" s="1">
        <v>1</v>
      </c>
      <c r="F781" s="1" t="s">
        <v>25</v>
      </c>
      <c r="H781" s="1" t="s">
        <v>26</v>
      </c>
      <c r="I781" s="1" t="s">
        <v>5569</v>
      </c>
      <c r="J781" s="1" t="s">
        <v>27</v>
      </c>
      <c r="K781" s="1" t="s">
        <v>3944</v>
      </c>
      <c r="M781" s="1" t="s">
        <v>1831</v>
      </c>
      <c r="N781" s="2">
        <v>43831</v>
      </c>
      <c r="O781" s="1" t="s">
        <v>30</v>
      </c>
      <c r="P781" s="1" t="s">
        <v>12887</v>
      </c>
      <c r="U781" s="3">
        <v>18568</v>
      </c>
    </row>
    <row r="782" spans="1:23" x14ac:dyDescent="0.3">
      <c r="A782" s="1" t="s">
        <v>12888</v>
      </c>
      <c r="B782" s="1" t="s">
        <v>12889</v>
      </c>
      <c r="D782" s="1" t="s">
        <v>12890</v>
      </c>
      <c r="E782" s="1">
        <v>1</v>
      </c>
      <c r="F782" s="1" t="s">
        <v>221</v>
      </c>
      <c r="H782" s="1" t="s">
        <v>26</v>
      </c>
      <c r="I782" s="1" t="s">
        <v>71</v>
      </c>
      <c r="J782" s="1" t="s">
        <v>27</v>
      </c>
      <c r="K782" s="1" t="s">
        <v>12891</v>
      </c>
      <c r="M782" s="1" t="s">
        <v>302</v>
      </c>
      <c r="N782" s="2">
        <v>43831</v>
      </c>
      <c r="O782" s="1" t="s">
        <v>30</v>
      </c>
      <c r="P782" s="1" t="s">
        <v>12892</v>
      </c>
      <c r="R782" s="1" t="s">
        <v>12893</v>
      </c>
      <c r="U782" s="4">
        <v>45667</v>
      </c>
    </row>
    <row r="783" spans="1:23" x14ac:dyDescent="0.3">
      <c r="A783" s="1" t="s">
        <v>12894</v>
      </c>
      <c r="B783" s="1" t="s">
        <v>12895</v>
      </c>
      <c r="F783" s="1" t="s">
        <v>12896</v>
      </c>
      <c r="H783" s="1" t="s">
        <v>26</v>
      </c>
      <c r="J783" s="1" t="s">
        <v>27</v>
      </c>
      <c r="K783" s="1" t="s">
        <v>12897</v>
      </c>
      <c r="L783" s="1" t="s">
        <v>12898</v>
      </c>
      <c r="M783" s="1" t="s">
        <v>258</v>
      </c>
      <c r="N783" s="2">
        <v>43831</v>
      </c>
      <c r="O783" s="1" t="s">
        <v>30</v>
      </c>
      <c r="P783" s="1" t="s">
        <v>12899</v>
      </c>
      <c r="R783" s="1" t="s">
        <v>12900</v>
      </c>
      <c r="S783" s="1" t="s">
        <v>12901</v>
      </c>
      <c r="U783" s="4">
        <v>45667</v>
      </c>
    </row>
    <row r="784" spans="1:23" x14ac:dyDescent="0.3">
      <c r="A784" s="1" t="s">
        <v>12902</v>
      </c>
      <c r="B784" s="1" t="s">
        <v>12903</v>
      </c>
      <c r="F784" s="1" t="s">
        <v>25</v>
      </c>
      <c r="H784" s="1" t="s">
        <v>26</v>
      </c>
      <c r="J784" s="1" t="s">
        <v>27</v>
      </c>
      <c r="K784" s="1" t="s">
        <v>12904</v>
      </c>
      <c r="L784" s="1" t="s">
        <v>12905</v>
      </c>
      <c r="M784" s="1" t="s">
        <v>109</v>
      </c>
      <c r="N784" s="2">
        <v>43831</v>
      </c>
      <c r="O784" s="1" t="s">
        <v>30</v>
      </c>
      <c r="P784" s="1" t="s">
        <v>12906</v>
      </c>
      <c r="R784" s="1" t="s">
        <v>12907</v>
      </c>
      <c r="S784" s="1" t="s">
        <v>12908</v>
      </c>
      <c r="U784" s="4">
        <v>45667</v>
      </c>
    </row>
    <row r="785" spans="1:23" x14ac:dyDescent="0.3">
      <c r="A785" s="1" t="s">
        <v>12909</v>
      </c>
      <c r="B785" s="1" t="s">
        <v>12910</v>
      </c>
      <c r="F785" s="1" t="s">
        <v>628</v>
      </c>
      <c r="H785" s="1" t="s">
        <v>26</v>
      </c>
      <c r="J785" s="1" t="s">
        <v>27</v>
      </c>
      <c r="K785" s="1" t="s">
        <v>629</v>
      </c>
      <c r="L785" s="1" t="s">
        <v>12911</v>
      </c>
      <c r="M785" s="1" t="s">
        <v>302</v>
      </c>
      <c r="N785" s="2">
        <v>43831</v>
      </c>
      <c r="O785" s="1" t="s">
        <v>30</v>
      </c>
      <c r="P785" s="1" t="s">
        <v>12912</v>
      </c>
      <c r="R785" s="1" t="s">
        <v>12913</v>
      </c>
      <c r="U785" s="3">
        <v>18568</v>
      </c>
    </row>
    <row r="786" spans="1:23" x14ac:dyDescent="0.3">
      <c r="A786" s="1" t="s">
        <v>12914</v>
      </c>
      <c r="B786" s="1" t="s">
        <v>12915</v>
      </c>
      <c r="F786" s="1" t="s">
        <v>12916</v>
      </c>
      <c r="H786" s="1" t="s">
        <v>26</v>
      </c>
      <c r="J786" s="1" t="s">
        <v>27</v>
      </c>
      <c r="K786" s="1" t="s">
        <v>12917</v>
      </c>
      <c r="M786" s="1" t="s">
        <v>7860</v>
      </c>
      <c r="N786" s="2">
        <v>43831</v>
      </c>
      <c r="O786" s="1" t="s">
        <v>30</v>
      </c>
      <c r="P786" s="1" t="s">
        <v>12918</v>
      </c>
      <c r="Q786" s="1" t="s">
        <v>12919</v>
      </c>
      <c r="R786" s="1" t="s">
        <v>12920</v>
      </c>
      <c r="S786" s="1">
        <f>213-23-52-4600</f>
        <v>-4462</v>
      </c>
      <c r="U786" s="4">
        <v>45667</v>
      </c>
    </row>
    <row r="787" spans="1:23" x14ac:dyDescent="0.3">
      <c r="A787" s="1" t="s">
        <v>12921</v>
      </c>
      <c r="B787" s="1" t="s">
        <v>12922</v>
      </c>
      <c r="F787" s="1" t="s">
        <v>221</v>
      </c>
      <c r="G787" s="1">
        <v>1</v>
      </c>
      <c r="H787" s="1" t="s">
        <v>26</v>
      </c>
      <c r="J787" s="1" t="s">
        <v>27</v>
      </c>
      <c r="K787" s="1" t="s">
        <v>12923</v>
      </c>
      <c r="L787" s="1" t="s">
        <v>12924</v>
      </c>
      <c r="M787" s="1" t="s">
        <v>347</v>
      </c>
      <c r="N787" s="2">
        <v>43831</v>
      </c>
      <c r="O787" s="1" t="s">
        <v>30</v>
      </c>
      <c r="P787" s="1" t="s">
        <v>12925</v>
      </c>
      <c r="R787" s="1" t="s">
        <v>12926</v>
      </c>
      <c r="U787" s="3">
        <v>18568</v>
      </c>
      <c r="V787" s="1" t="s">
        <v>139</v>
      </c>
    </row>
    <row r="788" spans="1:23" x14ac:dyDescent="0.3">
      <c r="A788" s="1" t="s">
        <v>12927</v>
      </c>
      <c r="B788" s="1" t="s">
        <v>12928</v>
      </c>
      <c r="D788" s="1" t="s">
        <v>12929</v>
      </c>
      <c r="E788" s="1">
        <v>1</v>
      </c>
      <c r="F788" s="1" t="s">
        <v>3693</v>
      </c>
      <c r="H788" s="1" t="s">
        <v>26</v>
      </c>
      <c r="I788" s="1" t="s">
        <v>71</v>
      </c>
      <c r="J788" s="1" t="s">
        <v>27</v>
      </c>
      <c r="K788" s="1" t="s">
        <v>12930</v>
      </c>
      <c r="L788" s="1" t="s">
        <v>12931</v>
      </c>
      <c r="M788" s="1" t="s">
        <v>2669</v>
      </c>
      <c r="N788" s="2">
        <v>43831</v>
      </c>
      <c r="O788" s="1" t="s">
        <v>30</v>
      </c>
      <c r="P788" s="1" t="s">
        <v>12932</v>
      </c>
      <c r="Q788" s="1" t="s">
        <v>12933</v>
      </c>
      <c r="R788" s="1" t="s">
        <v>12934</v>
      </c>
      <c r="S788" s="1" t="s">
        <v>12935</v>
      </c>
      <c r="U788" s="4">
        <v>45667</v>
      </c>
    </row>
    <row r="789" spans="1:23" x14ac:dyDescent="0.3">
      <c r="A789" s="1" t="s">
        <v>12936</v>
      </c>
      <c r="B789" s="1" t="s">
        <v>12937</v>
      </c>
      <c r="F789" s="1" t="s">
        <v>3194</v>
      </c>
      <c r="H789" s="1" t="s">
        <v>26</v>
      </c>
      <c r="J789" s="1" t="s">
        <v>27</v>
      </c>
      <c r="K789" s="1" t="s">
        <v>12938</v>
      </c>
      <c r="M789" s="1" t="s">
        <v>258</v>
      </c>
      <c r="N789" s="2">
        <v>43831</v>
      </c>
      <c r="O789" s="1" t="s">
        <v>30</v>
      </c>
      <c r="P789" s="1" t="s">
        <v>12939</v>
      </c>
      <c r="Q789" s="1" t="s">
        <v>12940</v>
      </c>
      <c r="R789" s="1" t="s">
        <v>12941</v>
      </c>
      <c r="U789" s="3">
        <v>18568</v>
      </c>
    </row>
    <row r="790" spans="1:23" x14ac:dyDescent="0.3">
      <c r="A790" s="1" t="s">
        <v>12942</v>
      </c>
      <c r="B790" s="1" t="s">
        <v>12943</v>
      </c>
      <c r="D790" s="1" t="s">
        <v>12944</v>
      </c>
      <c r="E790" s="1">
        <v>1</v>
      </c>
      <c r="F790" s="1" t="s">
        <v>12945</v>
      </c>
      <c r="H790" s="1" t="s">
        <v>26</v>
      </c>
      <c r="I790" s="1" t="s">
        <v>71</v>
      </c>
      <c r="J790" s="1" t="s">
        <v>27</v>
      </c>
      <c r="K790" s="1" t="s">
        <v>12946</v>
      </c>
      <c r="M790" s="1" t="s">
        <v>788</v>
      </c>
      <c r="N790" s="2">
        <v>43831</v>
      </c>
      <c r="O790" s="1" t="s">
        <v>30</v>
      </c>
      <c r="P790" s="1" t="s">
        <v>12947</v>
      </c>
      <c r="Q790" s="1" t="s">
        <v>12948</v>
      </c>
      <c r="R790" s="1" t="s">
        <v>12949</v>
      </c>
      <c r="S790" s="1" t="s">
        <v>12950</v>
      </c>
      <c r="U790" s="3">
        <v>18568</v>
      </c>
    </row>
    <row r="791" spans="1:23" x14ac:dyDescent="0.3">
      <c r="A791" s="1" t="s">
        <v>12951</v>
      </c>
      <c r="B791" s="1" t="s">
        <v>12952</v>
      </c>
      <c r="D791" s="1" t="s">
        <v>12953</v>
      </c>
      <c r="E791" s="1">
        <v>3</v>
      </c>
      <c r="F791" s="1" t="s">
        <v>25</v>
      </c>
      <c r="H791" s="1" t="s">
        <v>26</v>
      </c>
      <c r="I791" s="1" t="s">
        <v>39</v>
      </c>
      <c r="J791" s="1" t="s">
        <v>27</v>
      </c>
      <c r="K791" s="1" t="s">
        <v>2837</v>
      </c>
      <c r="L791" s="1" t="s">
        <v>12954</v>
      </c>
      <c r="M791" s="1" t="s">
        <v>1110</v>
      </c>
      <c r="N791" s="2">
        <v>43831</v>
      </c>
      <c r="O791" s="1" t="s">
        <v>30</v>
      </c>
      <c r="P791" s="1" t="s">
        <v>12955</v>
      </c>
      <c r="Q791" s="1" t="s">
        <v>12956</v>
      </c>
      <c r="R791" s="1" t="s">
        <v>12957</v>
      </c>
      <c r="S791" s="1" t="s">
        <v>12958</v>
      </c>
      <c r="U791" s="3">
        <v>18568</v>
      </c>
    </row>
    <row r="792" spans="1:23" x14ac:dyDescent="0.3">
      <c r="A792" s="1" t="s">
        <v>12959</v>
      </c>
      <c r="B792" s="1" t="s">
        <v>12960</v>
      </c>
      <c r="D792" s="1" t="s">
        <v>12961</v>
      </c>
      <c r="E792" s="1">
        <v>1</v>
      </c>
      <c r="F792" s="1" t="s">
        <v>12962</v>
      </c>
      <c r="H792" s="1" t="s">
        <v>26</v>
      </c>
      <c r="J792" s="1" t="s">
        <v>27</v>
      </c>
      <c r="K792" s="1" t="s">
        <v>12963</v>
      </c>
      <c r="L792" s="1" t="s">
        <v>12964</v>
      </c>
      <c r="M792" s="1" t="s">
        <v>74</v>
      </c>
      <c r="N792" s="2">
        <v>43831</v>
      </c>
      <c r="O792" s="1" t="s">
        <v>30</v>
      </c>
      <c r="P792" s="1" t="s">
        <v>12965</v>
      </c>
      <c r="R792" s="1" t="s">
        <v>12966</v>
      </c>
      <c r="S792" s="1">
        <v>212661194878</v>
      </c>
      <c r="U792" s="3">
        <v>18568</v>
      </c>
    </row>
    <row r="793" spans="1:23" x14ac:dyDescent="0.3">
      <c r="A793" s="1" t="s">
        <v>12967</v>
      </c>
      <c r="B793" s="1" t="s">
        <v>12968</v>
      </c>
      <c r="D793" s="1" t="s">
        <v>12969</v>
      </c>
      <c r="E793" s="1">
        <v>1</v>
      </c>
      <c r="F793" s="1" t="s">
        <v>2892</v>
      </c>
      <c r="H793" s="1" t="s">
        <v>26</v>
      </c>
      <c r="J793" s="1" t="s">
        <v>27</v>
      </c>
      <c r="K793" s="1" t="s">
        <v>12970</v>
      </c>
      <c r="L793" s="1" t="s">
        <v>12971</v>
      </c>
      <c r="M793" s="1" t="s">
        <v>109</v>
      </c>
      <c r="N793" s="2">
        <v>43831</v>
      </c>
      <c r="O793" s="1" t="s">
        <v>267</v>
      </c>
      <c r="P793" s="1" t="s">
        <v>12972</v>
      </c>
      <c r="R793" s="1" t="s">
        <v>12973</v>
      </c>
      <c r="U793" s="4">
        <v>45667</v>
      </c>
    </row>
    <row r="794" spans="1:23" x14ac:dyDescent="0.3">
      <c r="A794" s="1" t="s">
        <v>12974</v>
      </c>
      <c r="B794" s="1" t="s">
        <v>12975</v>
      </c>
      <c r="F794" s="1" t="s">
        <v>958</v>
      </c>
      <c r="H794" s="1" t="s">
        <v>26</v>
      </c>
      <c r="J794" s="1" t="s">
        <v>27</v>
      </c>
      <c r="K794" s="1" t="s">
        <v>12976</v>
      </c>
      <c r="M794" s="1" t="s">
        <v>302</v>
      </c>
      <c r="N794" s="2">
        <v>43831</v>
      </c>
      <c r="O794" s="1" t="s">
        <v>30</v>
      </c>
      <c r="P794" s="1" t="s">
        <v>12977</v>
      </c>
      <c r="R794" s="1" t="s">
        <v>12978</v>
      </c>
      <c r="S794" s="1" t="s">
        <v>12979</v>
      </c>
      <c r="U794" s="1" t="s">
        <v>34</v>
      </c>
    </row>
    <row r="795" spans="1:23" x14ac:dyDescent="0.3">
      <c r="A795" s="1" t="s">
        <v>12980</v>
      </c>
      <c r="B795" s="1" t="s">
        <v>12981</v>
      </c>
      <c r="C795" s="1" t="s">
        <v>869</v>
      </c>
      <c r="D795" s="1" t="s">
        <v>12982</v>
      </c>
      <c r="E795" s="1">
        <v>1</v>
      </c>
      <c r="F795" s="1" t="s">
        <v>12983</v>
      </c>
      <c r="H795" s="1" t="s">
        <v>26</v>
      </c>
      <c r="I795" s="1" t="s">
        <v>80</v>
      </c>
      <c r="J795" s="1" t="s">
        <v>27</v>
      </c>
      <c r="K795" s="1" t="s">
        <v>12984</v>
      </c>
      <c r="L795" s="1" t="s">
        <v>12985</v>
      </c>
      <c r="M795" s="1" t="s">
        <v>309</v>
      </c>
      <c r="N795" s="2">
        <v>43831</v>
      </c>
      <c r="O795" s="1" t="s">
        <v>30</v>
      </c>
      <c r="P795" s="1" t="s">
        <v>12986</v>
      </c>
      <c r="Q795" s="1" t="s">
        <v>12987</v>
      </c>
      <c r="U795" s="3">
        <v>18568</v>
      </c>
      <c r="V795" s="1" t="s">
        <v>869</v>
      </c>
      <c r="W795" s="1">
        <v>2</v>
      </c>
    </row>
    <row r="796" spans="1:23" x14ac:dyDescent="0.3">
      <c r="A796" s="1" t="s">
        <v>12988</v>
      </c>
      <c r="B796" s="1" t="s">
        <v>12989</v>
      </c>
      <c r="F796" s="1" t="s">
        <v>12990</v>
      </c>
      <c r="H796" s="1" t="s">
        <v>26</v>
      </c>
      <c r="J796" s="1" t="s">
        <v>27</v>
      </c>
      <c r="K796" s="1" t="s">
        <v>12991</v>
      </c>
      <c r="L796" s="1" t="s">
        <v>12992</v>
      </c>
      <c r="M796" s="1" t="s">
        <v>12993</v>
      </c>
      <c r="N796" s="2">
        <v>43831</v>
      </c>
      <c r="O796" s="1" t="s">
        <v>30</v>
      </c>
      <c r="P796" s="1" t="s">
        <v>12994</v>
      </c>
      <c r="R796" s="1" t="s">
        <v>12995</v>
      </c>
      <c r="S796" s="1" t="s">
        <v>12996</v>
      </c>
      <c r="U796" s="3">
        <v>18568</v>
      </c>
    </row>
    <row r="797" spans="1:23" x14ac:dyDescent="0.3">
      <c r="A797" s="1" t="s">
        <v>12997</v>
      </c>
      <c r="B797" s="1" t="s">
        <v>12998</v>
      </c>
      <c r="F797" s="1" t="s">
        <v>12999</v>
      </c>
      <c r="H797" s="1" t="s">
        <v>26</v>
      </c>
      <c r="J797" s="1" t="s">
        <v>27</v>
      </c>
      <c r="K797" s="1" t="s">
        <v>13000</v>
      </c>
      <c r="M797" s="1" t="s">
        <v>258</v>
      </c>
      <c r="N797" s="2">
        <v>43831</v>
      </c>
      <c r="O797" s="1" t="s">
        <v>30</v>
      </c>
      <c r="P797" s="1" t="s">
        <v>13001</v>
      </c>
      <c r="Q797" s="1" t="s">
        <v>13002</v>
      </c>
      <c r="R797" s="1" t="s">
        <v>13003</v>
      </c>
      <c r="U797" s="4">
        <v>45667</v>
      </c>
    </row>
    <row r="798" spans="1:23" x14ac:dyDescent="0.3">
      <c r="A798" s="1" t="s">
        <v>13004</v>
      </c>
      <c r="B798" s="1" t="s">
        <v>13005</v>
      </c>
      <c r="F798" s="1" t="s">
        <v>142</v>
      </c>
      <c r="H798" s="1" t="s">
        <v>26</v>
      </c>
      <c r="J798" s="1" t="s">
        <v>27</v>
      </c>
      <c r="K798" s="1" t="s">
        <v>528</v>
      </c>
      <c r="M798" s="1" t="s">
        <v>258</v>
      </c>
      <c r="N798" s="2">
        <v>43831</v>
      </c>
      <c r="O798" s="1" t="s">
        <v>30</v>
      </c>
      <c r="P798" s="1" t="s">
        <v>13006</v>
      </c>
      <c r="Q798" s="1" t="s">
        <v>13007</v>
      </c>
      <c r="R798" s="1" t="s">
        <v>13008</v>
      </c>
      <c r="S798" s="1" t="s">
        <v>13009</v>
      </c>
      <c r="U798" s="4">
        <v>45667</v>
      </c>
    </row>
    <row r="799" spans="1:23" x14ac:dyDescent="0.3">
      <c r="A799" s="1" t="s">
        <v>13010</v>
      </c>
      <c r="B799" s="1" t="s">
        <v>13011</v>
      </c>
      <c r="F799" s="1" t="s">
        <v>2097</v>
      </c>
      <c r="H799" s="1" t="s">
        <v>26</v>
      </c>
      <c r="J799" s="1" t="s">
        <v>27</v>
      </c>
      <c r="K799" s="1" t="s">
        <v>13012</v>
      </c>
      <c r="L799" s="1" t="s">
        <v>13013</v>
      </c>
      <c r="M799" s="1" t="s">
        <v>13014</v>
      </c>
      <c r="N799" s="2">
        <v>43831</v>
      </c>
      <c r="O799" s="1" t="s">
        <v>30</v>
      </c>
      <c r="P799" s="1" t="s">
        <v>13015</v>
      </c>
      <c r="Q799" s="1" t="s">
        <v>13016</v>
      </c>
      <c r="R799" s="1" t="s">
        <v>13017</v>
      </c>
      <c r="S799" s="1" t="s">
        <v>13018</v>
      </c>
      <c r="U799" s="3">
        <v>18568</v>
      </c>
    </row>
    <row r="800" spans="1:23" x14ac:dyDescent="0.3">
      <c r="A800" s="1" t="s">
        <v>13019</v>
      </c>
      <c r="B800" s="1" t="s">
        <v>13020</v>
      </c>
      <c r="F800" s="1" t="s">
        <v>628</v>
      </c>
      <c r="H800" s="1" t="s">
        <v>26</v>
      </c>
      <c r="J800" s="1" t="s">
        <v>27</v>
      </c>
      <c r="K800" s="1" t="s">
        <v>3438</v>
      </c>
      <c r="L800" s="1" t="s">
        <v>13021</v>
      </c>
      <c r="M800" s="1" t="s">
        <v>42</v>
      </c>
      <c r="N800" s="2">
        <v>43831</v>
      </c>
      <c r="O800" s="1" t="s">
        <v>30</v>
      </c>
      <c r="P800" s="1" t="s">
        <v>13022</v>
      </c>
      <c r="R800" s="1" t="s">
        <v>13023</v>
      </c>
      <c r="S800" s="1" t="s">
        <v>13024</v>
      </c>
      <c r="U800" s="3">
        <v>18568</v>
      </c>
    </row>
    <row r="801" spans="1:21" x14ac:dyDescent="0.3">
      <c r="A801" s="1" t="s">
        <v>13025</v>
      </c>
      <c r="B801" s="1" t="s">
        <v>13026</v>
      </c>
      <c r="F801" s="1" t="s">
        <v>10769</v>
      </c>
      <c r="H801" s="1" t="s">
        <v>26</v>
      </c>
      <c r="I801" s="1" t="s">
        <v>71</v>
      </c>
      <c r="J801" s="1" t="s">
        <v>27</v>
      </c>
      <c r="K801" s="1" t="s">
        <v>13027</v>
      </c>
      <c r="M801" s="1" t="s">
        <v>375</v>
      </c>
      <c r="N801" s="2">
        <v>43831</v>
      </c>
      <c r="O801" s="1" t="s">
        <v>30</v>
      </c>
      <c r="P801" s="1" t="s">
        <v>13028</v>
      </c>
      <c r="Q801" s="1" t="s">
        <v>13029</v>
      </c>
      <c r="R801" s="1" t="s">
        <v>13030</v>
      </c>
      <c r="S801" s="1">
        <v>2348091111201</v>
      </c>
      <c r="U801" s="4">
        <v>45667</v>
      </c>
    </row>
    <row r="802" spans="1:21" x14ac:dyDescent="0.3">
      <c r="A802" s="1" t="s">
        <v>13031</v>
      </c>
      <c r="B802" s="1" t="s">
        <v>13032</v>
      </c>
      <c r="F802" s="1" t="s">
        <v>13033</v>
      </c>
      <c r="H802" s="1" t="s">
        <v>26</v>
      </c>
      <c r="J802" s="1" t="s">
        <v>27</v>
      </c>
      <c r="K802" s="1" t="s">
        <v>13034</v>
      </c>
      <c r="L802" s="1" t="s">
        <v>13035</v>
      </c>
      <c r="M802" s="1" t="s">
        <v>1896</v>
      </c>
      <c r="N802" s="2">
        <v>43831</v>
      </c>
      <c r="O802" s="1" t="s">
        <v>30</v>
      </c>
      <c r="P802" s="1" t="s">
        <v>13036</v>
      </c>
      <c r="Q802" s="1" t="s">
        <v>13037</v>
      </c>
      <c r="R802" s="1" t="s">
        <v>13038</v>
      </c>
      <c r="S802" s="1">
        <v>264812876860</v>
      </c>
      <c r="U802" s="4">
        <v>45667</v>
      </c>
    </row>
    <row r="803" spans="1:21" x14ac:dyDescent="0.3">
      <c r="A803" s="1" t="s">
        <v>13039</v>
      </c>
      <c r="B803" s="1" t="s">
        <v>13040</v>
      </c>
      <c r="F803" s="1" t="s">
        <v>25</v>
      </c>
      <c r="H803" s="1" t="s">
        <v>26</v>
      </c>
      <c r="I803" s="1" t="s">
        <v>71</v>
      </c>
      <c r="J803" s="1" t="s">
        <v>27</v>
      </c>
      <c r="K803" s="1" t="s">
        <v>13041</v>
      </c>
      <c r="M803" s="1" t="s">
        <v>258</v>
      </c>
      <c r="N803" s="2">
        <v>43831</v>
      </c>
      <c r="O803" s="1" t="s">
        <v>30</v>
      </c>
      <c r="P803" s="1" t="s">
        <v>13042</v>
      </c>
      <c r="R803" s="1" t="s">
        <v>13043</v>
      </c>
      <c r="S803" s="1" t="s">
        <v>13044</v>
      </c>
      <c r="U803" s="4">
        <v>45667</v>
      </c>
    </row>
    <row r="804" spans="1:21" x14ac:dyDescent="0.3">
      <c r="A804" s="1" t="s">
        <v>13045</v>
      </c>
      <c r="B804" s="1" t="s">
        <v>13046</v>
      </c>
      <c r="F804" s="1" t="s">
        <v>142</v>
      </c>
      <c r="H804" s="1" t="s">
        <v>26</v>
      </c>
      <c r="J804" s="1" t="s">
        <v>27</v>
      </c>
      <c r="K804" s="1" t="s">
        <v>1047</v>
      </c>
      <c r="M804" s="1" t="s">
        <v>347</v>
      </c>
      <c r="N804" s="2">
        <v>43831</v>
      </c>
      <c r="O804" s="1" t="s">
        <v>30</v>
      </c>
      <c r="P804" s="1" t="s">
        <v>13047</v>
      </c>
      <c r="Q804" s="1" t="s">
        <v>13048</v>
      </c>
      <c r="R804" s="1" t="s">
        <v>13049</v>
      </c>
      <c r="U804" s="1" t="s">
        <v>34</v>
      </c>
    </row>
    <row r="805" spans="1:21" x14ac:dyDescent="0.3">
      <c r="A805" s="1" t="s">
        <v>13050</v>
      </c>
      <c r="B805" s="1" t="s">
        <v>13051</v>
      </c>
      <c r="D805" s="1" t="s">
        <v>13052</v>
      </c>
      <c r="E805" s="1">
        <v>1</v>
      </c>
      <c r="F805" s="1" t="s">
        <v>221</v>
      </c>
      <c r="H805" s="1" t="s">
        <v>26</v>
      </c>
      <c r="J805" s="1" t="s">
        <v>27</v>
      </c>
      <c r="K805" s="1" t="s">
        <v>13053</v>
      </c>
      <c r="M805" s="1" t="s">
        <v>788</v>
      </c>
      <c r="N805" s="2">
        <v>43831</v>
      </c>
      <c r="O805" s="1" t="s">
        <v>30</v>
      </c>
      <c r="P805" s="1" t="s">
        <v>13054</v>
      </c>
      <c r="R805" s="1" t="s">
        <v>13055</v>
      </c>
      <c r="S805" s="1" t="s">
        <v>13056</v>
      </c>
      <c r="U805" s="4">
        <v>45667</v>
      </c>
    </row>
    <row r="806" spans="1:21" x14ac:dyDescent="0.3">
      <c r="A806" s="1" t="s">
        <v>13057</v>
      </c>
      <c r="B806" s="1" t="s">
        <v>13058</v>
      </c>
      <c r="F806" s="1" t="s">
        <v>1360</v>
      </c>
      <c r="H806" s="1" t="s">
        <v>26</v>
      </c>
      <c r="J806" s="1" t="s">
        <v>27</v>
      </c>
      <c r="K806" s="1" t="s">
        <v>13059</v>
      </c>
      <c r="M806" s="1" t="s">
        <v>3270</v>
      </c>
      <c r="N806" s="2">
        <v>43831</v>
      </c>
      <c r="O806" s="1" t="s">
        <v>30</v>
      </c>
      <c r="P806" s="1" t="s">
        <v>13060</v>
      </c>
      <c r="Q806" s="1" t="s">
        <v>13061</v>
      </c>
      <c r="R806" s="1" t="s">
        <v>13062</v>
      </c>
      <c r="S806" s="1" t="s">
        <v>13063</v>
      </c>
      <c r="U806" s="3">
        <v>18568</v>
      </c>
    </row>
    <row r="807" spans="1:21" x14ac:dyDescent="0.3">
      <c r="A807" s="1" t="s">
        <v>13064</v>
      </c>
      <c r="B807" s="1" t="s">
        <v>13065</v>
      </c>
      <c r="D807" s="1" t="s">
        <v>9828</v>
      </c>
      <c r="E807" s="1">
        <v>1</v>
      </c>
      <c r="F807" s="1" t="s">
        <v>142</v>
      </c>
      <c r="H807" s="1" t="s">
        <v>26</v>
      </c>
      <c r="J807" s="1" t="s">
        <v>27</v>
      </c>
      <c r="K807" s="1" t="s">
        <v>928</v>
      </c>
      <c r="L807" s="1" t="s">
        <v>13066</v>
      </c>
      <c r="M807" s="1" t="s">
        <v>258</v>
      </c>
      <c r="N807" s="2">
        <v>43831</v>
      </c>
      <c r="O807" s="1" t="s">
        <v>267</v>
      </c>
      <c r="P807" s="1" t="s">
        <v>13067</v>
      </c>
      <c r="R807" s="1" t="s">
        <v>13068</v>
      </c>
      <c r="S807" s="1">
        <v>2349030343095</v>
      </c>
      <c r="U807" s="4">
        <v>45667</v>
      </c>
    </row>
    <row r="808" spans="1:21" x14ac:dyDescent="0.3">
      <c r="A808" s="1" t="s">
        <v>13069</v>
      </c>
      <c r="B808" s="1" t="s">
        <v>13070</v>
      </c>
      <c r="F808" s="1" t="s">
        <v>13071</v>
      </c>
      <c r="H808" s="1" t="s">
        <v>26</v>
      </c>
      <c r="J808" s="1" t="s">
        <v>27</v>
      </c>
      <c r="K808" s="1" t="s">
        <v>13072</v>
      </c>
      <c r="M808" s="1" t="s">
        <v>2669</v>
      </c>
      <c r="N808" s="2">
        <v>43831</v>
      </c>
      <c r="O808" s="1" t="s">
        <v>267</v>
      </c>
      <c r="P808" s="1" t="s">
        <v>13073</v>
      </c>
      <c r="Q808" s="1" t="s">
        <v>13074</v>
      </c>
      <c r="R808" s="1" t="s">
        <v>13075</v>
      </c>
      <c r="S808" s="1" t="s">
        <v>13076</v>
      </c>
    </row>
    <row r="809" spans="1:21" x14ac:dyDescent="0.3">
      <c r="A809" s="1" t="s">
        <v>13077</v>
      </c>
      <c r="B809" s="1" t="s">
        <v>13078</v>
      </c>
      <c r="F809" s="1" t="s">
        <v>13079</v>
      </c>
      <c r="H809" s="1" t="s">
        <v>26</v>
      </c>
      <c r="J809" s="1" t="s">
        <v>27</v>
      </c>
      <c r="K809" s="1" t="s">
        <v>13080</v>
      </c>
      <c r="M809" s="1" t="s">
        <v>375</v>
      </c>
      <c r="N809" s="2">
        <v>43831</v>
      </c>
      <c r="O809" s="1" t="s">
        <v>30</v>
      </c>
      <c r="P809" s="1" t="s">
        <v>13081</v>
      </c>
      <c r="Q809" s="1" t="s">
        <v>13082</v>
      </c>
      <c r="R809" s="1" t="s">
        <v>13083</v>
      </c>
      <c r="S809" s="1" t="s">
        <v>13084</v>
      </c>
      <c r="U809" s="3">
        <v>18568</v>
      </c>
    </row>
    <row r="810" spans="1:21" x14ac:dyDescent="0.3">
      <c r="A810" s="1" t="s">
        <v>13085</v>
      </c>
      <c r="B810" s="1" t="s">
        <v>13086</v>
      </c>
      <c r="F810" s="1" t="s">
        <v>25</v>
      </c>
      <c r="H810" s="1" t="s">
        <v>26</v>
      </c>
      <c r="J810" s="1" t="s">
        <v>27</v>
      </c>
      <c r="K810" s="1" t="s">
        <v>257</v>
      </c>
      <c r="M810" s="1" t="s">
        <v>163</v>
      </c>
      <c r="N810" s="2">
        <v>43831</v>
      </c>
      <c r="O810" s="1" t="s">
        <v>30</v>
      </c>
      <c r="P810" s="1" t="s">
        <v>13087</v>
      </c>
      <c r="Q810" s="1" t="s">
        <v>13088</v>
      </c>
      <c r="R810" s="1" t="s">
        <v>13089</v>
      </c>
      <c r="S810" s="1" t="s">
        <v>13090</v>
      </c>
      <c r="U810" s="3">
        <v>18568</v>
      </c>
    </row>
    <row r="811" spans="1:21" x14ac:dyDescent="0.3">
      <c r="A811" s="1" t="s">
        <v>13091</v>
      </c>
      <c r="B811" s="1" t="s">
        <v>13092</v>
      </c>
      <c r="F811" s="1" t="s">
        <v>3693</v>
      </c>
      <c r="H811" s="1" t="s">
        <v>26</v>
      </c>
      <c r="I811" s="1" t="s">
        <v>71</v>
      </c>
      <c r="J811" s="1" t="s">
        <v>27</v>
      </c>
      <c r="K811" s="1" t="s">
        <v>13093</v>
      </c>
      <c r="M811" s="1" t="s">
        <v>746</v>
      </c>
      <c r="N811" s="2">
        <v>43831</v>
      </c>
      <c r="O811" s="1" t="s">
        <v>30</v>
      </c>
      <c r="P811" s="1" t="s">
        <v>13094</v>
      </c>
      <c r="Q811" s="1" t="s">
        <v>13095</v>
      </c>
      <c r="R811" s="1" t="s">
        <v>13096</v>
      </c>
      <c r="S811" s="1" t="s">
        <v>13097</v>
      </c>
      <c r="U811" s="3">
        <v>18568</v>
      </c>
    </row>
    <row r="812" spans="1:21" x14ac:dyDescent="0.3">
      <c r="A812" s="1" t="s">
        <v>13098</v>
      </c>
      <c r="B812" s="1" t="s">
        <v>13099</v>
      </c>
      <c r="F812" s="1" t="s">
        <v>221</v>
      </c>
      <c r="H812" s="1" t="s">
        <v>26</v>
      </c>
      <c r="J812" s="1" t="s">
        <v>27</v>
      </c>
      <c r="K812" s="1" t="s">
        <v>13100</v>
      </c>
      <c r="M812" s="1" t="s">
        <v>1220</v>
      </c>
      <c r="N812" s="2">
        <v>43831</v>
      </c>
      <c r="O812" s="1" t="s">
        <v>30</v>
      </c>
      <c r="P812" s="1" t="s">
        <v>13101</v>
      </c>
      <c r="R812" s="1" t="s">
        <v>13102</v>
      </c>
      <c r="U812" s="4">
        <v>45667</v>
      </c>
    </row>
    <row r="813" spans="1:21" x14ac:dyDescent="0.3">
      <c r="A813" s="1" t="s">
        <v>13103</v>
      </c>
      <c r="B813" s="1" t="s">
        <v>13104</v>
      </c>
      <c r="D813" s="1" t="s">
        <v>13105</v>
      </c>
      <c r="E813" s="1">
        <v>1</v>
      </c>
      <c r="F813" s="1" t="s">
        <v>628</v>
      </c>
      <c r="H813" s="1" t="s">
        <v>26</v>
      </c>
      <c r="I813" s="1" t="s">
        <v>71</v>
      </c>
      <c r="J813" s="1" t="s">
        <v>27</v>
      </c>
      <c r="K813" s="1" t="s">
        <v>629</v>
      </c>
      <c r="L813" s="1" t="s">
        <v>13106</v>
      </c>
      <c r="M813" s="1" t="s">
        <v>1110</v>
      </c>
      <c r="N813" s="2">
        <v>43831</v>
      </c>
      <c r="O813" s="1" t="s">
        <v>30</v>
      </c>
      <c r="P813" s="1" t="s">
        <v>13107</v>
      </c>
      <c r="R813" s="1" t="s">
        <v>13108</v>
      </c>
      <c r="S813" s="1" t="s">
        <v>13109</v>
      </c>
      <c r="U813" s="1" t="s">
        <v>130</v>
      </c>
    </row>
    <row r="814" spans="1:21" x14ac:dyDescent="0.3">
      <c r="A814" s="1" t="s">
        <v>13110</v>
      </c>
      <c r="B814" s="1" t="s">
        <v>13111</v>
      </c>
      <c r="F814" s="1" t="s">
        <v>13112</v>
      </c>
      <c r="H814" s="1" t="s">
        <v>26</v>
      </c>
      <c r="J814" s="1" t="s">
        <v>27</v>
      </c>
      <c r="K814" s="1" t="s">
        <v>13113</v>
      </c>
      <c r="L814" s="1" t="s">
        <v>13114</v>
      </c>
      <c r="M814" s="1" t="s">
        <v>440</v>
      </c>
      <c r="N814" s="2">
        <v>43831</v>
      </c>
      <c r="O814" s="1" t="s">
        <v>30</v>
      </c>
      <c r="P814" s="1" t="s">
        <v>13115</v>
      </c>
      <c r="R814" s="1" t="s">
        <v>13116</v>
      </c>
      <c r="S814" s="1" t="s">
        <v>13117</v>
      </c>
      <c r="U814" s="4">
        <v>45667</v>
      </c>
    </row>
    <row r="815" spans="1:21" x14ac:dyDescent="0.3">
      <c r="A815" s="1" t="s">
        <v>13118</v>
      </c>
      <c r="B815" s="1" t="s">
        <v>13119</v>
      </c>
      <c r="F815" s="1" t="s">
        <v>1408</v>
      </c>
      <c r="H815" s="1" t="s">
        <v>26</v>
      </c>
      <c r="J815" s="1" t="s">
        <v>27</v>
      </c>
      <c r="K815" s="1" t="s">
        <v>13120</v>
      </c>
      <c r="M815" s="1" t="s">
        <v>6550</v>
      </c>
      <c r="N815" s="2">
        <v>43831</v>
      </c>
      <c r="O815" s="1" t="s">
        <v>30</v>
      </c>
      <c r="P815" s="1" t="s">
        <v>13121</v>
      </c>
      <c r="Q815" s="1" t="s">
        <v>13122</v>
      </c>
      <c r="R815" s="1" t="s">
        <v>13123</v>
      </c>
      <c r="S815" s="1" t="s">
        <v>13124</v>
      </c>
      <c r="U815" s="3">
        <v>18568</v>
      </c>
    </row>
    <row r="816" spans="1:21" x14ac:dyDescent="0.3">
      <c r="A816" s="1" t="s">
        <v>13125</v>
      </c>
      <c r="B816" s="1" t="s">
        <v>13126</v>
      </c>
      <c r="F816" s="1" t="s">
        <v>6715</v>
      </c>
      <c r="H816" s="1" t="s">
        <v>26</v>
      </c>
      <c r="J816" s="1" t="s">
        <v>27</v>
      </c>
      <c r="K816" s="1" t="s">
        <v>13127</v>
      </c>
      <c r="M816" s="1" t="s">
        <v>1110</v>
      </c>
      <c r="N816" s="2">
        <v>43831</v>
      </c>
      <c r="O816" s="1" t="s">
        <v>30</v>
      </c>
      <c r="P816" s="1" t="s">
        <v>13128</v>
      </c>
      <c r="Q816" s="1" t="s">
        <v>13129</v>
      </c>
      <c r="R816" s="1" t="s">
        <v>13130</v>
      </c>
      <c r="S816" s="1" t="s">
        <v>13131</v>
      </c>
      <c r="U816" s="3">
        <v>18568</v>
      </c>
    </row>
    <row r="817" spans="1:21" x14ac:dyDescent="0.3">
      <c r="A817" s="1" t="s">
        <v>13132</v>
      </c>
      <c r="B817" s="1" t="s">
        <v>13133</v>
      </c>
      <c r="F817" s="1" t="s">
        <v>3319</v>
      </c>
      <c r="H817" s="1" t="s">
        <v>26</v>
      </c>
      <c r="J817" s="1" t="s">
        <v>27</v>
      </c>
      <c r="K817" s="1" t="s">
        <v>13134</v>
      </c>
      <c r="L817" s="1" t="s">
        <v>13135</v>
      </c>
      <c r="M817" s="1" t="s">
        <v>1387</v>
      </c>
      <c r="N817" s="2">
        <v>43831</v>
      </c>
      <c r="O817" s="1" t="s">
        <v>30</v>
      </c>
      <c r="P817" s="1" t="s">
        <v>13136</v>
      </c>
      <c r="Q817" s="1" t="s">
        <v>13137</v>
      </c>
      <c r="R817" s="1" t="s">
        <v>13138</v>
      </c>
      <c r="S817" s="1" t="s">
        <v>13139</v>
      </c>
      <c r="U817" s="4">
        <v>45667</v>
      </c>
    </row>
    <row r="818" spans="1:21" x14ac:dyDescent="0.3">
      <c r="A818" s="1" t="s">
        <v>13140</v>
      </c>
      <c r="B818" s="1" t="s">
        <v>13141</v>
      </c>
      <c r="D818" s="1" t="s">
        <v>13142</v>
      </c>
      <c r="E818" s="1">
        <v>1</v>
      </c>
      <c r="F818" s="1" t="s">
        <v>13143</v>
      </c>
      <c r="H818" s="1" t="s">
        <v>26</v>
      </c>
      <c r="I818" s="1" t="s">
        <v>71</v>
      </c>
      <c r="J818" s="1" t="s">
        <v>27</v>
      </c>
      <c r="K818" s="1" t="s">
        <v>13144</v>
      </c>
      <c r="M818" s="1" t="s">
        <v>1259</v>
      </c>
      <c r="N818" s="2">
        <v>43831</v>
      </c>
      <c r="O818" s="1" t="s">
        <v>30</v>
      </c>
      <c r="P818" s="1" t="s">
        <v>13145</v>
      </c>
      <c r="Q818" s="1" t="s">
        <v>13146</v>
      </c>
      <c r="R818" s="1" t="s">
        <v>13147</v>
      </c>
      <c r="S818" s="1" t="s">
        <v>13148</v>
      </c>
      <c r="U818" s="3">
        <v>18568</v>
      </c>
    </row>
    <row r="819" spans="1:21" x14ac:dyDescent="0.3">
      <c r="A819" s="1" t="s">
        <v>13149</v>
      </c>
      <c r="B819" s="1" t="s">
        <v>13150</v>
      </c>
      <c r="D819" s="1" t="s">
        <v>13151</v>
      </c>
      <c r="E819" s="1">
        <v>1</v>
      </c>
      <c r="F819" s="1" t="s">
        <v>142</v>
      </c>
      <c r="H819" s="1" t="s">
        <v>26</v>
      </c>
      <c r="I819" s="1" t="s">
        <v>80</v>
      </c>
      <c r="J819" s="1" t="s">
        <v>27</v>
      </c>
      <c r="K819" s="1" t="s">
        <v>3533</v>
      </c>
      <c r="L819" s="1" t="s">
        <v>13152</v>
      </c>
      <c r="M819" s="1" t="s">
        <v>109</v>
      </c>
      <c r="N819" s="2">
        <v>43831</v>
      </c>
      <c r="O819" s="1" t="s">
        <v>30</v>
      </c>
      <c r="P819" s="1" t="s">
        <v>13153</v>
      </c>
      <c r="R819" s="1" t="s">
        <v>13154</v>
      </c>
      <c r="S819" s="1" t="s">
        <v>13155</v>
      </c>
      <c r="U819" s="4">
        <v>45667</v>
      </c>
    </row>
    <row r="820" spans="1:21" x14ac:dyDescent="0.3">
      <c r="A820" s="1" t="s">
        <v>13156</v>
      </c>
      <c r="B820" s="1" t="s">
        <v>13157</v>
      </c>
      <c r="F820" s="1" t="s">
        <v>13158</v>
      </c>
      <c r="H820" s="1" t="s">
        <v>26</v>
      </c>
      <c r="J820" s="1" t="s">
        <v>27</v>
      </c>
      <c r="K820" s="1" t="s">
        <v>13159</v>
      </c>
      <c r="L820" s="1" t="s">
        <v>13160</v>
      </c>
      <c r="M820" s="1" t="s">
        <v>13161</v>
      </c>
      <c r="N820" s="2">
        <v>43831</v>
      </c>
      <c r="O820" s="1" t="s">
        <v>30</v>
      </c>
      <c r="P820" s="1" t="s">
        <v>13162</v>
      </c>
      <c r="Q820" s="1" t="s">
        <v>13163</v>
      </c>
      <c r="R820" s="1" t="s">
        <v>13164</v>
      </c>
      <c r="S820" s="1" t="s">
        <v>13165</v>
      </c>
      <c r="U820" s="4">
        <v>45667</v>
      </c>
    </row>
    <row r="821" spans="1:21" x14ac:dyDescent="0.3">
      <c r="A821" s="1" t="s">
        <v>13166</v>
      </c>
      <c r="B821" s="1" t="s">
        <v>13167</v>
      </c>
      <c r="F821" s="1" t="s">
        <v>13168</v>
      </c>
      <c r="H821" s="1" t="s">
        <v>26</v>
      </c>
      <c r="I821" s="1" t="s">
        <v>71</v>
      </c>
      <c r="J821" s="1" t="s">
        <v>27</v>
      </c>
      <c r="K821" s="1" t="s">
        <v>13169</v>
      </c>
      <c r="M821" s="1" t="s">
        <v>2940</v>
      </c>
      <c r="N821" s="2">
        <v>43831</v>
      </c>
      <c r="O821" s="1" t="s">
        <v>30</v>
      </c>
      <c r="P821" s="1" t="s">
        <v>13170</v>
      </c>
      <c r="Q821" s="1" t="s">
        <v>13171</v>
      </c>
      <c r="U821" s="3">
        <v>18568</v>
      </c>
    </row>
    <row r="822" spans="1:21" x14ac:dyDescent="0.3">
      <c r="A822" s="1" t="s">
        <v>13172</v>
      </c>
      <c r="B822" s="1" t="s">
        <v>13173</v>
      </c>
      <c r="F822" s="1" t="s">
        <v>13174</v>
      </c>
      <c r="H822" s="1" t="s">
        <v>26</v>
      </c>
      <c r="I822" s="1" t="s">
        <v>71</v>
      </c>
      <c r="J822" s="1" t="s">
        <v>27</v>
      </c>
      <c r="K822" s="1" t="s">
        <v>13175</v>
      </c>
      <c r="L822" s="1" t="s">
        <v>13176</v>
      </c>
      <c r="M822" s="1" t="s">
        <v>3270</v>
      </c>
      <c r="N822" s="2">
        <v>43831</v>
      </c>
      <c r="O822" s="1" t="s">
        <v>30</v>
      </c>
      <c r="P822" s="1" t="s">
        <v>13177</v>
      </c>
      <c r="R822" s="1" t="s">
        <v>13178</v>
      </c>
      <c r="S822" s="1" t="s">
        <v>13179</v>
      </c>
      <c r="U822" s="3">
        <v>18568</v>
      </c>
    </row>
    <row r="823" spans="1:21" x14ac:dyDescent="0.3">
      <c r="A823" s="1" t="s">
        <v>13180</v>
      </c>
      <c r="B823" s="1" t="s">
        <v>13181</v>
      </c>
      <c r="F823" s="1" t="s">
        <v>274</v>
      </c>
      <c r="H823" s="1" t="s">
        <v>26</v>
      </c>
      <c r="J823" s="1" t="s">
        <v>27</v>
      </c>
      <c r="K823" s="1" t="s">
        <v>1902</v>
      </c>
      <c r="M823" s="1" t="s">
        <v>3270</v>
      </c>
      <c r="N823" s="2">
        <v>43831</v>
      </c>
      <c r="O823" s="1" t="s">
        <v>30</v>
      </c>
      <c r="P823" s="1" t="s">
        <v>13182</v>
      </c>
      <c r="Q823" s="1" t="s">
        <v>13183</v>
      </c>
      <c r="R823" s="1" t="s">
        <v>13184</v>
      </c>
      <c r="S823" s="1" t="s">
        <v>13185</v>
      </c>
      <c r="U823" s="1" t="s">
        <v>130</v>
      </c>
    </row>
    <row r="824" spans="1:21" x14ac:dyDescent="0.3">
      <c r="A824" s="1" t="s">
        <v>13186</v>
      </c>
      <c r="B824" s="1" t="s">
        <v>13187</v>
      </c>
      <c r="F824" s="1" t="s">
        <v>299</v>
      </c>
      <c r="H824" s="1" t="s">
        <v>26</v>
      </c>
      <c r="J824" s="1" t="s">
        <v>27</v>
      </c>
      <c r="K824" s="1" t="s">
        <v>13188</v>
      </c>
      <c r="M824" s="1" t="s">
        <v>1896</v>
      </c>
      <c r="N824" s="2">
        <v>43831</v>
      </c>
      <c r="O824" s="1" t="s">
        <v>30</v>
      </c>
      <c r="P824" s="1" t="s">
        <v>13189</v>
      </c>
      <c r="S824" s="1" t="s">
        <v>13190</v>
      </c>
      <c r="U824" s="4">
        <v>45667</v>
      </c>
    </row>
    <row r="825" spans="1:21" x14ac:dyDescent="0.3">
      <c r="A825" s="1" t="s">
        <v>13191</v>
      </c>
      <c r="B825" s="1" t="s">
        <v>13192</v>
      </c>
      <c r="F825" s="1" t="s">
        <v>151</v>
      </c>
      <c r="H825" s="1" t="s">
        <v>26</v>
      </c>
      <c r="J825" s="1" t="s">
        <v>27</v>
      </c>
      <c r="K825" s="1" t="s">
        <v>6317</v>
      </c>
      <c r="L825" s="1" t="s">
        <v>13193</v>
      </c>
      <c r="M825" s="1" t="s">
        <v>258</v>
      </c>
      <c r="N825" s="2">
        <v>43831</v>
      </c>
      <c r="O825" s="1" t="s">
        <v>30</v>
      </c>
      <c r="P825" s="1" t="s">
        <v>13194</v>
      </c>
      <c r="Q825" s="1" t="s">
        <v>13195</v>
      </c>
      <c r="R825" s="1" t="s">
        <v>13196</v>
      </c>
      <c r="S825" s="1" t="s">
        <v>13197</v>
      </c>
      <c r="U825" s="4">
        <v>45667</v>
      </c>
    </row>
    <row r="826" spans="1:21" x14ac:dyDescent="0.3">
      <c r="A826" s="1" t="s">
        <v>13198</v>
      </c>
      <c r="B826" s="1" t="s">
        <v>13199</v>
      </c>
      <c r="F826" s="1" t="s">
        <v>4633</v>
      </c>
      <c r="H826" s="1" t="s">
        <v>26</v>
      </c>
      <c r="I826" s="1" t="s">
        <v>71</v>
      </c>
      <c r="J826" s="1" t="s">
        <v>27</v>
      </c>
      <c r="K826" s="1" t="s">
        <v>13200</v>
      </c>
      <c r="M826" s="1" t="s">
        <v>163</v>
      </c>
      <c r="N826" s="2">
        <v>43831</v>
      </c>
      <c r="O826" s="1" t="s">
        <v>30</v>
      </c>
      <c r="P826" s="1" t="s">
        <v>13201</v>
      </c>
      <c r="Q826" s="1" t="s">
        <v>13202</v>
      </c>
      <c r="R826" s="1" t="s">
        <v>13203</v>
      </c>
      <c r="S826" s="1" t="s">
        <v>13204</v>
      </c>
      <c r="U826" s="3">
        <v>18568</v>
      </c>
    </row>
    <row r="827" spans="1:21" x14ac:dyDescent="0.3">
      <c r="A827" s="1" t="s">
        <v>13205</v>
      </c>
      <c r="B827" s="1" t="s">
        <v>13206</v>
      </c>
      <c r="F827" s="1" t="s">
        <v>25</v>
      </c>
      <c r="H827" s="1" t="s">
        <v>26</v>
      </c>
      <c r="J827" s="1" t="s">
        <v>27</v>
      </c>
      <c r="K827" s="1" t="s">
        <v>3712</v>
      </c>
      <c r="L827" s="1" t="s">
        <v>13207</v>
      </c>
      <c r="M827" s="1" t="s">
        <v>2187</v>
      </c>
      <c r="N827" s="2">
        <v>43831</v>
      </c>
      <c r="O827" s="1" t="s">
        <v>30</v>
      </c>
      <c r="P827" s="1" t="s">
        <v>13208</v>
      </c>
      <c r="Q827" s="1" t="s">
        <v>13209</v>
      </c>
      <c r="R827" s="1" t="s">
        <v>13210</v>
      </c>
      <c r="S827" s="1" t="s">
        <v>13211</v>
      </c>
      <c r="U827" s="3">
        <v>18568</v>
      </c>
    </row>
    <row r="828" spans="1:21" x14ac:dyDescent="0.3">
      <c r="A828" s="1" t="s">
        <v>13212</v>
      </c>
      <c r="B828" s="1" t="s">
        <v>13213</v>
      </c>
      <c r="D828" s="1" t="s">
        <v>13214</v>
      </c>
      <c r="E828" s="1">
        <v>1</v>
      </c>
      <c r="F828" s="1" t="s">
        <v>472</v>
      </c>
      <c r="H828" s="1" t="s">
        <v>26</v>
      </c>
      <c r="J828" s="1" t="s">
        <v>27</v>
      </c>
      <c r="K828" s="1" t="s">
        <v>5629</v>
      </c>
      <c r="L828" s="1" t="s">
        <v>13215</v>
      </c>
      <c r="M828" s="1" t="s">
        <v>419</v>
      </c>
      <c r="N828" s="2">
        <v>43831</v>
      </c>
      <c r="O828" s="1" t="s">
        <v>30</v>
      </c>
      <c r="P828" s="1" t="s">
        <v>13216</v>
      </c>
      <c r="Q828" s="1" t="s">
        <v>13217</v>
      </c>
      <c r="R828" s="1" t="s">
        <v>13218</v>
      </c>
      <c r="U828" s="3">
        <v>18568</v>
      </c>
    </row>
    <row r="829" spans="1:21" x14ac:dyDescent="0.3">
      <c r="A829" s="1" t="s">
        <v>13219</v>
      </c>
      <c r="B829" s="1" t="s">
        <v>13220</v>
      </c>
      <c r="F829" s="1" t="s">
        <v>13221</v>
      </c>
      <c r="H829" s="1" t="s">
        <v>26</v>
      </c>
      <c r="I829" s="1" t="s">
        <v>71</v>
      </c>
      <c r="J829" s="1" t="s">
        <v>27</v>
      </c>
      <c r="K829" s="1" t="s">
        <v>13222</v>
      </c>
      <c r="M829" s="1" t="s">
        <v>13223</v>
      </c>
      <c r="N829" s="2">
        <v>43831</v>
      </c>
      <c r="O829" s="1" t="s">
        <v>30</v>
      </c>
      <c r="P829" s="1" t="s">
        <v>13224</v>
      </c>
      <c r="Q829" s="1" t="s">
        <v>13225</v>
      </c>
      <c r="U829" s="4">
        <v>45667</v>
      </c>
    </row>
    <row r="830" spans="1:21" x14ac:dyDescent="0.3">
      <c r="A830" s="1" t="s">
        <v>13226</v>
      </c>
      <c r="B830" s="1" t="s">
        <v>13227</v>
      </c>
      <c r="F830" s="1" t="s">
        <v>2083</v>
      </c>
      <c r="H830" s="1" t="s">
        <v>26</v>
      </c>
      <c r="J830" s="1" t="s">
        <v>27</v>
      </c>
      <c r="K830" s="1" t="s">
        <v>13228</v>
      </c>
      <c r="L830" s="1" t="s">
        <v>13229</v>
      </c>
      <c r="M830" s="1" t="s">
        <v>100</v>
      </c>
      <c r="N830" s="2">
        <v>43831</v>
      </c>
      <c r="O830" s="1" t="s">
        <v>30</v>
      </c>
      <c r="P830" s="1" t="s">
        <v>13230</v>
      </c>
      <c r="R830" s="1" t="s">
        <v>13231</v>
      </c>
      <c r="S830" s="1">
        <v>27849470225</v>
      </c>
      <c r="U830" s="4">
        <v>45667</v>
      </c>
    </row>
    <row r="831" spans="1:21" x14ac:dyDescent="0.3">
      <c r="A831" s="1" t="s">
        <v>13232</v>
      </c>
      <c r="B831" s="1" t="s">
        <v>13233</v>
      </c>
      <c r="F831" s="1" t="s">
        <v>666</v>
      </c>
      <c r="H831" s="1" t="s">
        <v>26</v>
      </c>
      <c r="I831" s="1" t="s">
        <v>71</v>
      </c>
      <c r="J831" s="1" t="s">
        <v>27</v>
      </c>
      <c r="K831" s="1" t="s">
        <v>9330</v>
      </c>
      <c r="L831" s="1" t="s">
        <v>13234</v>
      </c>
      <c r="M831" s="1" t="s">
        <v>163</v>
      </c>
      <c r="N831" s="2">
        <v>43831</v>
      </c>
      <c r="O831" s="1" t="s">
        <v>30</v>
      </c>
      <c r="P831" s="1" t="s">
        <v>13235</v>
      </c>
      <c r="R831" s="1" t="s">
        <v>13236</v>
      </c>
      <c r="S831" s="1" t="s">
        <v>13237</v>
      </c>
      <c r="U831" s="3">
        <v>18568</v>
      </c>
    </row>
    <row r="832" spans="1:21" x14ac:dyDescent="0.3">
      <c r="A832" s="1" t="s">
        <v>13238</v>
      </c>
      <c r="B832" s="1" t="s">
        <v>13239</v>
      </c>
      <c r="F832" s="1" t="s">
        <v>666</v>
      </c>
      <c r="H832" s="1" t="s">
        <v>26</v>
      </c>
      <c r="I832" s="1" t="s">
        <v>71</v>
      </c>
      <c r="J832" s="1" t="s">
        <v>27</v>
      </c>
      <c r="K832" s="1" t="s">
        <v>13240</v>
      </c>
      <c r="M832" s="1" t="s">
        <v>13241</v>
      </c>
      <c r="N832" s="2">
        <v>43831</v>
      </c>
      <c r="O832" s="1" t="s">
        <v>30</v>
      </c>
      <c r="P832" s="1" t="s">
        <v>13242</v>
      </c>
      <c r="R832" s="1" t="s">
        <v>13243</v>
      </c>
      <c r="S832" s="1" t="s">
        <v>13244</v>
      </c>
      <c r="U832" s="4">
        <v>45667</v>
      </c>
    </row>
    <row r="833" spans="1:21" x14ac:dyDescent="0.3">
      <c r="A833" s="1" t="s">
        <v>13245</v>
      </c>
      <c r="B833" s="1" t="s">
        <v>13246</v>
      </c>
      <c r="F833" s="1" t="s">
        <v>13247</v>
      </c>
      <c r="H833" s="1" t="s">
        <v>26</v>
      </c>
      <c r="J833" s="1" t="s">
        <v>27</v>
      </c>
      <c r="K833" s="1" t="s">
        <v>13248</v>
      </c>
      <c r="L833" s="1" t="s">
        <v>13249</v>
      </c>
      <c r="M833" s="1" t="s">
        <v>100</v>
      </c>
      <c r="N833" s="2">
        <v>43831</v>
      </c>
      <c r="O833" s="1" t="s">
        <v>30</v>
      </c>
      <c r="P833" s="1" t="s">
        <v>13250</v>
      </c>
      <c r="U833" s="4">
        <v>45667</v>
      </c>
    </row>
    <row r="834" spans="1:21" x14ac:dyDescent="0.3">
      <c r="A834" s="1" t="s">
        <v>13251</v>
      </c>
      <c r="B834" s="1" t="s">
        <v>13252</v>
      </c>
      <c r="F834" s="1" t="s">
        <v>142</v>
      </c>
      <c r="H834" s="1" t="s">
        <v>26</v>
      </c>
      <c r="J834" s="1" t="s">
        <v>27</v>
      </c>
      <c r="K834" s="1" t="s">
        <v>528</v>
      </c>
      <c r="M834" s="1" t="s">
        <v>258</v>
      </c>
      <c r="N834" s="2">
        <v>43831</v>
      </c>
      <c r="O834" s="1" t="s">
        <v>30</v>
      </c>
      <c r="P834" s="1" t="s">
        <v>13253</v>
      </c>
      <c r="R834" s="1" t="s">
        <v>13254</v>
      </c>
      <c r="S834" s="1" t="s">
        <v>13255</v>
      </c>
      <c r="U834" s="3">
        <v>18568</v>
      </c>
    </row>
    <row r="835" spans="1:21" x14ac:dyDescent="0.3">
      <c r="A835" s="1" t="s">
        <v>13256</v>
      </c>
      <c r="B835" s="1" t="s">
        <v>13257</v>
      </c>
      <c r="F835" s="1" t="s">
        <v>13258</v>
      </c>
      <c r="H835" s="1" t="s">
        <v>26</v>
      </c>
      <c r="J835" s="1" t="s">
        <v>27</v>
      </c>
      <c r="K835" s="1" t="s">
        <v>13259</v>
      </c>
      <c r="M835" s="1" t="s">
        <v>258</v>
      </c>
      <c r="N835" s="2">
        <v>43831</v>
      </c>
      <c r="O835" s="1" t="s">
        <v>30</v>
      </c>
      <c r="P835" s="1" t="s">
        <v>13260</v>
      </c>
      <c r="Q835" s="1" t="s">
        <v>13261</v>
      </c>
      <c r="R835" s="1" t="s">
        <v>13262</v>
      </c>
      <c r="U835" s="4">
        <v>45667</v>
      </c>
    </row>
    <row r="836" spans="1:21" x14ac:dyDescent="0.3">
      <c r="A836" s="1" t="s">
        <v>13263</v>
      </c>
      <c r="B836" s="1" t="s">
        <v>13264</v>
      </c>
      <c r="D836" s="1" t="s">
        <v>13265</v>
      </c>
      <c r="E836" s="1">
        <v>1</v>
      </c>
      <c r="F836" s="1" t="s">
        <v>472</v>
      </c>
      <c r="H836" s="1" t="s">
        <v>26</v>
      </c>
      <c r="J836" s="1" t="s">
        <v>27</v>
      </c>
      <c r="K836" s="1" t="s">
        <v>13266</v>
      </c>
      <c r="M836" s="1" t="s">
        <v>2940</v>
      </c>
      <c r="N836" s="2">
        <v>43831</v>
      </c>
      <c r="O836" s="1" t="s">
        <v>30</v>
      </c>
      <c r="P836" s="1" t="s">
        <v>13267</v>
      </c>
      <c r="R836" s="1" t="s">
        <v>13268</v>
      </c>
      <c r="S836" s="1" t="s">
        <v>13269</v>
      </c>
      <c r="U836" s="3">
        <v>18568</v>
      </c>
    </row>
    <row r="837" spans="1:21" x14ac:dyDescent="0.3">
      <c r="A837" s="1" t="s">
        <v>13270</v>
      </c>
      <c r="B837" s="1" t="s">
        <v>13271</v>
      </c>
      <c r="F837" s="1" t="s">
        <v>25</v>
      </c>
      <c r="H837" s="1" t="s">
        <v>26</v>
      </c>
      <c r="J837" s="1" t="s">
        <v>27</v>
      </c>
      <c r="K837" s="1" t="s">
        <v>13272</v>
      </c>
      <c r="L837" s="1" t="s">
        <v>13273</v>
      </c>
      <c r="M837" s="1" t="s">
        <v>258</v>
      </c>
      <c r="N837" s="2">
        <v>43831</v>
      </c>
      <c r="O837" s="1" t="s">
        <v>30</v>
      </c>
      <c r="P837" s="1" t="s">
        <v>13274</v>
      </c>
      <c r="Q837" s="1" t="s">
        <v>13275</v>
      </c>
      <c r="R837" s="1" t="s">
        <v>13276</v>
      </c>
      <c r="S837" s="1" t="s">
        <v>13277</v>
      </c>
      <c r="U837" s="4">
        <v>45667</v>
      </c>
    </row>
    <row r="838" spans="1:21" x14ac:dyDescent="0.3">
      <c r="A838" s="1" t="s">
        <v>13278</v>
      </c>
      <c r="B838" s="1" t="s">
        <v>13279</v>
      </c>
      <c r="F838" s="1" t="s">
        <v>13280</v>
      </c>
      <c r="H838" s="1" t="s">
        <v>26</v>
      </c>
      <c r="I838" s="1" t="s">
        <v>71</v>
      </c>
      <c r="J838" s="1" t="s">
        <v>27</v>
      </c>
      <c r="K838" s="1" t="s">
        <v>13281</v>
      </c>
      <c r="M838" s="1" t="s">
        <v>347</v>
      </c>
      <c r="N838" s="2">
        <v>43831</v>
      </c>
      <c r="O838" s="1" t="s">
        <v>30</v>
      </c>
      <c r="P838" s="1" t="s">
        <v>13282</v>
      </c>
      <c r="R838" s="1" t="s">
        <v>13283</v>
      </c>
      <c r="S838" s="1" t="s">
        <v>13284</v>
      </c>
      <c r="U838" s="1" t="s">
        <v>130</v>
      </c>
    </row>
    <row r="839" spans="1:21" x14ac:dyDescent="0.3">
      <c r="A839" s="1" t="s">
        <v>13285</v>
      </c>
      <c r="B839" s="1" t="s">
        <v>13286</v>
      </c>
      <c r="F839" s="1" t="s">
        <v>142</v>
      </c>
      <c r="H839" s="1" t="s">
        <v>26</v>
      </c>
      <c r="J839" s="1" t="s">
        <v>27</v>
      </c>
      <c r="K839" s="1" t="s">
        <v>528</v>
      </c>
      <c r="M839" s="1" t="s">
        <v>100</v>
      </c>
      <c r="N839" s="2">
        <v>43831</v>
      </c>
      <c r="O839" s="1" t="s">
        <v>30</v>
      </c>
      <c r="P839" s="1" t="s">
        <v>13287</v>
      </c>
      <c r="R839" s="1" t="s">
        <v>13288</v>
      </c>
      <c r="U839" s="4">
        <v>45667</v>
      </c>
    </row>
    <row r="840" spans="1:21" x14ac:dyDescent="0.3">
      <c r="A840" s="1" t="s">
        <v>13289</v>
      </c>
      <c r="B840" s="1" t="s">
        <v>13290</v>
      </c>
      <c r="F840" s="1" t="s">
        <v>13291</v>
      </c>
      <c r="H840" s="1" t="s">
        <v>26</v>
      </c>
      <c r="J840" s="1" t="s">
        <v>27</v>
      </c>
      <c r="K840" s="1" t="s">
        <v>13292</v>
      </c>
      <c r="L840" s="1" t="s">
        <v>13293</v>
      </c>
      <c r="M840" s="1" t="s">
        <v>100</v>
      </c>
      <c r="N840" s="2">
        <v>43831</v>
      </c>
      <c r="O840" s="1" t="s">
        <v>30</v>
      </c>
      <c r="P840" s="1" t="s">
        <v>13294</v>
      </c>
      <c r="U840" s="3">
        <v>18568</v>
      </c>
    </row>
    <row r="841" spans="1:21" x14ac:dyDescent="0.3">
      <c r="A841" s="1" t="s">
        <v>13295</v>
      </c>
      <c r="B841" s="1" t="s">
        <v>13296</v>
      </c>
      <c r="F841" s="1" t="s">
        <v>151</v>
      </c>
      <c r="H841" s="1" t="s">
        <v>26</v>
      </c>
      <c r="J841" s="1" t="s">
        <v>27</v>
      </c>
      <c r="K841" s="1" t="s">
        <v>13297</v>
      </c>
      <c r="L841" s="1" t="s">
        <v>13298</v>
      </c>
      <c r="M841" s="1" t="s">
        <v>302</v>
      </c>
      <c r="N841" s="2">
        <v>43831</v>
      </c>
      <c r="O841" s="1" t="s">
        <v>30</v>
      </c>
      <c r="P841" s="1" t="s">
        <v>13299</v>
      </c>
      <c r="R841" s="1" t="s">
        <v>13300</v>
      </c>
      <c r="S841" s="1" t="s">
        <v>13301</v>
      </c>
      <c r="U841" s="3">
        <v>18568</v>
      </c>
    </row>
    <row r="842" spans="1:21" x14ac:dyDescent="0.3">
      <c r="A842" s="1" t="s">
        <v>13302</v>
      </c>
      <c r="B842" s="1" t="s">
        <v>13303</v>
      </c>
      <c r="F842" s="1" t="s">
        <v>151</v>
      </c>
      <c r="H842" s="1" t="s">
        <v>26</v>
      </c>
      <c r="J842" s="1" t="s">
        <v>27</v>
      </c>
      <c r="K842" s="1" t="s">
        <v>13304</v>
      </c>
      <c r="M842" s="1" t="s">
        <v>1110</v>
      </c>
      <c r="N842" s="2">
        <v>43831</v>
      </c>
      <c r="O842" s="1" t="s">
        <v>30</v>
      </c>
      <c r="P842" s="1" t="s">
        <v>13305</v>
      </c>
      <c r="R842" s="1" t="s">
        <v>13306</v>
      </c>
      <c r="S842" s="1" t="s">
        <v>13307</v>
      </c>
      <c r="U842" s="3">
        <v>18568</v>
      </c>
    </row>
    <row r="843" spans="1:21" x14ac:dyDescent="0.3">
      <c r="A843" s="1" t="s">
        <v>13308</v>
      </c>
      <c r="B843" s="1" t="s">
        <v>13309</v>
      </c>
      <c r="F843" s="1" t="s">
        <v>4633</v>
      </c>
      <c r="H843" s="1" t="s">
        <v>26</v>
      </c>
      <c r="J843" s="1" t="s">
        <v>27</v>
      </c>
      <c r="K843" s="1" t="s">
        <v>13310</v>
      </c>
      <c r="L843" s="1" t="s">
        <v>13311</v>
      </c>
      <c r="M843" s="1" t="s">
        <v>100</v>
      </c>
      <c r="N843" s="2">
        <v>43831</v>
      </c>
      <c r="O843" s="1" t="s">
        <v>30</v>
      </c>
      <c r="P843" s="1" t="s">
        <v>13312</v>
      </c>
      <c r="Q843" s="1" t="s">
        <v>13313</v>
      </c>
      <c r="R843" s="1" t="s">
        <v>13314</v>
      </c>
      <c r="S843" s="1" t="s">
        <v>13315</v>
      </c>
      <c r="U843" s="4">
        <v>45667</v>
      </c>
    </row>
    <row r="844" spans="1:21" x14ac:dyDescent="0.3">
      <c r="A844" s="1" t="s">
        <v>13316</v>
      </c>
      <c r="B844" s="1" t="s">
        <v>13317</v>
      </c>
      <c r="F844" s="1" t="s">
        <v>25</v>
      </c>
      <c r="H844" s="1" t="s">
        <v>26</v>
      </c>
      <c r="I844" s="1" t="s">
        <v>71</v>
      </c>
      <c r="J844" s="1" t="s">
        <v>27</v>
      </c>
      <c r="K844" s="1" t="s">
        <v>292</v>
      </c>
      <c r="L844" s="1" t="s">
        <v>13318</v>
      </c>
      <c r="M844" s="1" t="s">
        <v>6550</v>
      </c>
      <c r="N844" s="2">
        <v>43831</v>
      </c>
      <c r="O844" s="1" t="s">
        <v>30</v>
      </c>
      <c r="P844" s="1" t="s">
        <v>13319</v>
      </c>
      <c r="Q844" s="1" t="s">
        <v>13320</v>
      </c>
      <c r="R844" s="1" t="s">
        <v>13321</v>
      </c>
      <c r="S844" s="1" t="s">
        <v>13322</v>
      </c>
      <c r="U844" s="4">
        <v>45667</v>
      </c>
    </row>
    <row r="845" spans="1:21" x14ac:dyDescent="0.3">
      <c r="A845" s="1" t="s">
        <v>13323</v>
      </c>
      <c r="B845" s="1" t="s">
        <v>13324</v>
      </c>
      <c r="F845" s="1" t="s">
        <v>13325</v>
      </c>
      <c r="H845" s="1" t="s">
        <v>26</v>
      </c>
      <c r="J845" s="1" t="s">
        <v>27</v>
      </c>
      <c r="K845" s="1" t="s">
        <v>13326</v>
      </c>
      <c r="M845" s="1" t="s">
        <v>3270</v>
      </c>
      <c r="N845" s="2">
        <v>43831</v>
      </c>
      <c r="O845" s="1" t="s">
        <v>30</v>
      </c>
      <c r="P845" s="1" t="s">
        <v>13327</v>
      </c>
      <c r="R845" s="1" t="s">
        <v>13328</v>
      </c>
      <c r="S845" s="1" t="s">
        <v>13329</v>
      </c>
      <c r="U845" s="3">
        <v>18568</v>
      </c>
    </row>
    <row r="846" spans="1:21" x14ac:dyDescent="0.3">
      <c r="A846" s="1" t="s">
        <v>13330</v>
      </c>
      <c r="B846" s="1" t="s">
        <v>13331</v>
      </c>
      <c r="F846" s="1" t="s">
        <v>142</v>
      </c>
      <c r="H846" s="1" t="s">
        <v>26</v>
      </c>
      <c r="I846" s="1" t="s">
        <v>71</v>
      </c>
      <c r="J846" s="1" t="s">
        <v>27</v>
      </c>
      <c r="K846" s="1" t="s">
        <v>13332</v>
      </c>
      <c r="L846" s="1" t="s">
        <v>13333</v>
      </c>
      <c r="M846" s="1" t="s">
        <v>13334</v>
      </c>
      <c r="N846" s="2">
        <v>43831</v>
      </c>
      <c r="O846" s="1" t="s">
        <v>30</v>
      </c>
      <c r="P846" s="1" t="s">
        <v>13335</v>
      </c>
      <c r="R846" s="1" t="s">
        <v>13336</v>
      </c>
      <c r="S846" s="1" t="s">
        <v>13337</v>
      </c>
      <c r="U846" s="4">
        <v>45667</v>
      </c>
    </row>
    <row r="847" spans="1:21" x14ac:dyDescent="0.3">
      <c r="A847" s="1" t="s">
        <v>13338</v>
      </c>
      <c r="B847" s="1" t="s">
        <v>13339</v>
      </c>
      <c r="F847" s="1" t="s">
        <v>25</v>
      </c>
      <c r="H847" s="1" t="s">
        <v>26</v>
      </c>
      <c r="I847" s="1" t="s">
        <v>71</v>
      </c>
      <c r="J847" s="1" t="s">
        <v>27</v>
      </c>
      <c r="K847" s="1" t="s">
        <v>345</v>
      </c>
      <c r="M847" s="1" t="s">
        <v>163</v>
      </c>
      <c r="N847" s="2">
        <v>43831</v>
      </c>
      <c r="O847" s="1" t="s">
        <v>30</v>
      </c>
      <c r="P847" s="1" t="s">
        <v>13340</v>
      </c>
      <c r="R847" s="1" t="s">
        <v>13341</v>
      </c>
      <c r="S847" s="1" t="s">
        <v>13342</v>
      </c>
      <c r="U847" s="4">
        <v>45667</v>
      </c>
    </row>
    <row r="848" spans="1:21" x14ac:dyDescent="0.3">
      <c r="A848" s="1" t="s">
        <v>13343</v>
      </c>
      <c r="B848" s="1" t="s">
        <v>13344</v>
      </c>
      <c r="F848" s="1" t="s">
        <v>13345</v>
      </c>
      <c r="H848" s="1" t="s">
        <v>26</v>
      </c>
      <c r="J848" s="1" t="s">
        <v>27</v>
      </c>
      <c r="K848" s="1" t="s">
        <v>13346</v>
      </c>
      <c r="M848" s="1" t="s">
        <v>258</v>
      </c>
      <c r="N848" s="2">
        <v>43831</v>
      </c>
      <c r="O848" s="1" t="s">
        <v>30</v>
      </c>
      <c r="P848" s="1" t="s">
        <v>13347</v>
      </c>
      <c r="Q848" s="1" t="s">
        <v>13348</v>
      </c>
      <c r="R848" s="1" t="s">
        <v>13349</v>
      </c>
      <c r="U848" s="4">
        <v>45667</v>
      </c>
    </row>
    <row r="849" spans="1:23" x14ac:dyDescent="0.3">
      <c r="A849" s="1" t="s">
        <v>13350</v>
      </c>
      <c r="B849" s="1" t="s">
        <v>13351</v>
      </c>
      <c r="F849" s="1" t="s">
        <v>25</v>
      </c>
      <c r="H849" s="1" t="s">
        <v>26</v>
      </c>
      <c r="J849" s="1" t="s">
        <v>27</v>
      </c>
      <c r="K849" s="1" t="s">
        <v>13352</v>
      </c>
      <c r="M849" s="1" t="s">
        <v>3168</v>
      </c>
      <c r="N849" s="2">
        <v>43831</v>
      </c>
      <c r="O849" s="1" t="s">
        <v>30</v>
      </c>
      <c r="P849" s="1" t="s">
        <v>13353</v>
      </c>
      <c r="R849" s="1" t="s">
        <v>13354</v>
      </c>
      <c r="S849" s="1" t="s">
        <v>13355</v>
      </c>
    </row>
    <row r="850" spans="1:23" x14ac:dyDescent="0.3">
      <c r="A850" s="1" t="s">
        <v>13356</v>
      </c>
      <c r="B850" s="1" t="s">
        <v>13357</v>
      </c>
      <c r="F850" s="1" t="s">
        <v>25</v>
      </c>
      <c r="H850" s="1" t="s">
        <v>26</v>
      </c>
      <c r="J850" s="1" t="s">
        <v>27</v>
      </c>
      <c r="K850" s="1" t="s">
        <v>13358</v>
      </c>
      <c r="M850" s="1" t="s">
        <v>163</v>
      </c>
      <c r="N850" s="2">
        <v>43831</v>
      </c>
      <c r="O850" s="1" t="s">
        <v>30</v>
      </c>
      <c r="P850" s="1" t="s">
        <v>13359</v>
      </c>
      <c r="Q850" s="1" t="s">
        <v>13360</v>
      </c>
      <c r="R850" s="1" t="s">
        <v>13361</v>
      </c>
      <c r="S850" s="1" t="s">
        <v>13362</v>
      </c>
      <c r="U850" s="3">
        <v>18568</v>
      </c>
    </row>
    <row r="851" spans="1:23" x14ac:dyDescent="0.3">
      <c r="A851" s="1" t="s">
        <v>13363</v>
      </c>
      <c r="B851" s="1" t="s">
        <v>13364</v>
      </c>
      <c r="F851" s="1" t="s">
        <v>142</v>
      </c>
      <c r="H851" s="1" t="s">
        <v>26</v>
      </c>
      <c r="J851" s="1" t="s">
        <v>27</v>
      </c>
      <c r="K851" s="1" t="s">
        <v>928</v>
      </c>
      <c r="L851" s="1" t="s">
        <v>13365</v>
      </c>
      <c r="M851" s="1" t="s">
        <v>2669</v>
      </c>
      <c r="N851" s="2">
        <v>43831</v>
      </c>
      <c r="O851" s="1" t="s">
        <v>267</v>
      </c>
      <c r="P851" s="1" t="s">
        <v>13366</v>
      </c>
      <c r="R851" s="1" t="s">
        <v>13367</v>
      </c>
      <c r="U851" s="4">
        <v>45667</v>
      </c>
    </row>
    <row r="852" spans="1:23" x14ac:dyDescent="0.3">
      <c r="A852" s="1" t="s">
        <v>13368</v>
      </c>
      <c r="B852" s="1" t="s">
        <v>13369</v>
      </c>
      <c r="F852" s="1" t="s">
        <v>25</v>
      </c>
      <c r="H852" s="1" t="s">
        <v>26</v>
      </c>
      <c r="I852" s="1" t="s">
        <v>71</v>
      </c>
      <c r="J852" s="1" t="s">
        <v>27</v>
      </c>
      <c r="K852" s="1" t="s">
        <v>1620</v>
      </c>
      <c r="L852" s="1" t="s">
        <v>13370</v>
      </c>
      <c r="M852" s="1" t="s">
        <v>660</v>
      </c>
      <c r="N852" s="2">
        <v>43831</v>
      </c>
      <c r="O852" s="1" t="s">
        <v>30</v>
      </c>
      <c r="P852" s="1" t="s">
        <v>13371</v>
      </c>
      <c r="R852" s="1" t="s">
        <v>13372</v>
      </c>
      <c r="S852" s="1" t="s">
        <v>13373</v>
      </c>
      <c r="U852" s="4">
        <v>45667</v>
      </c>
    </row>
    <row r="853" spans="1:23" x14ac:dyDescent="0.3">
      <c r="A853" s="1" t="s">
        <v>13374</v>
      </c>
      <c r="B853" s="1" t="s">
        <v>13375</v>
      </c>
      <c r="D853" s="1" t="s">
        <v>13376</v>
      </c>
      <c r="E853" s="1">
        <v>4</v>
      </c>
      <c r="F853" s="1" t="s">
        <v>25</v>
      </c>
      <c r="H853" s="1" t="s">
        <v>26</v>
      </c>
      <c r="J853" s="1" t="s">
        <v>473</v>
      </c>
      <c r="K853" s="1" t="s">
        <v>3020</v>
      </c>
      <c r="L853" s="1" t="s">
        <v>13377</v>
      </c>
      <c r="M853" s="1" t="s">
        <v>746</v>
      </c>
      <c r="N853" s="2">
        <v>43831</v>
      </c>
      <c r="O853" s="1" t="s">
        <v>267</v>
      </c>
      <c r="R853" s="1" t="s">
        <v>13378</v>
      </c>
      <c r="S853" s="1">
        <v>237691041820</v>
      </c>
      <c r="U853" s="4">
        <v>45667</v>
      </c>
    </row>
    <row r="854" spans="1:23" x14ac:dyDescent="0.3">
      <c r="A854" s="1" t="s">
        <v>13379</v>
      </c>
      <c r="B854" s="1" t="s">
        <v>13380</v>
      </c>
      <c r="F854" s="1" t="s">
        <v>25</v>
      </c>
      <c r="H854" s="1" t="s">
        <v>26</v>
      </c>
      <c r="J854" s="1" t="s">
        <v>27</v>
      </c>
      <c r="K854" s="1" t="s">
        <v>6363</v>
      </c>
      <c r="M854" s="1" t="s">
        <v>13381</v>
      </c>
      <c r="N854" s="2">
        <v>43831</v>
      </c>
      <c r="O854" s="1" t="s">
        <v>30</v>
      </c>
      <c r="P854" s="1" t="s">
        <v>13382</v>
      </c>
      <c r="Q854" s="1" t="s">
        <v>13383</v>
      </c>
      <c r="R854" s="1" t="s">
        <v>13384</v>
      </c>
      <c r="S854" s="1" t="s">
        <v>13385</v>
      </c>
      <c r="U854" s="1" t="s">
        <v>130</v>
      </c>
    </row>
    <row r="855" spans="1:23" x14ac:dyDescent="0.3">
      <c r="A855" s="1" t="s">
        <v>13386</v>
      </c>
      <c r="B855" s="1" t="s">
        <v>13387</v>
      </c>
      <c r="F855" s="1" t="s">
        <v>221</v>
      </c>
      <c r="H855" s="1" t="s">
        <v>26</v>
      </c>
      <c r="J855" s="1" t="s">
        <v>27</v>
      </c>
      <c r="K855" s="1" t="s">
        <v>1250</v>
      </c>
      <c r="L855" s="1" t="s">
        <v>13388</v>
      </c>
      <c r="M855" s="1" t="s">
        <v>109</v>
      </c>
      <c r="N855" s="2">
        <v>43831</v>
      </c>
      <c r="O855" s="1" t="s">
        <v>30</v>
      </c>
      <c r="P855" s="1" t="s">
        <v>13389</v>
      </c>
      <c r="Q855" s="1" t="s">
        <v>13390</v>
      </c>
      <c r="R855" s="1" t="s">
        <v>13391</v>
      </c>
      <c r="S855" s="1" t="s">
        <v>13392</v>
      </c>
      <c r="U855" s="4">
        <v>45667</v>
      </c>
    </row>
    <row r="856" spans="1:23" x14ac:dyDescent="0.3">
      <c r="A856" s="1" t="s">
        <v>13393</v>
      </c>
      <c r="B856" s="1" t="s">
        <v>13394</v>
      </c>
      <c r="F856" s="1" t="s">
        <v>13395</v>
      </c>
      <c r="H856" s="1" t="s">
        <v>26</v>
      </c>
      <c r="I856" s="1" t="s">
        <v>80</v>
      </c>
      <c r="J856" s="1" t="s">
        <v>27</v>
      </c>
      <c r="K856" s="1" t="s">
        <v>13396</v>
      </c>
      <c r="M856" s="1" t="s">
        <v>82</v>
      </c>
      <c r="N856" s="2">
        <v>43831</v>
      </c>
      <c r="O856" s="1" t="s">
        <v>30</v>
      </c>
      <c r="P856" s="1" t="s">
        <v>13397</v>
      </c>
      <c r="Q856" s="1" t="s">
        <v>13398</v>
      </c>
      <c r="S856" s="1" t="s">
        <v>13399</v>
      </c>
      <c r="U856" s="1" t="s">
        <v>130</v>
      </c>
    </row>
    <row r="857" spans="1:23" x14ac:dyDescent="0.3">
      <c r="A857" s="1" t="s">
        <v>13400</v>
      </c>
      <c r="B857" s="1" t="s">
        <v>13401</v>
      </c>
      <c r="F857" s="1" t="s">
        <v>25</v>
      </c>
      <c r="H857" s="1" t="s">
        <v>26</v>
      </c>
      <c r="I857" s="1" t="s">
        <v>39</v>
      </c>
      <c r="J857" s="1" t="s">
        <v>27</v>
      </c>
      <c r="K857" s="1" t="s">
        <v>51</v>
      </c>
      <c r="M857" s="1" t="s">
        <v>392</v>
      </c>
      <c r="N857" s="2">
        <v>43831</v>
      </c>
      <c r="O857" s="1" t="s">
        <v>30</v>
      </c>
      <c r="P857" s="1" t="s">
        <v>13402</v>
      </c>
      <c r="R857" s="1" t="s">
        <v>13403</v>
      </c>
      <c r="S857" s="1" t="s">
        <v>13404</v>
      </c>
      <c r="U857" s="1" t="s">
        <v>130</v>
      </c>
    </row>
    <row r="858" spans="1:23" x14ac:dyDescent="0.3">
      <c r="A858" s="1" t="s">
        <v>13405</v>
      </c>
      <c r="B858" s="1" t="s">
        <v>13406</v>
      </c>
      <c r="F858" s="1" t="s">
        <v>90</v>
      </c>
      <c r="H858" s="1" t="s">
        <v>26</v>
      </c>
      <c r="I858" s="1" t="s">
        <v>71</v>
      </c>
      <c r="J858" s="1" t="s">
        <v>27</v>
      </c>
      <c r="K858" s="1" t="s">
        <v>13407</v>
      </c>
      <c r="M858" s="1" t="s">
        <v>109</v>
      </c>
      <c r="N858" s="2">
        <v>43831</v>
      </c>
      <c r="O858" s="1" t="s">
        <v>30</v>
      </c>
      <c r="P858" s="1" t="s">
        <v>13408</v>
      </c>
      <c r="Q858" s="1" t="s">
        <v>13409</v>
      </c>
      <c r="R858" s="1" t="s">
        <v>13410</v>
      </c>
      <c r="S858" s="1" t="s">
        <v>13411</v>
      </c>
      <c r="U858" s="3">
        <v>18568</v>
      </c>
    </row>
    <row r="859" spans="1:23" x14ac:dyDescent="0.3">
      <c r="A859" s="1" t="s">
        <v>13412</v>
      </c>
      <c r="B859" s="1" t="s">
        <v>13413</v>
      </c>
      <c r="F859" s="1" t="s">
        <v>25</v>
      </c>
      <c r="H859" s="1" t="s">
        <v>26</v>
      </c>
      <c r="J859" s="1" t="s">
        <v>27</v>
      </c>
      <c r="K859" s="1" t="s">
        <v>13414</v>
      </c>
      <c r="M859" s="1" t="s">
        <v>3270</v>
      </c>
      <c r="N859" s="2">
        <v>43831</v>
      </c>
      <c r="O859" s="1" t="s">
        <v>30</v>
      </c>
      <c r="P859" s="1" t="s">
        <v>13415</v>
      </c>
      <c r="R859" s="1" t="s">
        <v>13416</v>
      </c>
      <c r="S859" s="1" t="s">
        <v>13417</v>
      </c>
      <c r="U859" s="1" t="s">
        <v>130</v>
      </c>
    </row>
    <row r="860" spans="1:23" x14ac:dyDescent="0.3">
      <c r="A860" s="1" t="s">
        <v>13418</v>
      </c>
      <c r="B860" s="1" t="s">
        <v>13419</v>
      </c>
      <c r="C860" s="1" t="s">
        <v>426</v>
      </c>
      <c r="D860" s="1" t="s">
        <v>8639</v>
      </c>
      <c r="E860" s="1">
        <v>2</v>
      </c>
      <c r="F860" s="1" t="s">
        <v>142</v>
      </c>
      <c r="H860" s="1" t="s">
        <v>26</v>
      </c>
      <c r="I860" s="1" t="s">
        <v>80</v>
      </c>
      <c r="J860" s="1" t="s">
        <v>27</v>
      </c>
      <c r="K860" s="1" t="s">
        <v>928</v>
      </c>
      <c r="L860" s="1" t="s">
        <v>13420</v>
      </c>
      <c r="M860" s="1" t="s">
        <v>109</v>
      </c>
      <c r="N860" s="2">
        <v>43822</v>
      </c>
      <c r="O860" s="1" t="s">
        <v>267</v>
      </c>
      <c r="P860" s="1" t="s">
        <v>13421</v>
      </c>
      <c r="R860" s="1" t="s">
        <v>13422</v>
      </c>
      <c r="S860" s="1" t="s">
        <v>13423</v>
      </c>
      <c r="U860" s="4">
        <v>45667</v>
      </c>
      <c r="V860" s="1" t="s">
        <v>113</v>
      </c>
      <c r="W860" s="1">
        <v>3</v>
      </c>
    </row>
    <row r="861" spans="1:23" x14ac:dyDescent="0.3">
      <c r="A861" s="1" t="s">
        <v>13424</v>
      </c>
      <c r="B861" s="1" t="s">
        <v>13425</v>
      </c>
      <c r="C861" s="1" t="s">
        <v>869</v>
      </c>
      <c r="D861" s="1" t="s">
        <v>13426</v>
      </c>
      <c r="E861" s="1">
        <v>2</v>
      </c>
      <c r="F861" s="1" t="s">
        <v>142</v>
      </c>
      <c r="H861" s="1" t="s">
        <v>26</v>
      </c>
      <c r="J861" s="1" t="s">
        <v>27</v>
      </c>
      <c r="K861" s="1" t="s">
        <v>528</v>
      </c>
      <c r="L861" s="1" t="s">
        <v>13427</v>
      </c>
      <c r="M861" s="1" t="s">
        <v>1110</v>
      </c>
      <c r="N861" s="2">
        <v>43818</v>
      </c>
      <c r="O861" s="1" t="s">
        <v>267</v>
      </c>
      <c r="P861" s="1" t="s">
        <v>13428</v>
      </c>
      <c r="Q861" s="1" t="s">
        <v>13429</v>
      </c>
      <c r="R861" s="1" t="s">
        <v>13430</v>
      </c>
      <c r="S861" s="1">
        <v>2347023333</v>
      </c>
      <c r="U861" s="4">
        <v>45667</v>
      </c>
      <c r="V861" s="1" t="s">
        <v>869</v>
      </c>
      <c r="W861" s="1">
        <v>1</v>
      </c>
    </row>
    <row r="862" spans="1:23" x14ac:dyDescent="0.3">
      <c r="A862" s="1" t="s">
        <v>13431</v>
      </c>
      <c r="B862" s="1" t="s">
        <v>13432</v>
      </c>
      <c r="F862" s="1" t="s">
        <v>142</v>
      </c>
      <c r="H862" s="1" t="s">
        <v>26</v>
      </c>
      <c r="J862" s="1" t="s">
        <v>27</v>
      </c>
      <c r="K862" s="1" t="s">
        <v>2729</v>
      </c>
      <c r="L862" s="1" t="s">
        <v>13433</v>
      </c>
      <c r="M862" s="1" t="s">
        <v>258</v>
      </c>
      <c r="N862" s="2">
        <v>43806</v>
      </c>
      <c r="O862" s="1" t="s">
        <v>267</v>
      </c>
      <c r="P862" s="1" t="s">
        <v>13434</v>
      </c>
      <c r="Q862" s="1" t="s">
        <v>13435</v>
      </c>
      <c r="R862" s="1" t="s">
        <v>13436</v>
      </c>
      <c r="S862" s="1">
        <v>2348023282625</v>
      </c>
      <c r="U862" s="4">
        <v>45667</v>
      </c>
    </row>
    <row r="863" spans="1:23" x14ac:dyDescent="0.3">
      <c r="A863" s="1" t="s">
        <v>13437</v>
      </c>
      <c r="B863" s="1" t="s">
        <v>13438</v>
      </c>
      <c r="D863" s="1" t="s">
        <v>13439</v>
      </c>
      <c r="E863" s="1">
        <v>1</v>
      </c>
      <c r="F863" s="1" t="s">
        <v>13440</v>
      </c>
      <c r="H863" s="1" t="s">
        <v>26</v>
      </c>
      <c r="I863" s="1" t="s">
        <v>71</v>
      </c>
      <c r="J863" s="1" t="s">
        <v>27</v>
      </c>
      <c r="K863" s="1" t="s">
        <v>13441</v>
      </c>
      <c r="L863" s="1" t="s">
        <v>13442</v>
      </c>
      <c r="M863" s="1" t="s">
        <v>8391</v>
      </c>
      <c r="N863" s="2">
        <v>43805</v>
      </c>
      <c r="O863" s="1" t="s">
        <v>267</v>
      </c>
      <c r="P863" s="1" t="s">
        <v>13443</v>
      </c>
      <c r="Q863" s="1" t="s">
        <v>13444</v>
      </c>
      <c r="R863" s="1" t="s">
        <v>13445</v>
      </c>
      <c r="S863" s="1">
        <v>2348134291424</v>
      </c>
      <c r="U863" s="3">
        <v>18568</v>
      </c>
    </row>
    <row r="864" spans="1:23" x14ac:dyDescent="0.3">
      <c r="A864" s="1" t="s">
        <v>13446</v>
      </c>
      <c r="B864" s="1" t="s">
        <v>13447</v>
      </c>
      <c r="C864" s="1" t="s">
        <v>212</v>
      </c>
      <c r="D864" s="1" t="s">
        <v>13448</v>
      </c>
      <c r="E864" s="1">
        <v>2</v>
      </c>
      <c r="F864" s="1" t="s">
        <v>240</v>
      </c>
      <c r="H864" s="1" t="s">
        <v>26</v>
      </c>
      <c r="I864" s="1" t="s">
        <v>71</v>
      </c>
      <c r="J864" s="1" t="s">
        <v>27</v>
      </c>
      <c r="K864" s="1" t="s">
        <v>13449</v>
      </c>
      <c r="L864" s="1" t="s">
        <v>13450</v>
      </c>
      <c r="M864" s="1" t="s">
        <v>347</v>
      </c>
      <c r="N864" s="2">
        <v>43800</v>
      </c>
      <c r="O864" s="1" t="s">
        <v>267</v>
      </c>
      <c r="P864" s="1" t="s">
        <v>13451</v>
      </c>
      <c r="Q864" s="1" t="s">
        <v>13452</v>
      </c>
      <c r="U864" s="1" t="s">
        <v>34</v>
      </c>
      <c r="W864" s="1">
        <v>17</v>
      </c>
    </row>
    <row r="865" spans="1:23" x14ac:dyDescent="0.3">
      <c r="A865" s="1" t="s">
        <v>13453</v>
      </c>
      <c r="B865" s="1" t="s">
        <v>13454</v>
      </c>
      <c r="D865" s="1" t="s">
        <v>13455</v>
      </c>
      <c r="E865" s="1">
        <v>1</v>
      </c>
      <c r="F865" s="1" t="s">
        <v>7038</v>
      </c>
      <c r="H865" s="1" t="s">
        <v>26</v>
      </c>
      <c r="J865" s="1" t="s">
        <v>27</v>
      </c>
      <c r="K865" s="1" t="s">
        <v>13456</v>
      </c>
      <c r="L865" s="1" t="s">
        <v>13457</v>
      </c>
      <c r="M865" s="1" t="s">
        <v>2669</v>
      </c>
      <c r="N865" s="2">
        <v>43800</v>
      </c>
      <c r="O865" s="1" t="s">
        <v>267</v>
      </c>
      <c r="P865" s="1" t="s">
        <v>13458</v>
      </c>
      <c r="Q865" s="1" t="s">
        <v>13459</v>
      </c>
      <c r="R865" s="1" t="s">
        <v>13460</v>
      </c>
      <c r="S865" s="1" t="s">
        <v>13461</v>
      </c>
      <c r="U865" s="3">
        <v>18568</v>
      </c>
    </row>
    <row r="866" spans="1:23" x14ac:dyDescent="0.3">
      <c r="A866" s="1" t="s">
        <v>13462</v>
      </c>
      <c r="B866" s="1" t="s">
        <v>13463</v>
      </c>
      <c r="D866" s="1" t="s">
        <v>13464</v>
      </c>
      <c r="E866" s="1">
        <v>1</v>
      </c>
      <c r="F866" s="1" t="s">
        <v>2120</v>
      </c>
      <c r="H866" s="1" t="s">
        <v>26</v>
      </c>
      <c r="J866" s="1" t="s">
        <v>27</v>
      </c>
      <c r="K866" s="1" t="s">
        <v>13465</v>
      </c>
      <c r="L866" s="1" t="s">
        <v>13466</v>
      </c>
      <c r="M866" s="1" t="s">
        <v>10949</v>
      </c>
      <c r="N866" s="2">
        <v>43774</v>
      </c>
      <c r="O866" s="1" t="s">
        <v>267</v>
      </c>
      <c r="P866" s="1" t="s">
        <v>13467</v>
      </c>
      <c r="Q866" s="1" t="s">
        <v>13468</v>
      </c>
      <c r="R866" s="1" t="s">
        <v>13469</v>
      </c>
      <c r="S866" s="1">
        <v>9034484541</v>
      </c>
      <c r="U866" s="3">
        <v>18568</v>
      </c>
    </row>
    <row r="867" spans="1:23" x14ac:dyDescent="0.3">
      <c r="A867" s="1" t="s">
        <v>13470</v>
      </c>
      <c r="B867" s="1" t="s">
        <v>13471</v>
      </c>
      <c r="C867" s="1" t="s">
        <v>212</v>
      </c>
      <c r="D867" s="1" t="s">
        <v>13472</v>
      </c>
      <c r="E867" s="1">
        <v>2</v>
      </c>
      <c r="F867" s="1" t="s">
        <v>666</v>
      </c>
      <c r="H867" s="1" t="s">
        <v>26</v>
      </c>
      <c r="I867" s="1" t="s">
        <v>39</v>
      </c>
      <c r="J867" s="1" t="s">
        <v>27</v>
      </c>
      <c r="K867" s="1" t="s">
        <v>13473</v>
      </c>
      <c r="L867" s="1" t="s">
        <v>13474</v>
      </c>
      <c r="M867" s="1" t="s">
        <v>205</v>
      </c>
      <c r="N867" s="2">
        <v>43770</v>
      </c>
      <c r="O867" s="1" t="s">
        <v>223</v>
      </c>
      <c r="P867" s="1" t="s">
        <v>13475</v>
      </c>
      <c r="Q867" s="1" t="s">
        <v>13476</v>
      </c>
      <c r="U867" s="1" t="s">
        <v>34</v>
      </c>
      <c r="W867" s="1">
        <v>15</v>
      </c>
    </row>
    <row r="868" spans="1:23" x14ac:dyDescent="0.3">
      <c r="A868" s="1" t="s">
        <v>13477</v>
      </c>
      <c r="B868" s="1" t="s">
        <v>13478</v>
      </c>
      <c r="C868" s="1" t="s">
        <v>1611</v>
      </c>
      <c r="D868" s="1" t="s">
        <v>13479</v>
      </c>
      <c r="E868" s="1">
        <v>1</v>
      </c>
      <c r="F868" s="1" t="s">
        <v>1345</v>
      </c>
      <c r="H868" s="1" t="s">
        <v>26</v>
      </c>
      <c r="J868" s="1" t="s">
        <v>27</v>
      </c>
      <c r="K868" s="1" t="s">
        <v>2431</v>
      </c>
      <c r="L868" s="1" t="s">
        <v>13480</v>
      </c>
      <c r="M868" s="1" t="s">
        <v>2669</v>
      </c>
      <c r="N868" s="2">
        <v>43770</v>
      </c>
      <c r="O868" s="1" t="s">
        <v>267</v>
      </c>
      <c r="P868" s="1" t="s">
        <v>13481</v>
      </c>
      <c r="Q868" s="1" t="s">
        <v>13482</v>
      </c>
      <c r="R868" s="1" t="s">
        <v>13483</v>
      </c>
      <c r="S868" s="1">
        <v>2347000001277</v>
      </c>
      <c r="U868" s="4">
        <v>45667</v>
      </c>
      <c r="V868" s="1" t="s">
        <v>869</v>
      </c>
    </row>
    <row r="869" spans="1:23" x14ac:dyDescent="0.3">
      <c r="A869" s="1" t="s">
        <v>13484</v>
      </c>
      <c r="B869" s="1" t="s">
        <v>13485</v>
      </c>
      <c r="C869" s="1" t="s">
        <v>869</v>
      </c>
      <c r="D869" s="1" t="s">
        <v>13486</v>
      </c>
      <c r="E869" s="1">
        <v>3</v>
      </c>
      <c r="F869" s="1" t="s">
        <v>13487</v>
      </c>
      <c r="H869" s="1" t="s">
        <v>26</v>
      </c>
      <c r="J869" s="1" t="s">
        <v>27</v>
      </c>
      <c r="K869" s="1" t="s">
        <v>13488</v>
      </c>
      <c r="L869" s="1" t="s">
        <v>13489</v>
      </c>
      <c r="M869" s="1" t="s">
        <v>109</v>
      </c>
      <c r="N869" s="2">
        <v>43770</v>
      </c>
      <c r="O869" s="1" t="s">
        <v>223</v>
      </c>
      <c r="P869" s="1" t="s">
        <v>13490</v>
      </c>
      <c r="Q869" s="1" t="s">
        <v>13491</v>
      </c>
      <c r="R869" s="1" t="s">
        <v>13492</v>
      </c>
      <c r="S869" s="1" t="s">
        <v>13493</v>
      </c>
      <c r="U869" s="4">
        <v>45667</v>
      </c>
      <c r="V869" s="1" t="s">
        <v>869</v>
      </c>
      <c r="W869" s="1">
        <v>1</v>
      </c>
    </row>
    <row r="870" spans="1:23" x14ac:dyDescent="0.3">
      <c r="A870" s="1" t="s">
        <v>13494</v>
      </c>
      <c r="B870" s="1" t="s">
        <v>13495</v>
      </c>
      <c r="F870" s="1" t="s">
        <v>1626</v>
      </c>
      <c r="H870" s="1" t="s">
        <v>26</v>
      </c>
      <c r="J870" s="1" t="s">
        <v>27</v>
      </c>
      <c r="K870" s="1" t="s">
        <v>13496</v>
      </c>
      <c r="L870" s="1" t="s">
        <v>13497</v>
      </c>
      <c r="M870" s="1" t="s">
        <v>258</v>
      </c>
      <c r="N870" s="2">
        <v>43770</v>
      </c>
      <c r="O870" s="1" t="s">
        <v>267</v>
      </c>
      <c r="P870" s="1" t="s">
        <v>13498</v>
      </c>
      <c r="Q870" s="1" t="s">
        <v>13499</v>
      </c>
      <c r="R870" s="1" t="s">
        <v>13500</v>
      </c>
      <c r="S870" s="1">
        <v>2349076776758</v>
      </c>
      <c r="U870" s="4">
        <v>45667</v>
      </c>
    </row>
    <row r="871" spans="1:23" x14ac:dyDescent="0.3">
      <c r="A871" s="1" t="s">
        <v>13501</v>
      </c>
      <c r="B871" s="1" t="s">
        <v>13502</v>
      </c>
      <c r="C871" s="1" t="s">
        <v>973</v>
      </c>
      <c r="D871" s="1" t="s">
        <v>13503</v>
      </c>
      <c r="E871" s="1">
        <v>1</v>
      </c>
      <c r="F871" s="1" t="s">
        <v>1345</v>
      </c>
      <c r="H871" s="1" t="s">
        <v>26</v>
      </c>
      <c r="J871" s="1" t="s">
        <v>27</v>
      </c>
      <c r="K871" s="1" t="s">
        <v>2431</v>
      </c>
      <c r="L871" s="1" t="s">
        <v>13504</v>
      </c>
      <c r="M871" s="1" t="s">
        <v>170</v>
      </c>
      <c r="N871" s="2">
        <v>43754</v>
      </c>
      <c r="O871" s="1" t="s">
        <v>267</v>
      </c>
      <c r="P871" s="1" t="s">
        <v>13505</v>
      </c>
      <c r="Q871" s="1" t="s">
        <v>13506</v>
      </c>
      <c r="R871" s="1" t="s">
        <v>13507</v>
      </c>
      <c r="S871" s="1">
        <v>233542644475</v>
      </c>
      <c r="U871" s="4">
        <v>45667</v>
      </c>
      <c r="W871" s="1">
        <v>1</v>
      </c>
    </row>
    <row r="872" spans="1:23" x14ac:dyDescent="0.3">
      <c r="A872" s="1" t="s">
        <v>13508</v>
      </c>
      <c r="B872" s="1" t="s">
        <v>13509</v>
      </c>
      <c r="C872" s="1" t="s">
        <v>1611</v>
      </c>
      <c r="F872" s="1" t="s">
        <v>25</v>
      </c>
      <c r="H872" s="1" t="s">
        <v>26</v>
      </c>
      <c r="J872" s="1" t="s">
        <v>27</v>
      </c>
      <c r="K872" s="1" t="s">
        <v>13510</v>
      </c>
      <c r="L872" s="1" t="s">
        <v>13511</v>
      </c>
      <c r="M872" s="1" t="s">
        <v>788</v>
      </c>
      <c r="N872" s="2">
        <v>43739</v>
      </c>
      <c r="O872" s="1" t="s">
        <v>267</v>
      </c>
      <c r="P872" s="1" t="s">
        <v>13512</v>
      </c>
      <c r="R872" s="1" t="s">
        <v>13513</v>
      </c>
      <c r="S872" s="1">
        <f>256-776864832</f>
        <v>-776864576</v>
      </c>
      <c r="U872" s="3">
        <v>18568</v>
      </c>
      <c r="V872" s="1" t="s">
        <v>869</v>
      </c>
    </row>
    <row r="873" spans="1:23" x14ac:dyDescent="0.3">
      <c r="A873" s="1" t="s">
        <v>13514</v>
      </c>
      <c r="B873" s="1" t="s">
        <v>13515</v>
      </c>
      <c r="F873" s="1" t="s">
        <v>602</v>
      </c>
      <c r="H873" s="1" t="s">
        <v>26</v>
      </c>
      <c r="J873" s="1" t="s">
        <v>27</v>
      </c>
      <c r="K873" s="1" t="s">
        <v>13516</v>
      </c>
      <c r="L873" s="1" t="s">
        <v>13517</v>
      </c>
      <c r="M873" s="1" t="s">
        <v>42</v>
      </c>
      <c r="N873" s="2">
        <v>43739</v>
      </c>
      <c r="O873" s="1" t="s">
        <v>223</v>
      </c>
      <c r="P873" s="1" t="s">
        <v>13518</v>
      </c>
      <c r="Q873" s="1" t="s">
        <v>13519</v>
      </c>
      <c r="R873" s="1" t="s">
        <v>13520</v>
      </c>
      <c r="S873" s="1" t="s">
        <v>13521</v>
      </c>
      <c r="U873" s="1" t="s">
        <v>34</v>
      </c>
    </row>
    <row r="874" spans="1:23" x14ac:dyDescent="0.3">
      <c r="A874" s="1" t="s">
        <v>13522</v>
      </c>
      <c r="B874" s="1" t="s">
        <v>13523</v>
      </c>
      <c r="F874" s="1" t="s">
        <v>3194</v>
      </c>
      <c r="H874" s="1" t="s">
        <v>26</v>
      </c>
      <c r="J874" s="1" t="s">
        <v>27</v>
      </c>
      <c r="K874" s="1" t="s">
        <v>9098</v>
      </c>
      <c r="M874" s="1" t="s">
        <v>302</v>
      </c>
      <c r="N874" s="2">
        <v>43739</v>
      </c>
      <c r="O874" s="1" t="s">
        <v>223</v>
      </c>
      <c r="P874" s="1" t="s">
        <v>13524</v>
      </c>
      <c r="Q874" s="1" t="s">
        <v>13525</v>
      </c>
      <c r="R874" s="1" t="s">
        <v>13526</v>
      </c>
      <c r="S874" s="1" t="s">
        <v>13527</v>
      </c>
      <c r="U874" s="3">
        <v>18568</v>
      </c>
    </row>
    <row r="875" spans="1:23" x14ac:dyDescent="0.3">
      <c r="A875" s="1" t="s">
        <v>13528</v>
      </c>
      <c r="B875" s="1" t="s">
        <v>13529</v>
      </c>
      <c r="D875" s="1" t="s">
        <v>13530</v>
      </c>
      <c r="E875" s="1">
        <v>2</v>
      </c>
      <c r="F875" s="1" t="s">
        <v>142</v>
      </c>
      <c r="H875" s="1" t="s">
        <v>26</v>
      </c>
      <c r="J875" s="1" t="s">
        <v>27</v>
      </c>
      <c r="K875" s="1" t="s">
        <v>13531</v>
      </c>
      <c r="L875" s="1" t="s">
        <v>13532</v>
      </c>
      <c r="M875" s="1" t="s">
        <v>258</v>
      </c>
      <c r="N875" s="2">
        <v>43735</v>
      </c>
      <c r="O875" s="1" t="s">
        <v>267</v>
      </c>
      <c r="P875" s="1" t="s">
        <v>13533</v>
      </c>
      <c r="Q875" s="1" t="s">
        <v>13534</v>
      </c>
      <c r="R875" s="1" t="s">
        <v>13535</v>
      </c>
      <c r="S875" s="1">
        <v>2348092097264</v>
      </c>
      <c r="U875" s="3">
        <v>18568</v>
      </c>
    </row>
    <row r="876" spans="1:23" x14ac:dyDescent="0.3">
      <c r="A876" s="1" t="s">
        <v>13536</v>
      </c>
      <c r="B876" s="1" t="s">
        <v>13537</v>
      </c>
      <c r="F876" s="1" t="s">
        <v>142</v>
      </c>
      <c r="H876" s="1" t="s">
        <v>26</v>
      </c>
      <c r="J876" s="1" t="s">
        <v>27</v>
      </c>
      <c r="K876" s="1" t="s">
        <v>2332</v>
      </c>
      <c r="L876" s="1" t="s">
        <v>13538</v>
      </c>
      <c r="M876" s="1" t="s">
        <v>258</v>
      </c>
      <c r="N876" s="2">
        <v>43731</v>
      </c>
      <c r="O876" s="1" t="s">
        <v>267</v>
      </c>
      <c r="P876" s="1" t="s">
        <v>13539</v>
      </c>
      <c r="Q876" s="1" t="s">
        <v>13540</v>
      </c>
      <c r="R876" s="1" t="s">
        <v>13541</v>
      </c>
      <c r="S876" s="1">
        <v>2348034862657</v>
      </c>
      <c r="U876" s="4">
        <v>45667</v>
      </c>
    </row>
    <row r="877" spans="1:23" x14ac:dyDescent="0.3">
      <c r="A877" s="1" t="s">
        <v>13542</v>
      </c>
      <c r="B877" s="1" t="s">
        <v>13543</v>
      </c>
      <c r="D877" s="1" t="s">
        <v>13544</v>
      </c>
      <c r="E877" s="1">
        <v>2</v>
      </c>
      <c r="F877" s="1" t="s">
        <v>13545</v>
      </c>
      <c r="H877" s="1" t="s">
        <v>26</v>
      </c>
      <c r="J877" s="1" t="s">
        <v>27</v>
      </c>
      <c r="K877" s="1" t="s">
        <v>13546</v>
      </c>
      <c r="L877" s="1" t="s">
        <v>13547</v>
      </c>
      <c r="M877" s="1" t="s">
        <v>630</v>
      </c>
      <c r="N877" s="2">
        <v>43727</v>
      </c>
      <c r="O877" s="1" t="s">
        <v>267</v>
      </c>
      <c r="P877" s="1" t="s">
        <v>13548</v>
      </c>
      <c r="Q877" s="1" t="s">
        <v>13549</v>
      </c>
      <c r="R877" s="1" t="s">
        <v>13550</v>
      </c>
      <c r="S877" s="1" t="s">
        <v>13551</v>
      </c>
      <c r="U877" s="4">
        <v>45667</v>
      </c>
    </row>
    <row r="878" spans="1:23" x14ac:dyDescent="0.3">
      <c r="A878" s="1" t="s">
        <v>13552</v>
      </c>
      <c r="B878" s="1" t="s">
        <v>13553</v>
      </c>
      <c r="F878" s="1" t="s">
        <v>1360</v>
      </c>
      <c r="H878" s="1" t="s">
        <v>26</v>
      </c>
      <c r="J878" s="1" t="s">
        <v>27</v>
      </c>
      <c r="K878" s="1" t="s">
        <v>13554</v>
      </c>
      <c r="L878" s="1" t="s">
        <v>13555</v>
      </c>
      <c r="M878" s="1" t="s">
        <v>258</v>
      </c>
      <c r="N878" s="2">
        <v>43719</v>
      </c>
      <c r="O878" s="1" t="s">
        <v>267</v>
      </c>
      <c r="P878" s="1" t="s">
        <v>13556</v>
      </c>
      <c r="Q878" s="1" t="s">
        <v>13557</v>
      </c>
      <c r="R878" s="1" t="s">
        <v>13558</v>
      </c>
      <c r="S878" s="1">
        <v>2348059433061</v>
      </c>
      <c r="U878" s="4">
        <v>45667</v>
      </c>
    </row>
    <row r="879" spans="1:23" x14ac:dyDescent="0.3">
      <c r="A879" s="1" t="s">
        <v>13559</v>
      </c>
      <c r="B879" s="1" t="s">
        <v>13560</v>
      </c>
      <c r="C879" s="1" t="s">
        <v>869</v>
      </c>
      <c r="D879" s="1" t="s">
        <v>13561</v>
      </c>
      <c r="E879" s="1">
        <v>3</v>
      </c>
      <c r="F879" s="1" t="s">
        <v>13562</v>
      </c>
      <c r="H879" s="1" t="s">
        <v>26</v>
      </c>
      <c r="I879" s="1" t="s">
        <v>39</v>
      </c>
      <c r="J879" s="1" t="s">
        <v>27</v>
      </c>
      <c r="K879" s="1" t="s">
        <v>13563</v>
      </c>
      <c r="L879" s="1" t="s">
        <v>13564</v>
      </c>
      <c r="M879" s="1" t="s">
        <v>660</v>
      </c>
      <c r="N879" s="2">
        <v>43718</v>
      </c>
      <c r="O879" s="1" t="s">
        <v>267</v>
      </c>
      <c r="P879" s="1" t="s">
        <v>13565</v>
      </c>
      <c r="R879" s="1" t="s">
        <v>13566</v>
      </c>
      <c r="S879" s="1" t="s">
        <v>13567</v>
      </c>
      <c r="U879" s="3">
        <v>18568</v>
      </c>
      <c r="V879" s="1" t="s">
        <v>869</v>
      </c>
    </row>
    <row r="880" spans="1:23" x14ac:dyDescent="0.3">
      <c r="A880" s="1" t="s">
        <v>13568</v>
      </c>
      <c r="B880" s="1" t="s">
        <v>13569</v>
      </c>
      <c r="C880" s="1" t="s">
        <v>1611</v>
      </c>
      <c r="D880" s="1" t="s">
        <v>13570</v>
      </c>
      <c r="E880" s="1">
        <v>1</v>
      </c>
      <c r="F880" s="1" t="s">
        <v>13571</v>
      </c>
      <c r="H880" s="1" t="s">
        <v>26</v>
      </c>
      <c r="I880" s="1" t="s">
        <v>80</v>
      </c>
      <c r="J880" s="1" t="s">
        <v>27</v>
      </c>
      <c r="K880" s="1" t="s">
        <v>13572</v>
      </c>
      <c r="L880" s="1" t="s">
        <v>13573</v>
      </c>
      <c r="M880" s="1" t="s">
        <v>302</v>
      </c>
      <c r="N880" s="2">
        <v>43709</v>
      </c>
      <c r="O880" s="1" t="s">
        <v>223</v>
      </c>
      <c r="P880" s="1" t="s">
        <v>13574</v>
      </c>
      <c r="Q880" s="1" t="s">
        <v>13575</v>
      </c>
      <c r="R880" s="1" t="s">
        <v>13576</v>
      </c>
      <c r="U880" s="4">
        <v>45667</v>
      </c>
      <c r="V880" s="1" t="s">
        <v>869</v>
      </c>
      <c r="W880" s="1">
        <v>1</v>
      </c>
    </row>
    <row r="881" spans="1:23" x14ac:dyDescent="0.3">
      <c r="A881" s="1" t="s">
        <v>13577</v>
      </c>
      <c r="B881" s="1" t="s">
        <v>13578</v>
      </c>
      <c r="F881" s="1" t="s">
        <v>90</v>
      </c>
      <c r="H881" s="1" t="s">
        <v>26</v>
      </c>
      <c r="I881" s="1" t="s">
        <v>71</v>
      </c>
      <c r="J881" s="1" t="s">
        <v>27</v>
      </c>
      <c r="K881" s="1" t="s">
        <v>13579</v>
      </c>
      <c r="L881" s="1" t="s">
        <v>13580</v>
      </c>
      <c r="M881" s="1" t="s">
        <v>347</v>
      </c>
      <c r="N881" s="2">
        <v>43709</v>
      </c>
      <c r="O881" s="1" t="s">
        <v>267</v>
      </c>
      <c r="P881" s="1" t="s">
        <v>13581</v>
      </c>
      <c r="R881" s="1" t="s">
        <v>13582</v>
      </c>
      <c r="S881" s="1">
        <v>201221155393</v>
      </c>
      <c r="U881" s="1" t="s">
        <v>34</v>
      </c>
    </row>
    <row r="882" spans="1:23" x14ac:dyDescent="0.3">
      <c r="A882" s="1" t="s">
        <v>13583</v>
      </c>
      <c r="B882" s="1" t="s">
        <v>13584</v>
      </c>
      <c r="C882" s="1" t="s">
        <v>426</v>
      </c>
      <c r="D882" s="1" t="s">
        <v>13585</v>
      </c>
      <c r="E882" s="1">
        <v>4</v>
      </c>
      <c r="F882" s="1" t="s">
        <v>142</v>
      </c>
      <c r="H882" s="1" t="s">
        <v>26</v>
      </c>
      <c r="J882" s="1" t="s">
        <v>27</v>
      </c>
      <c r="K882" s="1" t="s">
        <v>928</v>
      </c>
      <c r="L882" s="1" t="s">
        <v>13586</v>
      </c>
      <c r="M882" s="1" t="s">
        <v>109</v>
      </c>
      <c r="N882" s="2">
        <v>43700</v>
      </c>
      <c r="O882" s="1" t="s">
        <v>267</v>
      </c>
      <c r="P882" s="1" t="s">
        <v>13587</v>
      </c>
      <c r="Q882" s="1" t="s">
        <v>13588</v>
      </c>
      <c r="R882" s="1" t="s">
        <v>13589</v>
      </c>
      <c r="S882" s="1">
        <v>723836400</v>
      </c>
      <c r="U882" s="4">
        <v>45667</v>
      </c>
      <c r="V882" s="1" t="s">
        <v>869</v>
      </c>
      <c r="W882" s="1">
        <v>2</v>
      </c>
    </row>
    <row r="883" spans="1:23" x14ac:dyDescent="0.3">
      <c r="A883" s="1" t="s">
        <v>13590</v>
      </c>
      <c r="B883" s="1" t="s">
        <v>13591</v>
      </c>
      <c r="D883" s="1" t="s">
        <v>13592</v>
      </c>
      <c r="E883" s="1">
        <v>2</v>
      </c>
      <c r="F883" s="1" t="s">
        <v>13593</v>
      </c>
      <c r="H883" s="1" t="s">
        <v>26</v>
      </c>
      <c r="J883" s="1" t="s">
        <v>27</v>
      </c>
      <c r="K883" s="1" t="s">
        <v>13594</v>
      </c>
      <c r="L883" s="1" t="s">
        <v>13595</v>
      </c>
      <c r="M883" s="1" t="s">
        <v>1110</v>
      </c>
      <c r="N883" s="2">
        <v>43693</v>
      </c>
      <c r="O883" s="1" t="s">
        <v>267</v>
      </c>
      <c r="P883" s="1" t="s">
        <v>13596</v>
      </c>
      <c r="Q883" s="1" t="s">
        <v>13597</v>
      </c>
      <c r="R883" s="1" t="s">
        <v>13598</v>
      </c>
      <c r="S883" s="1">
        <v>2347040185736</v>
      </c>
      <c r="U883" s="1" t="s">
        <v>34</v>
      </c>
    </row>
    <row r="884" spans="1:23" x14ac:dyDescent="0.3">
      <c r="A884" s="1" t="s">
        <v>13599</v>
      </c>
      <c r="B884" s="1" t="s">
        <v>13600</v>
      </c>
      <c r="F884" s="1" t="s">
        <v>142</v>
      </c>
      <c r="H884" s="1" t="s">
        <v>26</v>
      </c>
      <c r="I884" s="1" t="s">
        <v>80</v>
      </c>
      <c r="J884" s="1" t="s">
        <v>27</v>
      </c>
      <c r="K884" s="1" t="s">
        <v>928</v>
      </c>
      <c r="L884" s="1" t="s">
        <v>13601</v>
      </c>
      <c r="M884" s="1" t="s">
        <v>419</v>
      </c>
      <c r="N884" s="2">
        <v>43692</v>
      </c>
      <c r="O884" s="1" t="s">
        <v>267</v>
      </c>
      <c r="P884" s="1" t="s">
        <v>13602</v>
      </c>
      <c r="Q884" s="1" t="s">
        <v>13603</v>
      </c>
      <c r="R884" s="1" t="s">
        <v>13604</v>
      </c>
      <c r="U884" s="3">
        <v>18568</v>
      </c>
    </row>
    <row r="885" spans="1:23" x14ac:dyDescent="0.3">
      <c r="A885" s="1" t="s">
        <v>13605</v>
      </c>
      <c r="B885" s="1" t="s">
        <v>13606</v>
      </c>
      <c r="F885" s="1" t="s">
        <v>1178</v>
      </c>
      <c r="H885" s="1" t="s">
        <v>26</v>
      </c>
      <c r="J885" s="1" t="s">
        <v>27</v>
      </c>
      <c r="K885" s="1" t="s">
        <v>7971</v>
      </c>
      <c r="L885" s="1" t="s">
        <v>13607</v>
      </c>
      <c r="M885" s="1" t="s">
        <v>375</v>
      </c>
      <c r="N885" s="2">
        <v>43683</v>
      </c>
      <c r="O885" s="1" t="s">
        <v>267</v>
      </c>
      <c r="P885" s="1" t="s">
        <v>13608</v>
      </c>
      <c r="R885" s="1" t="s">
        <v>13609</v>
      </c>
      <c r="S885" s="1" t="s">
        <v>13610</v>
      </c>
      <c r="U885" s="4">
        <v>45667</v>
      </c>
    </row>
    <row r="886" spans="1:23" x14ac:dyDescent="0.3">
      <c r="A886" s="1" t="s">
        <v>13611</v>
      </c>
      <c r="B886" s="1" t="s">
        <v>13612</v>
      </c>
      <c r="C886" s="1" t="s">
        <v>497</v>
      </c>
      <c r="D886" s="1" t="s">
        <v>13613</v>
      </c>
      <c r="E886" s="1">
        <v>4</v>
      </c>
      <c r="F886" s="1" t="s">
        <v>142</v>
      </c>
      <c r="H886" s="1" t="s">
        <v>26</v>
      </c>
      <c r="I886" s="1" t="s">
        <v>71</v>
      </c>
      <c r="J886" s="1" t="s">
        <v>27</v>
      </c>
      <c r="K886" s="1" t="s">
        <v>928</v>
      </c>
      <c r="L886" s="1" t="s">
        <v>13614</v>
      </c>
      <c r="M886" s="1" t="s">
        <v>530</v>
      </c>
      <c r="N886" s="2">
        <v>43678</v>
      </c>
      <c r="O886" s="1" t="s">
        <v>267</v>
      </c>
      <c r="P886" s="1" t="s">
        <v>13615</v>
      </c>
      <c r="R886" s="1" t="s">
        <v>13616</v>
      </c>
      <c r="S886" s="1">
        <v>27218081810</v>
      </c>
      <c r="U886" s="3">
        <v>18568</v>
      </c>
      <c r="V886" s="1" t="s">
        <v>869</v>
      </c>
      <c r="W886" s="1">
        <v>4</v>
      </c>
    </row>
    <row r="887" spans="1:23" x14ac:dyDescent="0.3">
      <c r="A887" s="1" t="s">
        <v>13617</v>
      </c>
      <c r="B887" s="1" t="s">
        <v>13618</v>
      </c>
      <c r="C887" s="1" t="s">
        <v>1611</v>
      </c>
      <c r="D887" s="1" t="s">
        <v>13619</v>
      </c>
      <c r="E887" s="1">
        <v>2</v>
      </c>
      <c r="F887" s="1" t="s">
        <v>13620</v>
      </c>
      <c r="H887" s="1" t="s">
        <v>26</v>
      </c>
      <c r="J887" s="1" t="s">
        <v>473</v>
      </c>
      <c r="K887" s="1" t="s">
        <v>13621</v>
      </c>
      <c r="L887" s="1" t="s">
        <v>13622</v>
      </c>
      <c r="M887" s="1" t="s">
        <v>258</v>
      </c>
      <c r="N887" s="2">
        <v>43678</v>
      </c>
      <c r="O887" s="1" t="s">
        <v>223</v>
      </c>
      <c r="P887" s="1" t="s">
        <v>13623</v>
      </c>
      <c r="Q887" s="1" t="s">
        <v>13624</v>
      </c>
      <c r="R887" s="1" t="s">
        <v>13625</v>
      </c>
      <c r="U887" s="3">
        <v>18568</v>
      </c>
      <c r="V887" s="1" t="s">
        <v>869</v>
      </c>
      <c r="W887" s="1">
        <v>1</v>
      </c>
    </row>
    <row r="888" spans="1:23" x14ac:dyDescent="0.3">
      <c r="A888" s="1" t="s">
        <v>13626</v>
      </c>
      <c r="B888" s="1" t="s">
        <v>13627</v>
      </c>
      <c r="F888" s="1" t="s">
        <v>176</v>
      </c>
      <c r="H888" s="1" t="s">
        <v>26</v>
      </c>
      <c r="I888" s="1" t="s">
        <v>71</v>
      </c>
      <c r="J888" s="1" t="s">
        <v>27</v>
      </c>
      <c r="K888" s="1" t="s">
        <v>13628</v>
      </c>
      <c r="M888" s="1" t="s">
        <v>3270</v>
      </c>
      <c r="N888" s="2">
        <v>43678</v>
      </c>
      <c r="O888" s="1" t="s">
        <v>223</v>
      </c>
      <c r="P888" s="1" t="s">
        <v>13629</v>
      </c>
      <c r="Q888" s="1" t="s">
        <v>13630</v>
      </c>
      <c r="R888" s="1" t="s">
        <v>13631</v>
      </c>
      <c r="S888" s="1" t="s">
        <v>13632</v>
      </c>
      <c r="U888" s="1" t="s">
        <v>130</v>
      </c>
    </row>
    <row r="889" spans="1:23" x14ac:dyDescent="0.3">
      <c r="A889" s="1" t="s">
        <v>13633</v>
      </c>
      <c r="B889" s="1" t="s">
        <v>13634</v>
      </c>
      <c r="C889" s="1" t="s">
        <v>1611</v>
      </c>
      <c r="F889" s="1" t="s">
        <v>13635</v>
      </c>
      <c r="H889" s="1" t="s">
        <v>26</v>
      </c>
      <c r="J889" s="1" t="s">
        <v>27</v>
      </c>
      <c r="K889" s="1" t="s">
        <v>13636</v>
      </c>
      <c r="L889" s="1" t="s">
        <v>13637</v>
      </c>
      <c r="M889" s="1" t="s">
        <v>302</v>
      </c>
      <c r="N889" s="2">
        <v>43678</v>
      </c>
      <c r="O889" s="1" t="s">
        <v>267</v>
      </c>
      <c r="P889" s="1" t="s">
        <v>13638</v>
      </c>
      <c r="Q889" s="1" t="s">
        <v>13639</v>
      </c>
      <c r="U889" s="4">
        <v>45667</v>
      </c>
      <c r="V889" s="1" t="s">
        <v>869</v>
      </c>
    </row>
    <row r="890" spans="1:23" x14ac:dyDescent="0.3">
      <c r="A890" s="1" t="s">
        <v>13640</v>
      </c>
      <c r="B890" s="1" t="s">
        <v>13641</v>
      </c>
      <c r="C890" s="1" t="s">
        <v>869</v>
      </c>
      <c r="D890" s="1" t="s">
        <v>13642</v>
      </c>
      <c r="E890" s="1">
        <v>1</v>
      </c>
      <c r="F890" s="1" t="s">
        <v>13643</v>
      </c>
      <c r="H890" s="1" t="s">
        <v>26</v>
      </c>
      <c r="J890" s="1" t="s">
        <v>27</v>
      </c>
      <c r="K890" s="1" t="s">
        <v>13644</v>
      </c>
      <c r="L890" s="1" t="s">
        <v>13645</v>
      </c>
      <c r="M890" s="1" t="s">
        <v>302</v>
      </c>
      <c r="N890" s="2">
        <v>43678</v>
      </c>
      <c r="O890" s="1" t="s">
        <v>267</v>
      </c>
      <c r="P890" s="1" t="s">
        <v>13646</v>
      </c>
      <c r="Q890" s="1" t="s">
        <v>13647</v>
      </c>
      <c r="R890" s="1" t="s">
        <v>13648</v>
      </c>
      <c r="S890" s="1">
        <v>27829987879</v>
      </c>
      <c r="U890" s="4">
        <v>45667</v>
      </c>
      <c r="V890" s="1" t="s">
        <v>869</v>
      </c>
    </row>
    <row r="891" spans="1:23" x14ac:dyDescent="0.3">
      <c r="A891" s="1" t="s">
        <v>13649</v>
      </c>
      <c r="B891" s="1" t="s">
        <v>13650</v>
      </c>
      <c r="D891" s="1" t="s">
        <v>13651</v>
      </c>
      <c r="E891" s="1">
        <v>1</v>
      </c>
      <c r="F891" s="1" t="s">
        <v>13652</v>
      </c>
      <c r="H891" s="1" t="s">
        <v>26</v>
      </c>
      <c r="J891" s="1" t="s">
        <v>473</v>
      </c>
      <c r="K891" s="1" t="s">
        <v>13653</v>
      </c>
      <c r="L891" s="1" t="s">
        <v>13654</v>
      </c>
      <c r="M891" s="1" t="s">
        <v>74</v>
      </c>
      <c r="N891" s="2">
        <v>43678</v>
      </c>
      <c r="O891" s="1" t="s">
        <v>223</v>
      </c>
      <c r="P891" s="1" t="s">
        <v>13655</v>
      </c>
      <c r="U891" s="4">
        <v>45667</v>
      </c>
    </row>
    <row r="892" spans="1:23" x14ac:dyDescent="0.3">
      <c r="A892" s="1" t="s">
        <v>13656</v>
      </c>
      <c r="B892" s="1" t="s">
        <v>13657</v>
      </c>
      <c r="D892" s="1" t="s">
        <v>13658</v>
      </c>
      <c r="E892" s="1">
        <v>1</v>
      </c>
      <c r="F892" s="1" t="s">
        <v>142</v>
      </c>
      <c r="H892" s="1" t="s">
        <v>26</v>
      </c>
      <c r="J892" s="1" t="s">
        <v>27</v>
      </c>
      <c r="K892" s="1" t="s">
        <v>928</v>
      </c>
      <c r="L892" s="1" t="s">
        <v>13659</v>
      </c>
      <c r="M892" s="1" t="s">
        <v>109</v>
      </c>
      <c r="N892" s="2">
        <v>43659</v>
      </c>
      <c r="O892" s="1" t="s">
        <v>267</v>
      </c>
      <c r="P892" s="1" t="s">
        <v>13660</v>
      </c>
      <c r="R892" s="1" t="s">
        <v>13661</v>
      </c>
      <c r="S892" s="1">
        <v>254705043366</v>
      </c>
      <c r="U892" s="4">
        <v>45667</v>
      </c>
    </row>
    <row r="893" spans="1:23" x14ac:dyDescent="0.3">
      <c r="A893" s="1" t="s">
        <v>13662</v>
      </c>
      <c r="B893" s="1" t="s">
        <v>13663</v>
      </c>
      <c r="D893" s="1" t="s">
        <v>13664</v>
      </c>
      <c r="E893" s="1">
        <v>2</v>
      </c>
      <c r="F893" s="1" t="s">
        <v>898</v>
      </c>
      <c r="H893" s="1" t="s">
        <v>26</v>
      </c>
      <c r="J893" s="1" t="s">
        <v>27</v>
      </c>
      <c r="K893" s="1" t="s">
        <v>9992</v>
      </c>
      <c r="L893" s="1" t="s">
        <v>13665</v>
      </c>
      <c r="M893" s="1" t="s">
        <v>630</v>
      </c>
      <c r="N893" s="2">
        <v>43657</v>
      </c>
      <c r="O893" s="1" t="s">
        <v>267</v>
      </c>
      <c r="P893" s="1" t="s">
        <v>13666</v>
      </c>
      <c r="R893" s="1" t="s">
        <v>13667</v>
      </c>
      <c r="S893" s="1" t="s">
        <v>13668</v>
      </c>
      <c r="U893" s="4">
        <v>45667</v>
      </c>
    </row>
    <row r="894" spans="1:23" x14ac:dyDescent="0.3">
      <c r="A894" s="1" t="s">
        <v>13669</v>
      </c>
      <c r="B894" s="1" t="s">
        <v>13670</v>
      </c>
      <c r="C894" s="1" t="s">
        <v>1611</v>
      </c>
      <c r="F894" s="1" t="s">
        <v>142</v>
      </c>
      <c r="H894" s="1" t="s">
        <v>26</v>
      </c>
      <c r="I894" s="1" t="s">
        <v>80</v>
      </c>
      <c r="J894" s="1" t="s">
        <v>27</v>
      </c>
      <c r="K894" s="1" t="s">
        <v>2332</v>
      </c>
      <c r="L894" s="1" t="s">
        <v>13671</v>
      </c>
      <c r="M894" s="1" t="s">
        <v>815</v>
      </c>
      <c r="N894" s="2">
        <v>43652</v>
      </c>
      <c r="O894" s="1" t="s">
        <v>267</v>
      </c>
      <c r="P894" s="1" t="s">
        <v>13672</v>
      </c>
      <c r="R894" s="1" t="s">
        <v>13673</v>
      </c>
      <c r="S894" s="1" t="s">
        <v>13674</v>
      </c>
      <c r="U894" s="4">
        <v>45667</v>
      </c>
      <c r="V894" s="1" t="s">
        <v>869</v>
      </c>
    </row>
    <row r="895" spans="1:23" x14ac:dyDescent="0.3">
      <c r="A895" s="1" t="s">
        <v>13675</v>
      </c>
      <c r="B895" s="1" t="s">
        <v>13676</v>
      </c>
      <c r="C895" s="1" t="s">
        <v>497</v>
      </c>
      <c r="D895" s="1" t="s">
        <v>13677</v>
      </c>
      <c r="E895" s="1">
        <v>3</v>
      </c>
      <c r="F895" s="1" t="s">
        <v>1345</v>
      </c>
      <c r="H895" s="1" t="s">
        <v>26</v>
      </c>
      <c r="I895" s="1" t="s">
        <v>80</v>
      </c>
      <c r="J895" s="1" t="s">
        <v>27</v>
      </c>
      <c r="K895" s="1" t="s">
        <v>13678</v>
      </c>
      <c r="L895" s="1" t="s">
        <v>13679</v>
      </c>
      <c r="M895" s="1" t="s">
        <v>1131</v>
      </c>
      <c r="N895" s="2">
        <v>43647</v>
      </c>
      <c r="O895" s="1" t="s">
        <v>223</v>
      </c>
      <c r="P895" s="1" t="s">
        <v>13680</v>
      </c>
      <c r="R895" s="1" t="s">
        <v>13681</v>
      </c>
      <c r="U895" s="3">
        <v>18568</v>
      </c>
      <c r="V895" s="1" t="s">
        <v>869</v>
      </c>
      <c r="W895" s="1">
        <v>6</v>
      </c>
    </row>
    <row r="896" spans="1:23" x14ac:dyDescent="0.3">
      <c r="A896" s="1" t="s">
        <v>13682</v>
      </c>
      <c r="B896" s="1" t="s">
        <v>13683</v>
      </c>
      <c r="D896" s="1" t="s">
        <v>13684</v>
      </c>
      <c r="E896" s="1">
        <v>1</v>
      </c>
      <c r="F896" s="1" t="s">
        <v>1236</v>
      </c>
      <c r="H896" s="1" t="s">
        <v>26</v>
      </c>
      <c r="J896" s="1" t="s">
        <v>27</v>
      </c>
      <c r="K896" s="1" t="s">
        <v>1786</v>
      </c>
      <c r="L896" s="1" t="s">
        <v>13685</v>
      </c>
      <c r="M896" s="1" t="s">
        <v>258</v>
      </c>
      <c r="N896" s="2">
        <v>43644</v>
      </c>
      <c r="O896" s="1" t="s">
        <v>267</v>
      </c>
      <c r="P896" s="1" t="s">
        <v>13686</v>
      </c>
      <c r="R896" s="1" t="s">
        <v>13687</v>
      </c>
      <c r="U896" s="4">
        <v>45667</v>
      </c>
    </row>
    <row r="897" spans="1:23" x14ac:dyDescent="0.3">
      <c r="A897" s="1" t="s">
        <v>13688</v>
      </c>
      <c r="B897" s="1" t="s">
        <v>13689</v>
      </c>
      <c r="C897" s="1" t="s">
        <v>869</v>
      </c>
      <c r="D897" s="1" t="s">
        <v>13690</v>
      </c>
      <c r="E897" s="1">
        <v>1</v>
      </c>
      <c r="F897" s="1" t="s">
        <v>142</v>
      </c>
      <c r="H897" s="1" t="s">
        <v>26</v>
      </c>
      <c r="J897" s="1" t="s">
        <v>27</v>
      </c>
      <c r="K897" s="1" t="s">
        <v>928</v>
      </c>
      <c r="L897" s="1" t="s">
        <v>13691</v>
      </c>
      <c r="M897" s="1" t="s">
        <v>109</v>
      </c>
      <c r="N897" s="2">
        <v>43641</v>
      </c>
      <c r="O897" s="1" t="s">
        <v>267</v>
      </c>
      <c r="P897" s="1" t="s">
        <v>13692</v>
      </c>
      <c r="R897" s="1" t="s">
        <v>13693</v>
      </c>
      <c r="S897" s="1" t="s">
        <v>13694</v>
      </c>
      <c r="U897" s="3">
        <v>18568</v>
      </c>
      <c r="V897" s="1" t="s">
        <v>869</v>
      </c>
      <c r="W897" s="1">
        <v>1</v>
      </c>
    </row>
    <row r="898" spans="1:23" x14ac:dyDescent="0.3">
      <c r="A898" s="1" t="s">
        <v>13695</v>
      </c>
      <c r="B898" s="1" t="s">
        <v>13696</v>
      </c>
      <c r="D898" s="1" t="s">
        <v>13697</v>
      </c>
      <c r="E898" s="1">
        <v>2</v>
      </c>
      <c r="F898" s="1" t="s">
        <v>142</v>
      </c>
      <c r="H898" s="1" t="s">
        <v>26</v>
      </c>
      <c r="J898" s="1" t="s">
        <v>27</v>
      </c>
      <c r="K898" s="1" t="s">
        <v>928</v>
      </c>
      <c r="L898" s="1" t="s">
        <v>13698</v>
      </c>
      <c r="M898" s="1" t="s">
        <v>258</v>
      </c>
      <c r="N898" s="2">
        <v>43639</v>
      </c>
      <c r="O898" s="1" t="s">
        <v>267</v>
      </c>
      <c r="P898" s="1" t="s">
        <v>13699</v>
      </c>
      <c r="Q898" s="1" t="s">
        <v>13700</v>
      </c>
      <c r="R898" s="1" t="s">
        <v>13701</v>
      </c>
      <c r="U898" s="4">
        <v>45667</v>
      </c>
    </row>
    <row r="899" spans="1:23" x14ac:dyDescent="0.3">
      <c r="A899" s="1" t="s">
        <v>13702</v>
      </c>
      <c r="B899" s="1" t="s">
        <v>13703</v>
      </c>
      <c r="D899" s="1" t="s">
        <v>13704</v>
      </c>
      <c r="E899" s="1">
        <v>1</v>
      </c>
      <c r="F899" s="1" t="s">
        <v>13705</v>
      </c>
      <c r="H899" s="1" t="s">
        <v>26</v>
      </c>
      <c r="J899" s="1" t="s">
        <v>27</v>
      </c>
      <c r="K899" s="1" t="s">
        <v>13706</v>
      </c>
      <c r="L899" s="1" t="s">
        <v>13707</v>
      </c>
      <c r="M899" s="1" t="s">
        <v>375</v>
      </c>
      <c r="N899" s="2">
        <v>43630</v>
      </c>
      <c r="O899" s="1" t="s">
        <v>267</v>
      </c>
      <c r="P899" s="1" t="s">
        <v>13708</v>
      </c>
      <c r="Q899" s="1" t="s">
        <v>13709</v>
      </c>
      <c r="R899" s="1" t="s">
        <v>13710</v>
      </c>
      <c r="S899" s="1">
        <v>8148008091</v>
      </c>
      <c r="U899" s="4">
        <v>45667</v>
      </c>
    </row>
    <row r="900" spans="1:23" x14ac:dyDescent="0.3">
      <c r="A900" s="1" t="s">
        <v>13711</v>
      </c>
      <c r="B900" s="1" t="s">
        <v>13712</v>
      </c>
      <c r="D900" s="1" t="s">
        <v>13713</v>
      </c>
      <c r="E900" s="1">
        <v>2</v>
      </c>
      <c r="F900" s="1" t="s">
        <v>13714</v>
      </c>
      <c r="H900" s="1" t="s">
        <v>26</v>
      </c>
      <c r="J900" s="1" t="s">
        <v>27</v>
      </c>
      <c r="K900" s="1" t="s">
        <v>13715</v>
      </c>
      <c r="L900" s="1" t="s">
        <v>13716</v>
      </c>
      <c r="M900" s="1" t="s">
        <v>13717</v>
      </c>
      <c r="N900" s="2">
        <v>43629</v>
      </c>
      <c r="O900" s="1" t="s">
        <v>267</v>
      </c>
      <c r="P900" s="1" t="s">
        <v>13718</v>
      </c>
      <c r="Q900" s="1" t="s">
        <v>13719</v>
      </c>
      <c r="R900" s="1" t="s">
        <v>13720</v>
      </c>
      <c r="S900" s="1">
        <v>23052560116</v>
      </c>
      <c r="U900" s="4">
        <v>45667</v>
      </c>
    </row>
    <row r="901" spans="1:23" x14ac:dyDescent="0.3">
      <c r="A901" s="1" t="s">
        <v>13721</v>
      </c>
      <c r="B901" s="1" t="s">
        <v>13722</v>
      </c>
      <c r="F901" s="1" t="s">
        <v>25</v>
      </c>
      <c r="H901" s="1" t="s">
        <v>26</v>
      </c>
      <c r="I901" s="1" t="s">
        <v>71</v>
      </c>
      <c r="J901" s="1" t="s">
        <v>27</v>
      </c>
      <c r="K901" s="1" t="s">
        <v>28</v>
      </c>
      <c r="L901" s="1" t="s">
        <v>13723</v>
      </c>
      <c r="M901" s="1" t="s">
        <v>347</v>
      </c>
      <c r="N901" s="2">
        <v>43617</v>
      </c>
      <c r="O901" s="1" t="s">
        <v>267</v>
      </c>
      <c r="P901" s="1" t="s">
        <v>13724</v>
      </c>
      <c r="R901" s="1" t="s">
        <v>13725</v>
      </c>
      <c r="S901" s="1">
        <v>201005666106</v>
      </c>
      <c r="U901" s="3">
        <v>18568</v>
      </c>
    </row>
    <row r="902" spans="1:23" x14ac:dyDescent="0.3">
      <c r="A902" s="1" t="s">
        <v>13726</v>
      </c>
      <c r="B902" s="1" t="s">
        <v>13727</v>
      </c>
      <c r="F902" s="1" t="s">
        <v>142</v>
      </c>
      <c r="H902" s="1" t="s">
        <v>26</v>
      </c>
      <c r="J902" s="1" t="s">
        <v>27</v>
      </c>
      <c r="K902" s="1" t="s">
        <v>2332</v>
      </c>
      <c r="L902" s="1" t="s">
        <v>13728</v>
      </c>
      <c r="M902" s="1" t="s">
        <v>170</v>
      </c>
      <c r="N902" s="2">
        <v>43617</v>
      </c>
      <c r="O902" s="1" t="s">
        <v>223</v>
      </c>
      <c r="P902" s="1" t="s">
        <v>13729</v>
      </c>
      <c r="Q902" s="1" t="s">
        <v>13730</v>
      </c>
      <c r="R902" s="1" t="s">
        <v>13731</v>
      </c>
      <c r="U902" s="4">
        <v>45667</v>
      </c>
    </row>
    <row r="903" spans="1:23" x14ac:dyDescent="0.3">
      <c r="A903" s="1" t="s">
        <v>13732</v>
      </c>
      <c r="B903" s="1" t="s">
        <v>13733</v>
      </c>
      <c r="C903" s="1" t="s">
        <v>869</v>
      </c>
      <c r="D903" s="1" t="s">
        <v>13734</v>
      </c>
      <c r="E903" s="1">
        <v>2</v>
      </c>
      <c r="F903" s="1" t="s">
        <v>13735</v>
      </c>
      <c r="H903" s="1" t="s">
        <v>26</v>
      </c>
      <c r="J903" s="1" t="s">
        <v>27</v>
      </c>
      <c r="K903" s="1" t="s">
        <v>13736</v>
      </c>
      <c r="L903" s="1" t="s">
        <v>13737</v>
      </c>
      <c r="M903" s="1" t="s">
        <v>258</v>
      </c>
      <c r="N903" s="2">
        <v>43615</v>
      </c>
      <c r="O903" s="1" t="s">
        <v>267</v>
      </c>
      <c r="P903" s="1" t="s">
        <v>13738</v>
      </c>
      <c r="R903" s="1" t="s">
        <v>13739</v>
      </c>
      <c r="U903" s="4">
        <v>45667</v>
      </c>
      <c r="V903" s="1" t="s">
        <v>869</v>
      </c>
      <c r="W903" s="1">
        <v>1</v>
      </c>
    </row>
    <row r="904" spans="1:23" x14ac:dyDescent="0.3">
      <c r="A904" s="1" t="s">
        <v>13740</v>
      </c>
      <c r="B904" s="1" t="s">
        <v>13741</v>
      </c>
      <c r="C904" s="1" t="s">
        <v>1611</v>
      </c>
      <c r="D904" s="1" t="s">
        <v>13742</v>
      </c>
      <c r="E904" s="1">
        <v>3</v>
      </c>
      <c r="F904" s="1" t="s">
        <v>3249</v>
      </c>
      <c r="H904" s="1" t="s">
        <v>26</v>
      </c>
      <c r="I904" s="1" t="s">
        <v>80</v>
      </c>
      <c r="J904" s="1" t="s">
        <v>27</v>
      </c>
      <c r="K904" s="1" t="s">
        <v>13743</v>
      </c>
      <c r="L904" s="1" t="s">
        <v>13744</v>
      </c>
      <c r="M904" s="1" t="s">
        <v>1110</v>
      </c>
      <c r="N904" s="2">
        <v>43605</v>
      </c>
      <c r="O904" s="1" t="s">
        <v>267</v>
      </c>
      <c r="P904" s="1" t="s">
        <v>13745</v>
      </c>
      <c r="Q904" s="1" t="s">
        <v>13746</v>
      </c>
      <c r="R904" s="1" t="s">
        <v>13747</v>
      </c>
      <c r="S904" s="1" t="s">
        <v>13748</v>
      </c>
      <c r="U904" s="3">
        <v>18568</v>
      </c>
      <c r="V904" s="1" t="s">
        <v>869</v>
      </c>
    </row>
    <row r="905" spans="1:23" x14ac:dyDescent="0.3">
      <c r="A905" s="1" t="s">
        <v>13749</v>
      </c>
      <c r="B905" s="1" t="s">
        <v>13750</v>
      </c>
      <c r="C905" s="1" t="s">
        <v>497</v>
      </c>
      <c r="D905" s="1" t="s">
        <v>13751</v>
      </c>
      <c r="E905" s="1">
        <v>2</v>
      </c>
      <c r="F905" s="1" t="s">
        <v>13752</v>
      </c>
      <c r="H905" s="1" t="s">
        <v>26</v>
      </c>
      <c r="I905" s="1" t="s">
        <v>71</v>
      </c>
      <c r="J905" s="1" t="s">
        <v>27</v>
      </c>
      <c r="K905" s="1" t="s">
        <v>13753</v>
      </c>
      <c r="L905" s="1" t="s">
        <v>13754</v>
      </c>
      <c r="M905" s="1" t="s">
        <v>109</v>
      </c>
      <c r="N905" s="2">
        <v>43591</v>
      </c>
      <c r="O905" s="1" t="s">
        <v>267</v>
      </c>
      <c r="P905" s="1" t="s">
        <v>13755</v>
      </c>
      <c r="Q905" s="1" t="s">
        <v>13756</v>
      </c>
      <c r="R905" s="1" t="s">
        <v>13757</v>
      </c>
      <c r="U905" s="1" t="s">
        <v>130</v>
      </c>
      <c r="V905" s="1" t="s">
        <v>869</v>
      </c>
      <c r="W905" s="1">
        <v>22</v>
      </c>
    </row>
    <row r="906" spans="1:23" x14ac:dyDescent="0.3">
      <c r="A906" s="1" t="s">
        <v>13758</v>
      </c>
      <c r="B906" s="1" t="s">
        <v>13759</v>
      </c>
      <c r="D906" s="1" t="s">
        <v>13760</v>
      </c>
      <c r="E906" s="1">
        <v>1</v>
      </c>
      <c r="F906" s="1" t="s">
        <v>142</v>
      </c>
      <c r="H906" s="1" t="s">
        <v>26</v>
      </c>
      <c r="J906" s="1" t="s">
        <v>27</v>
      </c>
      <c r="K906" s="1" t="s">
        <v>2332</v>
      </c>
      <c r="L906" s="1" t="s">
        <v>13761</v>
      </c>
      <c r="M906" s="1" t="s">
        <v>1596</v>
      </c>
      <c r="N906" s="2">
        <v>43591</v>
      </c>
      <c r="O906" s="1" t="s">
        <v>267</v>
      </c>
      <c r="P906" s="1" t="s">
        <v>13762</v>
      </c>
      <c r="Q906" s="1" t="s">
        <v>13763</v>
      </c>
      <c r="R906" s="1" t="s">
        <v>13764</v>
      </c>
      <c r="U906" s="4">
        <v>45667</v>
      </c>
    </row>
    <row r="907" spans="1:23" x14ac:dyDescent="0.3">
      <c r="A907" s="1" t="s">
        <v>13765</v>
      </c>
      <c r="B907" s="1" t="s">
        <v>13766</v>
      </c>
      <c r="C907" s="1" t="s">
        <v>926</v>
      </c>
      <c r="D907" s="1" t="s">
        <v>13767</v>
      </c>
      <c r="E907" s="1">
        <v>1</v>
      </c>
      <c r="F907" s="1" t="s">
        <v>5602</v>
      </c>
      <c r="H907" s="1" t="s">
        <v>26</v>
      </c>
      <c r="I907" s="1" t="s">
        <v>71</v>
      </c>
      <c r="J907" s="1" t="s">
        <v>27</v>
      </c>
      <c r="K907" s="1" t="s">
        <v>13768</v>
      </c>
      <c r="L907" s="1" t="s">
        <v>13769</v>
      </c>
      <c r="M907" s="1" t="s">
        <v>419</v>
      </c>
      <c r="N907" s="2">
        <v>43586</v>
      </c>
      <c r="O907" s="1" t="s">
        <v>223</v>
      </c>
      <c r="P907" s="1" t="s">
        <v>13770</v>
      </c>
      <c r="Q907" s="1" t="s">
        <v>13771</v>
      </c>
      <c r="R907" s="1" t="s">
        <v>13772</v>
      </c>
      <c r="T907" s="1">
        <v>1</v>
      </c>
      <c r="U907" s="3">
        <v>18568</v>
      </c>
      <c r="V907" s="1" t="s">
        <v>932</v>
      </c>
      <c r="W907" s="1">
        <v>40</v>
      </c>
    </row>
    <row r="908" spans="1:23" x14ac:dyDescent="0.3">
      <c r="A908" s="1" t="s">
        <v>13773</v>
      </c>
      <c r="B908" s="1" t="s">
        <v>13774</v>
      </c>
      <c r="C908" s="1" t="s">
        <v>869</v>
      </c>
      <c r="D908" s="1" t="s">
        <v>13775</v>
      </c>
      <c r="E908" s="1">
        <v>2</v>
      </c>
      <c r="F908" s="1" t="s">
        <v>3194</v>
      </c>
      <c r="H908" s="1" t="s">
        <v>26</v>
      </c>
      <c r="I908" s="1" t="s">
        <v>80</v>
      </c>
      <c r="J908" s="1" t="s">
        <v>27</v>
      </c>
      <c r="K908" s="1" t="s">
        <v>5788</v>
      </c>
      <c r="L908" s="1" t="s">
        <v>13776</v>
      </c>
      <c r="M908" s="1" t="s">
        <v>347</v>
      </c>
      <c r="N908" s="2">
        <v>43586</v>
      </c>
      <c r="O908" s="1" t="s">
        <v>223</v>
      </c>
      <c r="P908" s="1" t="s">
        <v>13777</v>
      </c>
      <c r="Q908" s="1" t="s">
        <v>13778</v>
      </c>
      <c r="R908" s="1" t="s">
        <v>13779</v>
      </c>
      <c r="S908" s="1" t="s">
        <v>13780</v>
      </c>
      <c r="U908" s="4">
        <v>45667</v>
      </c>
      <c r="V908" s="1" t="s">
        <v>869</v>
      </c>
      <c r="W908" s="1">
        <v>2</v>
      </c>
    </row>
    <row r="909" spans="1:23" x14ac:dyDescent="0.3">
      <c r="A909" s="1" t="s">
        <v>13781</v>
      </c>
      <c r="B909" s="1" t="s">
        <v>13782</v>
      </c>
      <c r="C909" s="1" t="s">
        <v>926</v>
      </c>
      <c r="D909" s="1" t="s">
        <v>13783</v>
      </c>
      <c r="E909" s="1">
        <v>2</v>
      </c>
      <c r="F909" s="1" t="s">
        <v>1345</v>
      </c>
      <c r="H909" s="1" t="s">
        <v>26</v>
      </c>
      <c r="J909" s="1" t="s">
        <v>27</v>
      </c>
      <c r="K909" s="1" t="s">
        <v>2431</v>
      </c>
      <c r="L909" s="1" t="s">
        <v>13784</v>
      </c>
      <c r="M909" s="1" t="s">
        <v>205</v>
      </c>
      <c r="N909" s="2">
        <v>43580</v>
      </c>
      <c r="O909" s="1" t="s">
        <v>267</v>
      </c>
      <c r="P909" s="1" t="s">
        <v>13785</v>
      </c>
      <c r="Q909" s="1" t="s">
        <v>13786</v>
      </c>
      <c r="R909" s="1" t="s">
        <v>13787</v>
      </c>
      <c r="U909" s="1" t="s">
        <v>130</v>
      </c>
      <c r="V909" s="1" t="s">
        <v>932</v>
      </c>
      <c r="W909" s="1">
        <v>4</v>
      </c>
    </row>
    <row r="910" spans="1:23" x14ac:dyDescent="0.3">
      <c r="A910" s="1" t="s">
        <v>13788</v>
      </c>
      <c r="B910" s="1" t="s">
        <v>13789</v>
      </c>
      <c r="F910" s="1" t="s">
        <v>221</v>
      </c>
      <c r="H910" s="1" t="s">
        <v>26</v>
      </c>
      <c r="I910" s="1" t="s">
        <v>71</v>
      </c>
      <c r="J910" s="1" t="s">
        <v>27</v>
      </c>
      <c r="K910" s="1" t="s">
        <v>13790</v>
      </c>
      <c r="M910" s="1" t="s">
        <v>1110</v>
      </c>
      <c r="N910" s="2">
        <v>43579</v>
      </c>
      <c r="O910" s="1" t="s">
        <v>267</v>
      </c>
      <c r="P910" s="1" t="s">
        <v>13791</v>
      </c>
      <c r="Q910" s="1" t="s">
        <v>13792</v>
      </c>
      <c r="R910" s="1" t="s">
        <v>13793</v>
      </c>
      <c r="S910" s="1" t="s">
        <v>13794</v>
      </c>
      <c r="U910" s="3">
        <v>18568</v>
      </c>
    </row>
    <row r="911" spans="1:23" x14ac:dyDescent="0.3">
      <c r="A911" s="1" t="s">
        <v>13795</v>
      </c>
      <c r="B911" s="1" t="s">
        <v>13796</v>
      </c>
      <c r="D911" s="1" t="s">
        <v>13797</v>
      </c>
      <c r="E911" s="1">
        <v>3</v>
      </c>
      <c r="F911" s="1" t="s">
        <v>142</v>
      </c>
      <c r="H911" s="1" t="s">
        <v>26</v>
      </c>
      <c r="J911" s="1" t="s">
        <v>27</v>
      </c>
      <c r="K911" s="1" t="s">
        <v>528</v>
      </c>
      <c r="L911" s="1" t="s">
        <v>13798</v>
      </c>
      <c r="M911" s="1" t="s">
        <v>258</v>
      </c>
      <c r="N911" s="2">
        <v>43566</v>
      </c>
      <c r="O911" s="1" t="s">
        <v>267</v>
      </c>
      <c r="P911" s="1" t="s">
        <v>13799</v>
      </c>
      <c r="Q911" s="1" t="s">
        <v>13800</v>
      </c>
      <c r="R911" s="1" t="s">
        <v>13801</v>
      </c>
      <c r="S911" s="1">
        <v>2348152307900</v>
      </c>
      <c r="U911" s="4">
        <v>45667</v>
      </c>
    </row>
    <row r="912" spans="1:23" x14ac:dyDescent="0.3">
      <c r="A912" s="1" t="s">
        <v>13802</v>
      </c>
      <c r="B912" s="1" t="s">
        <v>13803</v>
      </c>
      <c r="D912" s="1" t="s">
        <v>13804</v>
      </c>
      <c r="E912" s="1">
        <v>1</v>
      </c>
      <c r="F912" s="1" t="s">
        <v>240</v>
      </c>
      <c r="H912" s="1" t="s">
        <v>26</v>
      </c>
      <c r="J912" s="1" t="s">
        <v>27</v>
      </c>
      <c r="K912" s="1" t="s">
        <v>8109</v>
      </c>
      <c r="L912" s="1" t="s">
        <v>13805</v>
      </c>
      <c r="M912" s="1" t="s">
        <v>746</v>
      </c>
      <c r="N912" s="2">
        <v>43563</v>
      </c>
      <c r="O912" s="1" t="s">
        <v>267</v>
      </c>
      <c r="P912" s="1" t="s">
        <v>13806</v>
      </c>
      <c r="R912" s="1" t="s">
        <v>13807</v>
      </c>
      <c r="U912" s="4">
        <v>45667</v>
      </c>
    </row>
    <row r="913" spans="1:23" x14ac:dyDescent="0.3">
      <c r="A913" s="1" t="s">
        <v>13808</v>
      </c>
      <c r="B913" s="1" t="s">
        <v>13809</v>
      </c>
      <c r="C913" s="1" t="s">
        <v>507</v>
      </c>
      <c r="D913" s="1" t="s">
        <v>13810</v>
      </c>
      <c r="E913" s="1">
        <v>4</v>
      </c>
      <c r="F913" s="1" t="s">
        <v>666</v>
      </c>
      <c r="H913" s="1" t="s">
        <v>26</v>
      </c>
      <c r="I913" s="1" t="s">
        <v>39</v>
      </c>
      <c r="J913" s="1" t="s">
        <v>27</v>
      </c>
      <c r="K913" s="1" t="s">
        <v>13811</v>
      </c>
      <c r="L913" s="1" t="s">
        <v>13812</v>
      </c>
      <c r="M913" s="1" t="s">
        <v>347</v>
      </c>
      <c r="N913" s="2">
        <v>43556</v>
      </c>
      <c r="O913" s="1" t="s">
        <v>223</v>
      </c>
      <c r="P913" s="1" t="s">
        <v>13813</v>
      </c>
      <c r="Q913" s="1" t="s">
        <v>13814</v>
      </c>
      <c r="R913" s="1" t="s">
        <v>13815</v>
      </c>
      <c r="S913" s="1">
        <v>1005759825</v>
      </c>
      <c r="U913" s="1" t="s">
        <v>34</v>
      </c>
      <c r="V913" s="1" t="s">
        <v>932</v>
      </c>
      <c r="W913" s="1">
        <v>19</v>
      </c>
    </row>
    <row r="914" spans="1:23" x14ac:dyDescent="0.3">
      <c r="A914" s="1" t="s">
        <v>13816</v>
      </c>
      <c r="B914" s="1" t="s">
        <v>13817</v>
      </c>
      <c r="C914" s="1" t="s">
        <v>869</v>
      </c>
      <c r="D914" s="1" t="s">
        <v>13818</v>
      </c>
      <c r="E914" s="1">
        <v>1</v>
      </c>
      <c r="F914" s="1" t="s">
        <v>2733</v>
      </c>
      <c r="H914" s="1" t="s">
        <v>26</v>
      </c>
      <c r="J914" s="1" t="s">
        <v>27</v>
      </c>
      <c r="K914" s="1" t="s">
        <v>13819</v>
      </c>
      <c r="L914" s="1" t="s">
        <v>13820</v>
      </c>
      <c r="M914" s="1" t="s">
        <v>109</v>
      </c>
      <c r="N914" s="2">
        <v>43556</v>
      </c>
      <c r="O914" s="1" t="s">
        <v>223</v>
      </c>
      <c r="P914" s="1" t="s">
        <v>13821</v>
      </c>
      <c r="Q914" s="1" t="s">
        <v>13822</v>
      </c>
      <c r="R914" s="1" t="s">
        <v>13823</v>
      </c>
      <c r="S914" s="1" t="s">
        <v>13824</v>
      </c>
      <c r="U914" s="3">
        <v>18568</v>
      </c>
      <c r="V914" s="1" t="s">
        <v>869</v>
      </c>
    </row>
    <row r="915" spans="1:23" x14ac:dyDescent="0.3">
      <c r="A915" s="1" t="s">
        <v>13825</v>
      </c>
      <c r="B915" s="1" t="s">
        <v>13826</v>
      </c>
      <c r="D915" s="1" t="s">
        <v>13827</v>
      </c>
      <c r="E915" s="1">
        <v>3</v>
      </c>
      <c r="F915" s="1" t="s">
        <v>1067</v>
      </c>
      <c r="H915" s="1" t="s">
        <v>26</v>
      </c>
      <c r="J915" s="1" t="s">
        <v>27</v>
      </c>
      <c r="K915" s="1" t="s">
        <v>13828</v>
      </c>
      <c r="L915" s="1" t="s">
        <v>13829</v>
      </c>
      <c r="M915" s="1" t="s">
        <v>375</v>
      </c>
      <c r="N915" s="2">
        <v>43556</v>
      </c>
      <c r="O915" s="1" t="s">
        <v>223</v>
      </c>
      <c r="P915" s="1" t="s">
        <v>13830</v>
      </c>
      <c r="R915" s="1" t="s">
        <v>13831</v>
      </c>
      <c r="S915" s="1" t="s">
        <v>13832</v>
      </c>
      <c r="U915" s="3">
        <v>18568</v>
      </c>
    </row>
    <row r="916" spans="1:23" x14ac:dyDescent="0.3">
      <c r="A916" s="1" t="s">
        <v>13833</v>
      </c>
      <c r="B916" s="1" t="s">
        <v>13834</v>
      </c>
      <c r="D916" s="1" t="s">
        <v>13835</v>
      </c>
      <c r="E916" s="1">
        <v>3</v>
      </c>
      <c r="F916" s="1" t="s">
        <v>6153</v>
      </c>
      <c r="H916" s="1" t="s">
        <v>26</v>
      </c>
      <c r="J916" s="1" t="s">
        <v>27</v>
      </c>
      <c r="K916" s="1" t="s">
        <v>13836</v>
      </c>
      <c r="L916" s="1" t="s">
        <v>13837</v>
      </c>
      <c r="M916" s="1" t="s">
        <v>419</v>
      </c>
      <c r="N916" s="2">
        <v>43556</v>
      </c>
      <c r="O916" s="1" t="s">
        <v>223</v>
      </c>
      <c r="P916" s="1" t="s">
        <v>13838</v>
      </c>
      <c r="Q916" s="1" t="s">
        <v>13839</v>
      </c>
      <c r="R916" s="1" t="s">
        <v>13840</v>
      </c>
      <c r="U916" s="3">
        <v>18568</v>
      </c>
    </row>
    <row r="917" spans="1:23" x14ac:dyDescent="0.3">
      <c r="A917" s="1" t="s">
        <v>13841</v>
      </c>
      <c r="B917" s="1" t="s">
        <v>13842</v>
      </c>
      <c r="D917" s="1" t="s">
        <v>13843</v>
      </c>
      <c r="E917" s="1">
        <v>2</v>
      </c>
      <c r="F917" s="1" t="s">
        <v>2097</v>
      </c>
      <c r="H917" s="1" t="s">
        <v>26</v>
      </c>
      <c r="I917" s="1" t="s">
        <v>80</v>
      </c>
      <c r="J917" s="1" t="s">
        <v>473</v>
      </c>
      <c r="K917" s="1" t="s">
        <v>11121</v>
      </c>
      <c r="L917" s="1" t="s">
        <v>13844</v>
      </c>
      <c r="M917" s="1" t="s">
        <v>258</v>
      </c>
      <c r="N917" s="2">
        <v>43556</v>
      </c>
      <c r="O917" s="1" t="s">
        <v>267</v>
      </c>
      <c r="P917" s="1" t="s">
        <v>13845</v>
      </c>
      <c r="Q917" s="1" t="s">
        <v>13846</v>
      </c>
      <c r="R917" s="1" t="s">
        <v>13847</v>
      </c>
      <c r="S917" s="1">
        <v>2349067136137</v>
      </c>
      <c r="U917" s="3">
        <v>18568</v>
      </c>
      <c r="V917" s="1" t="s">
        <v>113</v>
      </c>
    </row>
    <row r="918" spans="1:23" x14ac:dyDescent="0.3">
      <c r="A918" s="1" t="s">
        <v>13848</v>
      </c>
      <c r="B918" s="1" t="s">
        <v>13849</v>
      </c>
      <c r="F918" s="1" t="s">
        <v>25</v>
      </c>
      <c r="H918" s="1" t="s">
        <v>26</v>
      </c>
      <c r="J918" s="1" t="s">
        <v>27</v>
      </c>
      <c r="K918" s="1" t="s">
        <v>292</v>
      </c>
      <c r="M918" s="1" t="s">
        <v>375</v>
      </c>
      <c r="N918" s="2">
        <v>43556</v>
      </c>
      <c r="O918" s="1" t="s">
        <v>223</v>
      </c>
      <c r="P918" s="1" t="s">
        <v>13850</v>
      </c>
      <c r="Q918" s="1" t="s">
        <v>13851</v>
      </c>
      <c r="R918" s="1" t="s">
        <v>13852</v>
      </c>
      <c r="S918" s="1" t="s">
        <v>13853</v>
      </c>
      <c r="U918" s="1" t="s">
        <v>67</v>
      </c>
    </row>
    <row r="919" spans="1:23" x14ac:dyDescent="0.3">
      <c r="A919" s="1" t="s">
        <v>13854</v>
      </c>
      <c r="B919" s="1" t="s">
        <v>13855</v>
      </c>
      <c r="D919" s="1" t="s">
        <v>13856</v>
      </c>
      <c r="E919" s="1">
        <v>1</v>
      </c>
      <c r="F919" s="1" t="s">
        <v>13857</v>
      </c>
      <c r="H919" s="1" t="s">
        <v>26</v>
      </c>
      <c r="J919" s="1" t="s">
        <v>27</v>
      </c>
      <c r="K919" s="1" t="s">
        <v>13858</v>
      </c>
      <c r="L919" s="1" t="s">
        <v>13859</v>
      </c>
      <c r="M919" s="1" t="s">
        <v>1110</v>
      </c>
      <c r="N919" s="2">
        <v>43556</v>
      </c>
      <c r="O919" s="1" t="s">
        <v>223</v>
      </c>
      <c r="P919" s="1" t="s">
        <v>13860</v>
      </c>
      <c r="Q919" s="1" t="s">
        <v>13861</v>
      </c>
      <c r="R919" s="1" t="s">
        <v>13862</v>
      </c>
      <c r="S919" s="1">
        <v>2347048810144</v>
      </c>
      <c r="U919" s="3">
        <v>18568</v>
      </c>
    </row>
    <row r="920" spans="1:23" x14ac:dyDescent="0.3">
      <c r="A920" s="1" t="s">
        <v>13863</v>
      </c>
      <c r="B920" s="1" t="s">
        <v>13864</v>
      </c>
      <c r="F920" s="1" t="s">
        <v>25</v>
      </c>
      <c r="H920" s="1" t="s">
        <v>26</v>
      </c>
      <c r="J920" s="1" t="s">
        <v>27</v>
      </c>
      <c r="K920" s="1" t="s">
        <v>13865</v>
      </c>
      <c r="M920" s="1" t="s">
        <v>788</v>
      </c>
      <c r="N920" s="2">
        <v>43556</v>
      </c>
      <c r="O920" s="1" t="s">
        <v>267</v>
      </c>
      <c r="P920" s="1" t="s">
        <v>13866</v>
      </c>
      <c r="R920" s="1" t="s">
        <v>13867</v>
      </c>
      <c r="S920" s="1">
        <v>6594728806</v>
      </c>
      <c r="U920" s="4">
        <v>45667</v>
      </c>
    </row>
    <row r="921" spans="1:23" x14ac:dyDescent="0.3">
      <c r="A921" s="1" t="s">
        <v>13868</v>
      </c>
      <c r="B921" s="1" t="s">
        <v>13869</v>
      </c>
      <c r="D921" s="1" t="s">
        <v>13870</v>
      </c>
      <c r="E921" s="1">
        <v>1</v>
      </c>
      <c r="F921" s="1" t="s">
        <v>142</v>
      </c>
      <c r="H921" s="1" t="s">
        <v>26</v>
      </c>
      <c r="J921" s="1" t="s">
        <v>27</v>
      </c>
      <c r="K921" s="1" t="s">
        <v>2332</v>
      </c>
      <c r="L921" s="1" t="s">
        <v>13871</v>
      </c>
      <c r="M921" s="1" t="s">
        <v>7199</v>
      </c>
      <c r="N921" s="2">
        <v>43542</v>
      </c>
      <c r="O921" s="1" t="s">
        <v>267</v>
      </c>
      <c r="P921" s="1" t="s">
        <v>13872</v>
      </c>
      <c r="Q921" s="1" t="s">
        <v>13873</v>
      </c>
      <c r="R921" s="1" t="s">
        <v>13874</v>
      </c>
      <c r="S921" s="1">
        <v>9012600292</v>
      </c>
      <c r="U921" s="3">
        <v>18568</v>
      </c>
    </row>
    <row r="922" spans="1:23" x14ac:dyDescent="0.3">
      <c r="A922" s="1" t="s">
        <v>13875</v>
      </c>
      <c r="B922" s="1" t="s">
        <v>13876</v>
      </c>
      <c r="C922" s="1" t="s">
        <v>426</v>
      </c>
      <c r="D922" s="1" t="s">
        <v>13877</v>
      </c>
      <c r="E922" s="1">
        <v>4</v>
      </c>
      <c r="F922" s="1" t="s">
        <v>142</v>
      </c>
      <c r="H922" s="1" t="s">
        <v>26</v>
      </c>
      <c r="I922" s="1" t="s">
        <v>71</v>
      </c>
      <c r="J922" s="1" t="s">
        <v>27</v>
      </c>
      <c r="K922" s="1" t="s">
        <v>928</v>
      </c>
      <c r="L922" s="1" t="s">
        <v>13878</v>
      </c>
      <c r="M922" s="1" t="s">
        <v>170</v>
      </c>
      <c r="N922" s="2">
        <v>43540</v>
      </c>
      <c r="O922" s="1" t="s">
        <v>267</v>
      </c>
      <c r="P922" s="1" t="s">
        <v>13879</v>
      </c>
      <c r="Q922" s="1" t="s">
        <v>13880</v>
      </c>
      <c r="R922" s="1" t="s">
        <v>13881</v>
      </c>
      <c r="S922" s="1">
        <v>233545071497</v>
      </c>
      <c r="U922" s="3">
        <v>18568</v>
      </c>
      <c r="W922" s="1">
        <v>5</v>
      </c>
    </row>
    <row r="923" spans="1:23" x14ac:dyDescent="0.3">
      <c r="A923" s="1" t="s">
        <v>13882</v>
      </c>
      <c r="B923" s="1" t="s">
        <v>13883</v>
      </c>
      <c r="F923" s="1" t="s">
        <v>13884</v>
      </c>
      <c r="H923" s="1" t="s">
        <v>26</v>
      </c>
      <c r="I923" s="1" t="s">
        <v>71</v>
      </c>
      <c r="J923" s="1" t="s">
        <v>27</v>
      </c>
      <c r="K923" s="1" t="s">
        <v>13885</v>
      </c>
      <c r="L923" s="1" t="s">
        <v>13886</v>
      </c>
      <c r="M923" s="1" t="s">
        <v>815</v>
      </c>
      <c r="N923" s="2">
        <v>43538</v>
      </c>
      <c r="O923" s="1" t="s">
        <v>267</v>
      </c>
      <c r="P923" s="1" t="s">
        <v>13887</v>
      </c>
      <c r="Q923" s="1" t="s">
        <v>13888</v>
      </c>
      <c r="R923" s="1" t="s">
        <v>13889</v>
      </c>
      <c r="S923" s="1">
        <v>237650187006</v>
      </c>
      <c r="U923" s="4">
        <v>45667</v>
      </c>
    </row>
    <row r="924" spans="1:23" x14ac:dyDescent="0.3">
      <c r="A924" s="1" t="s">
        <v>13890</v>
      </c>
      <c r="B924" s="1" t="s">
        <v>13891</v>
      </c>
      <c r="D924" s="1" t="s">
        <v>13892</v>
      </c>
      <c r="E924" s="1">
        <v>1</v>
      </c>
      <c r="F924" s="1" t="s">
        <v>142</v>
      </c>
      <c r="H924" s="1" t="s">
        <v>26</v>
      </c>
      <c r="I924" s="1" t="s">
        <v>80</v>
      </c>
      <c r="J924" s="1" t="s">
        <v>27</v>
      </c>
      <c r="K924" s="1" t="s">
        <v>2332</v>
      </c>
      <c r="L924" s="1" t="s">
        <v>13893</v>
      </c>
      <c r="M924" s="1" t="s">
        <v>258</v>
      </c>
      <c r="N924" s="2">
        <v>43528</v>
      </c>
      <c r="O924" s="1" t="s">
        <v>267</v>
      </c>
      <c r="P924" s="1" t="s">
        <v>13894</v>
      </c>
      <c r="R924" s="1" t="s">
        <v>13895</v>
      </c>
      <c r="U924" s="3">
        <v>18568</v>
      </c>
    </row>
    <row r="925" spans="1:23" x14ac:dyDescent="0.3">
      <c r="A925" s="1" t="s">
        <v>13896</v>
      </c>
      <c r="B925" s="1" t="s">
        <v>13897</v>
      </c>
      <c r="C925" s="1" t="s">
        <v>1611</v>
      </c>
      <c r="D925" s="1" t="s">
        <v>13898</v>
      </c>
      <c r="E925" s="1">
        <v>1</v>
      </c>
      <c r="F925" s="1" t="s">
        <v>13899</v>
      </c>
      <c r="H925" s="1" t="s">
        <v>26</v>
      </c>
      <c r="I925" s="1" t="s">
        <v>71</v>
      </c>
      <c r="J925" s="1" t="s">
        <v>27</v>
      </c>
      <c r="K925" s="1" t="s">
        <v>13900</v>
      </c>
      <c r="L925" s="1" t="s">
        <v>13901</v>
      </c>
      <c r="M925" s="1" t="s">
        <v>170</v>
      </c>
      <c r="N925" s="2">
        <v>43527</v>
      </c>
      <c r="O925" s="1" t="s">
        <v>267</v>
      </c>
      <c r="P925" s="1" t="s">
        <v>13902</v>
      </c>
      <c r="Q925" s="1" t="s">
        <v>13903</v>
      </c>
      <c r="R925" s="1" t="s">
        <v>13904</v>
      </c>
      <c r="S925" s="1" t="s">
        <v>13905</v>
      </c>
      <c r="U925" s="4">
        <v>45667</v>
      </c>
      <c r="V925" s="1" t="s">
        <v>869</v>
      </c>
      <c r="W925" s="1">
        <v>1</v>
      </c>
    </row>
    <row r="926" spans="1:23" x14ac:dyDescent="0.3">
      <c r="A926" s="1" t="s">
        <v>13906</v>
      </c>
      <c r="B926" s="1" t="s">
        <v>13907</v>
      </c>
      <c r="C926" s="1" t="s">
        <v>869</v>
      </c>
      <c r="D926" s="1" t="s">
        <v>13908</v>
      </c>
      <c r="E926" s="1">
        <v>1</v>
      </c>
      <c r="F926" s="1" t="s">
        <v>1345</v>
      </c>
      <c r="H926" s="1" t="s">
        <v>26</v>
      </c>
      <c r="J926" s="1" t="s">
        <v>27</v>
      </c>
      <c r="K926" s="1" t="s">
        <v>2431</v>
      </c>
      <c r="L926" s="1" t="s">
        <v>13909</v>
      </c>
      <c r="M926" s="1" t="s">
        <v>109</v>
      </c>
      <c r="N926" s="2">
        <v>43527</v>
      </c>
      <c r="O926" s="1" t="s">
        <v>267</v>
      </c>
      <c r="P926" s="1" t="s">
        <v>13910</v>
      </c>
      <c r="Q926" s="1" t="s">
        <v>13911</v>
      </c>
      <c r="R926" s="1" t="s">
        <v>13912</v>
      </c>
      <c r="S926" s="1">
        <v>254772329123</v>
      </c>
      <c r="U926" s="3">
        <v>18568</v>
      </c>
      <c r="V926" s="1" t="s">
        <v>869</v>
      </c>
    </row>
    <row r="927" spans="1:23" x14ac:dyDescent="0.3">
      <c r="A927" s="1" t="s">
        <v>13913</v>
      </c>
      <c r="B927" s="1" t="s">
        <v>13914</v>
      </c>
      <c r="D927" s="1" t="s">
        <v>13915</v>
      </c>
      <c r="E927" s="1">
        <v>1</v>
      </c>
      <c r="F927" s="1" t="s">
        <v>879</v>
      </c>
      <c r="H927" s="1" t="s">
        <v>26</v>
      </c>
      <c r="I927" s="1" t="s">
        <v>80</v>
      </c>
      <c r="J927" s="1" t="s">
        <v>27</v>
      </c>
      <c r="K927" s="1" t="s">
        <v>880</v>
      </c>
      <c r="L927" s="1" t="s">
        <v>13916</v>
      </c>
      <c r="M927" s="1" t="s">
        <v>302</v>
      </c>
      <c r="N927" s="2">
        <v>43525</v>
      </c>
      <c r="O927" s="1" t="s">
        <v>267</v>
      </c>
      <c r="P927" s="1" t="s">
        <v>13917</v>
      </c>
      <c r="Q927" s="1" t="s">
        <v>13918</v>
      </c>
      <c r="R927" s="1" t="s">
        <v>13919</v>
      </c>
      <c r="S927" s="1">
        <v>27600702333</v>
      </c>
      <c r="U927" s="3">
        <v>18568</v>
      </c>
    </row>
    <row r="928" spans="1:23" x14ac:dyDescent="0.3">
      <c r="A928" s="1" t="s">
        <v>13920</v>
      </c>
      <c r="B928" s="1" t="s">
        <v>13921</v>
      </c>
      <c r="F928" s="1" t="s">
        <v>681</v>
      </c>
      <c r="H928" s="1" t="s">
        <v>26</v>
      </c>
      <c r="I928" s="1" t="s">
        <v>71</v>
      </c>
      <c r="J928" s="1" t="s">
        <v>27</v>
      </c>
      <c r="K928" s="1" t="s">
        <v>13922</v>
      </c>
      <c r="L928" s="1" t="s">
        <v>13923</v>
      </c>
      <c r="M928" s="1" t="s">
        <v>309</v>
      </c>
      <c r="N928" s="2">
        <v>43525</v>
      </c>
      <c r="O928" s="1" t="s">
        <v>267</v>
      </c>
      <c r="P928" s="1" t="s">
        <v>13924</v>
      </c>
      <c r="Q928" s="1" t="s">
        <v>13925</v>
      </c>
      <c r="R928" s="1" t="s">
        <v>13926</v>
      </c>
      <c r="U928" s="4">
        <v>45667</v>
      </c>
    </row>
    <row r="929" spans="1:23" x14ac:dyDescent="0.3">
      <c r="A929" s="1" t="s">
        <v>13927</v>
      </c>
      <c r="B929" s="1" t="s">
        <v>13928</v>
      </c>
      <c r="D929" s="1" t="s">
        <v>13929</v>
      </c>
      <c r="E929" s="1">
        <v>2</v>
      </c>
      <c r="F929" s="1" t="s">
        <v>13930</v>
      </c>
      <c r="H929" s="1" t="s">
        <v>26</v>
      </c>
      <c r="J929" s="1" t="s">
        <v>27</v>
      </c>
      <c r="K929" s="1" t="s">
        <v>13931</v>
      </c>
      <c r="L929" s="1" t="s">
        <v>13932</v>
      </c>
      <c r="M929" s="1" t="s">
        <v>1110</v>
      </c>
      <c r="N929" s="2">
        <v>43500</v>
      </c>
      <c r="O929" s="1" t="s">
        <v>267</v>
      </c>
      <c r="P929" s="1" t="s">
        <v>13933</v>
      </c>
      <c r="R929" s="1" t="s">
        <v>13934</v>
      </c>
      <c r="U929" s="4">
        <v>45667</v>
      </c>
    </row>
    <row r="930" spans="1:23" x14ac:dyDescent="0.3">
      <c r="A930" s="1" t="s">
        <v>13935</v>
      </c>
      <c r="B930" s="1" t="s">
        <v>13936</v>
      </c>
      <c r="C930" s="1" t="s">
        <v>869</v>
      </c>
      <c r="D930" s="1" t="s">
        <v>13937</v>
      </c>
      <c r="E930" s="1">
        <v>2</v>
      </c>
      <c r="F930" s="1" t="s">
        <v>13938</v>
      </c>
      <c r="H930" s="1" t="s">
        <v>26</v>
      </c>
      <c r="J930" s="1" t="s">
        <v>27</v>
      </c>
      <c r="K930" s="1" t="s">
        <v>13939</v>
      </c>
      <c r="L930" s="1" t="s">
        <v>13940</v>
      </c>
      <c r="M930" s="1" t="s">
        <v>7010</v>
      </c>
      <c r="N930" s="2">
        <v>43494</v>
      </c>
      <c r="O930" s="1" t="s">
        <v>267</v>
      </c>
      <c r="P930" s="1" t="s">
        <v>13941</v>
      </c>
      <c r="Q930" s="1" t="s">
        <v>13942</v>
      </c>
      <c r="R930" s="1" t="s">
        <v>13943</v>
      </c>
      <c r="S930" s="1" t="s">
        <v>13944</v>
      </c>
      <c r="U930" s="1" t="s">
        <v>67</v>
      </c>
      <c r="V930" s="1" t="s">
        <v>869</v>
      </c>
      <c r="W930" s="1">
        <v>8</v>
      </c>
    </row>
    <row r="931" spans="1:23" x14ac:dyDescent="0.3">
      <c r="A931" s="1" t="s">
        <v>13945</v>
      </c>
      <c r="B931" s="1" t="s">
        <v>13946</v>
      </c>
      <c r="D931" s="1" t="s">
        <v>13947</v>
      </c>
      <c r="E931" s="1">
        <v>1</v>
      </c>
      <c r="F931" s="1" t="s">
        <v>1236</v>
      </c>
      <c r="H931" s="1" t="s">
        <v>26</v>
      </c>
      <c r="J931" s="1" t="s">
        <v>27</v>
      </c>
      <c r="K931" s="1" t="s">
        <v>1237</v>
      </c>
      <c r="M931" s="1" t="s">
        <v>1008</v>
      </c>
      <c r="N931" s="2">
        <v>43476</v>
      </c>
      <c r="O931" s="1" t="s">
        <v>267</v>
      </c>
      <c r="U931" s="4">
        <v>45667</v>
      </c>
    </row>
    <row r="932" spans="1:23" x14ac:dyDescent="0.3">
      <c r="A932" s="1" t="s">
        <v>13948</v>
      </c>
      <c r="B932" s="1" t="s">
        <v>13949</v>
      </c>
      <c r="D932" s="1" t="s">
        <v>13950</v>
      </c>
      <c r="E932" s="1">
        <v>1</v>
      </c>
      <c r="F932" s="1" t="s">
        <v>975</v>
      </c>
      <c r="H932" s="1" t="s">
        <v>26</v>
      </c>
      <c r="J932" s="1" t="s">
        <v>27</v>
      </c>
      <c r="K932" s="1" t="s">
        <v>976</v>
      </c>
      <c r="M932" s="1" t="s">
        <v>392</v>
      </c>
      <c r="N932" s="2">
        <v>43475</v>
      </c>
      <c r="O932" s="1" t="s">
        <v>267</v>
      </c>
      <c r="P932" s="1" t="s">
        <v>13951</v>
      </c>
      <c r="R932" s="1" t="s">
        <v>13952</v>
      </c>
      <c r="U932" s="3">
        <v>18568</v>
      </c>
    </row>
    <row r="933" spans="1:23" x14ac:dyDescent="0.3">
      <c r="A933" s="1" t="s">
        <v>13953</v>
      </c>
      <c r="B933" s="1" t="s">
        <v>13954</v>
      </c>
      <c r="D933" s="1" t="s">
        <v>13955</v>
      </c>
      <c r="E933" s="1">
        <v>1</v>
      </c>
      <c r="F933" s="1" t="s">
        <v>13956</v>
      </c>
      <c r="H933" s="1" t="s">
        <v>26</v>
      </c>
      <c r="J933" s="1" t="s">
        <v>27</v>
      </c>
      <c r="K933" s="1" t="s">
        <v>13957</v>
      </c>
      <c r="L933" s="1" t="s">
        <v>13958</v>
      </c>
      <c r="M933" s="1" t="s">
        <v>258</v>
      </c>
      <c r="N933" s="2">
        <v>43472</v>
      </c>
      <c r="O933" s="1" t="s">
        <v>267</v>
      </c>
      <c r="P933" s="1" t="s">
        <v>13959</v>
      </c>
      <c r="Q933" s="1" t="s">
        <v>13960</v>
      </c>
      <c r="R933" s="1" t="s">
        <v>13961</v>
      </c>
      <c r="S933" s="1">
        <v>2347057785084</v>
      </c>
      <c r="U933" s="4">
        <v>45667</v>
      </c>
    </row>
    <row r="934" spans="1:23" x14ac:dyDescent="0.3">
      <c r="A934" s="1" t="s">
        <v>13962</v>
      </c>
      <c r="B934" s="1" t="s">
        <v>13963</v>
      </c>
      <c r="C934" s="1" t="s">
        <v>507</v>
      </c>
      <c r="D934" s="1" t="s">
        <v>13964</v>
      </c>
      <c r="E934" s="1">
        <v>3</v>
      </c>
      <c r="F934" s="1" t="s">
        <v>628</v>
      </c>
      <c r="H934" s="1" t="s">
        <v>26</v>
      </c>
      <c r="I934" s="1" t="s">
        <v>71</v>
      </c>
      <c r="J934" s="1" t="s">
        <v>27</v>
      </c>
      <c r="K934" s="1" t="s">
        <v>629</v>
      </c>
      <c r="L934" s="1" t="s">
        <v>13965</v>
      </c>
      <c r="M934" s="1" t="s">
        <v>100</v>
      </c>
      <c r="N934" s="2">
        <v>43466</v>
      </c>
      <c r="O934" s="1" t="s">
        <v>30</v>
      </c>
      <c r="P934" s="1" t="s">
        <v>13966</v>
      </c>
      <c r="Q934" s="1" t="s">
        <v>13967</v>
      </c>
      <c r="R934" s="1" t="s">
        <v>13968</v>
      </c>
      <c r="T934" s="1">
        <v>1</v>
      </c>
      <c r="U934" s="1" t="s">
        <v>34</v>
      </c>
      <c r="V934" s="1" t="s">
        <v>932</v>
      </c>
      <c r="W934" s="1">
        <v>51</v>
      </c>
    </row>
    <row r="935" spans="1:23" x14ac:dyDescent="0.3">
      <c r="A935" s="1" t="s">
        <v>13969</v>
      </c>
      <c r="B935" s="1" t="s">
        <v>13970</v>
      </c>
      <c r="C935" s="1" t="s">
        <v>926</v>
      </c>
      <c r="D935" s="1" t="s">
        <v>13971</v>
      </c>
      <c r="E935" s="1">
        <v>2</v>
      </c>
      <c r="F935" s="1" t="s">
        <v>628</v>
      </c>
      <c r="H935" s="1" t="s">
        <v>26</v>
      </c>
      <c r="I935" s="1" t="s">
        <v>462</v>
      </c>
      <c r="J935" s="1" t="s">
        <v>27</v>
      </c>
      <c r="K935" s="1" t="s">
        <v>3438</v>
      </c>
      <c r="L935" s="1" t="s">
        <v>13972</v>
      </c>
      <c r="M935" s="1" t="s">
        <v>258</v>
      </c>
      <c r="N935" s="2">
        <v>43466</v>
      </c>
      <c r="O935" s="1" t="s">
        <v>30</v>
      </c>
      <c r="P935" s="1" t="s">
        <v>13973</v>
      </c>
      <c r="Q935" s="1" t="s">
        <v>13974</v>
      </c>
      <c r="R935" s="1" t="s">
        <v>13975</v>
      </c>
      <c r="S935" s="1" t="s">
        <v>13976</v>
      </c>
      <c r="U935" s="1" t="s">
        <v>558</v>
      </c>
      <c r="V935" s="1" t="s">
        <v>932</v>
      </c>
      <c r="W935" s="1">
        <v>11</v>
      </c>
    </row>
    <row r="936" spans="1:23" x14ac:dyDescent="0.3">
      <c r="A936" s="1" t="s">
        <v>13977</v>
      </c>
      <c r="B936" s="1" t="s">
        <v>13978</v>
      </c>
      <c r="C936" s="1" t="s">
        <v>869</v>
      </c>
      <c r="D936" s="1" t="s">
        <v>13979</v>
      </c>
      <c r="E936" s="1">
        <v>1</v>
      </c>
      <c r="F936" s="1" t="s">
        <v>2242</v>
      </c>
      <c r="H936" s="1" t="s">
        <v>26</v>
      </c>
      <c r="I936" s="1" t="s">
        <v>71</v>
      </c>
      <c r="J936" s="1" t="s">
        <v>27</v>
      </c>
      <c r="K936" s="1" t="s">
        <v>13980</v>
      </c>
      <c r="L936" s="1" t="s">
        <v>13981</v>
      </c>
      <c r="M936" s="1" t="s">
        <v>258</v>
      </c>
      <c r="N936" s="2">
        <v>43466</v>
      </c>
      <c r="O936" s="1" t="s">
        <v>30</v>
      </c>
      <c r="P936" s="1" t="s">
        <v>13982</v>
      </c>
      <c r="Q936" s="1" t="s">
        <v>13983</v>
      </c>
      <c r="R936" s="1" t="s">
        <v>13984</v>
      </c>
      <c r="U936" s="3">
        <v>18568</v>
      </c>
      <c r="V936" s="1" t="s">
        <v>869</v>
      </c>
      <c r="W936" s="1">
        <v>2</v>
      </c>
    </row>
    <row r="937" spans="1:23" x14ac:dyDescent="0.3">
      <c r="A937" s="1" t="s">
        <v>13985</v>
      </c>
      <c r="B937" s="1" t="s">
        <v>13986</v>
      </c>
      <c r="C937" s="1" t="s">
        <v>3452</v>
      </c>
      <c r="D937" s="1" t="s">
        <v>13987</v>
      </c>
      <c r="E937" s="1">
        <v>2</v>
      </c>
      <c r="F937" s="1" t="s">
        <v>4896</v>
      </c>
      <c r="H937" s="1" t="s">
        <v>26</v>
      </c>
      <c r="I937" s="1" t="s">
        <v>71</v>
      </c>
      <c r="J937" s="1" t="s">
        <v>27</v>
      </c>
      <c r="K937" s="1" t="s">
        <v>13988</v>
      </c>
      <c r="L937" s="1" t="s">
        <v>13989</v>
      </c>
      <c r="M937" s="1" t="s">
        <v>1110</v>
      </c>
      <c r="N937" s="2">
        <v>43466</v>
      </c>
      <c r="O937" s="1" t="s">
        <v>30</v>
      </c>
      <c r="P937" s="1" t="s">
        <v>13990</v>
      </c>
      <c r="Q937" s="1" t="s">
        <v>13991</v>
      </c>
      <c r="R937" s="1" t="s">
        <v>13992</v>
      </c>
      <c r="T937" s="1">
        <v>1</v>
      </c>
      <c r="U937" s="3">
        <v>18568</v>
      </c>
      <c r="W937" s="1">
        <v>23</v>
      </c>
    </row>
    <row r="938" spans="1:23" x14ac:dyDescent="0.3">
      <c r="A938" s="1" t="s">
        <v>13993</v>
      </c>
      <c r="B938" s="1" t="s">
        <v>13994</v>
      </c>
      <c r="C938" s="1" t="s">
        <v>507</v>
      </c>
      <c r="D938" s="1" t="s">
        <v>13995</v>
      </c>
      <c r="E938" s="1">
        <v>2</v>
      </c>
      <c r="F938" s="1" t="s">
        <v>25</v>
      </c>
      <c r="H938" s="1" t="s">
        <v>26</v>
      </c>
      <c r="I938" s="1" t="s">
        <v>39</v>
      </c>
      <c r="J938" s="1" t="s">
        <v>27</v>
      </c>
      <c r="K938" s="1" t="s">
        <v>28</v>
      </c>
      <c r="L938" s="1" t="s">
        <v>13996</v>
      </c>
      <c r="M938" s="1" t="s">
        <v>258</v>
      </c>
      <c r="N938" s="2">
        <v>43466</v>
      </c>
      <c r="O938" s="1" t="s">
        <v>30</v>
      </c>
      <c r="P938" s="1" t="s">
        <v>13997</v>
      </c>
      <c r="Q938" s="1" t="s">
        <v>13998</v>
      </c>
      <c r="R938" s="1" t="s">
        <v>13999</v>
      </c>
      <c r="T938" s="1">
        <v>1</v>
      </c>
      <c r="U938" s="1" t="s">
        <v>67</v>
      </c>
      <c r="V938" s="1" t="s">
        <v>932</v>
      </c>
      <c r="W938" s="1">
        <v>21</v>
      </c>
    </row>
    <row r="939" spans="1:23" x14ac:dyDescent="0.3">
      <c r="A939" s="1" t="s">
        <v>14000</v>
      </c>
      <c r="B939" s="1" t="s">
        <v>14001</v>
      </c>
      <c r="C939" s="1" t="s">
        <v>869</v>
      </c>
      <c r="D939" s="1" t="s">
        <v>14002</v>
      </c>
      <c r="E939" s="1">
        <v>2</v>
      </c>
      <c r="F939" s="1" t="s">
        <v>619</v>
      </c>
      <c r="H939" s="1" t="s">
        <v>26</v>
      </c>
      <c r="I939" s="1" t="s">
        <v>71</v>
      </c>
      <c r="J939" s="1" t="s">
        <v>27</v>
      </c>
      <c r="K939" s="1" t="s">
        <v>14003</v>
      </c>
      <c r="L939" s="1" t="s">
        <v>14004</v>
      </c>
      <c r="M939" s="1" t="s">
        <v>118</v>
      </c>
      <c r="N939" s="2">
        <v>43466</v>
      </c>
      <c r="O939" s="1" t="s">
        <v>30</v>
      </c>
      <c r="P939" s="1" t="s">
        <v>14005</v>
      </c>
      <c r="Q939" s="1" t="s">
        <v>14006</v>
      </c>
      <c r="R939" s="1" t="s">
        <v>14007</v>
      </c>
      <c r="S939" s="1" t="s">
        <v>14008</v>
      </c>
      <c r="U939" s="3">
        <v>18568</v>
      </c>
      <c r="V939" s="1" t="s">
        <v>869</v>
      </c>
      <c r="W939" s="1">
        <v>21</v>
      </c>
    </row>
    <row r="940" spans="1:23" x14ac:dyDescent="0.3">
      <c r="A940" s="1" t="s">
        <v>14009</v>
      </c>
      <c r="B940" s="1" t="s">
        <v>14010</v>
      </c>
      <c r="C940" s="1" t="s">
        <v>497</v>
      </c>
      <c r="D940" s="1" t="s">
        <v>14011</v>
      </c>
      <c r="E940" s="1">
        <v>3</v>
      </c>
      <c r="F940" s="1" t="s">
        <v>142</v>
      </c>
      <c r="H940" s="1" t="s">
        <v>26</v>
      </c>
      <c r="I940" s="1" t="s">
        <v>71</v>
      </c>
      <c r="J940" s="1" t="s">
        <v>27</v>
      </c>
      <c r="K940" s="1" t="s">
        <v>528</v>
      </c>
      <c r="L940" s="1" t="s">
        <v>14012</v>
      </c>
      <c r="M940" s="1" t="s">
        <v>1110</v>
      </c>
      <c r="N940" s="2">
        <v>43466</v>
      </c>
      <c r="O940" s="1" t="s">
        <v>30</v>
      </c>
      <c r="P940" s="1" t="s">
        <v>14013</v>
      </c>
      <c r="Q940" s="1" t="s">
        <v>14014</v>
      </c>
      <c r="R940" s="1" t="s">
        <v>14015</v>
      </c>
      <c r="S940" s="1" t="s">
        <v>14016</v>
      </c>
      <c r="U940" s="3">
        <v>18568</v>
      </c>
      <c r="V940" s="1" t="s">
        <v>869</v>
      </c>
      <c r="W940" s="1">
        <v>31</v>
      </c>
    </row>
    <row r="941" spans="1:23" x14ac:dyDescent="0.3">
      <c r="A941" s="1" t="s">
        <v>14017</v>
      </c>
      <c r="B941" s="1" t="s">
        <v>14018</v>
      </c>
      <c r="C941" s="1" t="s">
        <v>426</v>
      </c>
      <c r="D941" s="1" t="s">
        <v>14019</v>
      </c>
      <c r="E941" s="1">
        <v>1</v>
      </c>
      <c r="F941" s="1" t="s">
        <v>14020</v>
      </c>
      <c r="H941" s="1" t="s">
        <v>26</v>
      </c>
      <c r="I941" s="1" t="s">
        <v>71</v>
      </c>
      <c r="J941" s="1" t="s">
        <v>27</v>
      </c>
      <c r="K941" s="1" t="s">
        <v>14021</v>
      </c>
      <c r="L941" s="1" t="s">
        <v>14022</v>
      </c>
      <c r="M941" s="1" t="s">
        <v>302</v>
      </c>
      <c r="N941" s="2">
        <v>43466</v>
      </c>
      <c r="O941" s="1" t="s">
        <v>30</v>
      </c>
      <c r="P941" s="1" t="s">
        <v>14023</v>
      </c>
      <c r="Q941" s="1" t="s">
        <v>14024</v>
      </c>
      <c r="R941" s="1" t="s">
        <v>14025</v>
      </c>
      <c r="S941" s="1">
        <f>27-87-250-99</f>
        <v>-409</v>
      </c>
      <c r="U941" s="3">
        <v>18568</v>
      </c>
      <c r="V941" s="1" t="s">
        <v>869</v>
      </c>
      <c r="W941" s="1">
        <v>18</v>
      </c>
    </row>
    <row r="942" spans="1:23" x14ac:dyDescent="0.3">
      <c r="A942" s="1" t="s">
        <v>14026</v>
      </c>
      <c r="B942" s="1" t="s">
        <v>14027</v>
      </c>
      <c r="C942" s="1" t="s">
        <v>869</v>
      </c>
      <c r="D942" s="1" t="s">
        <v>14028</v>
      </c>
      <c r="E942" s="1">
        <v>2</v>
      </c>
      <c r="F942" s="1" t="s">
        <v>2892</v>
      </c>
      <c r="H942" s="1" t="s">
        <v>26</v>
      </c>
      <c r="J942" s="1" t="s">
        <v>27</v>
      </c>
      <c r="K942" s="1" t="s">
        <v>14029</v>
      </c>
      <c r="L942" s="1" t="s">
        <v>14030</v>
      </c>
      <c r="M942" s="1" t="s">
        <v>42</v>
      </c>
      <c r="N942" s="2">
        <v>43466</v>
      </c>
      <c r="O942" s="1" t="s">
        <v>30</v>
      </c>
      <c r="P942" s="1" t="s">
        <v>14031</v>
      </c>
      <c r="R942" s="1" t="s">
        <v>14032</v>
      </c>
      <c r="T942" s="1">
        <v>3</v>
      </c>
      <c r="U942" s="3">
        <v>18568</v>
      </c>
      <c r="V942" s="1" t="s">
        <v>869</v>
      </c>
      <c r="W942" s="1">
        <v>17</v>
      </c>
    </row>
    <row r="943" spans="1:23" x14ac:dyDescent="0.3">
      <c r="A943" s="1" t="s">
        <v>14033</v>
      </c>
      <c r="B943" s="1" t="s">
        <v>14034</v>
      </c>
      <c r="C943" s="1" t="s">
        <v>1533</v>
      </c>
      <c r="D943" s="1" t="s">
        <v>14035</v>
      </c>
      <c r="E943" s="1">
        <v>2</v>
      </c>
      <c r="F943" s="1" t="s">
        <v>14036</v>
      </c>
      <c r="H943" s="1" t="s">
        <v>26</v>
      </c>
      <c r="J943" s="1" t="s">
        <v>27</v>
      </c>
      <c r="K943" s="1" t="s">
        <v>14037</v>
      </c>
      <c r="L943" s="1" t="s">
        <v>14038</v>
      </c>
      <c r="M943" s="1" t="s">
        <v>347</v>
      </c>
      <c r="N943" s="2">
        <v>43466</v>
      </c>
      <c r="O943" s="1" t="s">
        <v>30</v>
      </c>
      <c r="P943" s="1" t="s">
        <v>14039</v>
      </c>
      <c r="R943" s="1" t="s">
        <v>14040</v>
      </c>
      <c r="U943" s="1" t="s">
        <v>47</v>
      </c>
      <c r="W943" s="1">
        <v>7</v>
      </c>
    </row>
    <row r="944" spans="1:23" x14ac:dyDescent="0.3">
      <c r="A944" s="1" t="s">
        <v>14041</v>
      </c>
      <c r="B944" s="1" t="s">
        <v>14042</v>
      </c>
      <c r="C944" s="1" t="s">
        <v>1611</v>
      </c>
      <c r="D944" s="1" t="s">
        <v>14043</v>
      </c>
      <c r="E944" s="1">
        <v>2</v>
      </c>
      <c r="F944" s="1" t="s">
        <v>240</v>
      </c>
      <c r="H944" s="1" t="s">
        <v>26</v>
      </c>
      <c r="I944" s="1" t="s">
        <v>71</v>
      </c>
      <c r="J944" s="1" t="s">
        <v>27</v>
      </c>
      <c r="K944" s="1" t="s">
        <v>489</v>
      </c>
      <c r="L944" s="1" t="s">
        <v>14044</v>
      </c>
      <c r="M944" s="1" t="s">
        <v>347</v>
      </c>
      <c r="N944" s="2">
        <v>43466</v>
      </c>
      <c r="O944" s="1" t="s">
        <v>30</v>
      </c>
      <c r="P944" s="1" t="s">
        <v>14045</v>
      </c>
      <c r="U944" s="1" t="s">
        <v>34</v>
      </c>
      <c r="V944" s="1" t="s">
        <v>869</v>
      </c>
    </row>
    <row r="945" spans="1:23" x14ac:dyDescent="0.3">
      <c r="A945" s="1" t="s">
        <v>14046</v>
      </c>
      <c r="B945" s="1" t="s">
        <v>14047</v>
      </c>
      <c r="C945" s="1" t="s">
        <v>426</v>
      </c>
      <c r="D945" s="1" t="s">
        <v>14048</v>
      </c>
      <c r="E945" s="1">
        <v>2</v>
      </c>
      <c r="F945" s="1" t="s">
        <v>437</v>
      </c>
      <c r="H945" s="1" t="s">
        <v>26</v>
      </c>
      <c r="J945" s="1" t="s">
        <v>27</v>
      </c>
      <c r="K945" s="1" t="s">
        <v>14049</v>
      </c>
      <c r="L945" s="1" t="s">
        <v>14050</v>
      </c>
      <c r="M945" s="1" t="s">
        <v>347</v>
      </c>
      <c r="N945" s="2">
        <v>43466</v>
      </c>
      <c r="O945" s="1" t="s">
        <v>30</v>
      </c>
      <c r="P945" s="1" t="s">
        <v>14051</v>
      </c>
      <c r="Q945" s="1" t="s">
        <v>14052</v>
      </c>
      <c r="R945" s="1" t="s">
        <v>14053</v>
      </c>
      <c r="U945" s="3">
        <v>18568</v>
      </c>
      <c r="V945" s="1" t="s">
        <v>869</v>
      </c>
      <c r="W945" s="1">
        <v>6</v>
      </c>
    </row>
    <row r="946" spans="1:23" x14ac:dyDescent="0.3">
      <c r="A946" s="1" t="s">
        <v>14054</v>
      </c>
      <c r="B946" s="1" t="s">
        <v>14055</v>
      </c>
      <c r="C946" s="1" t="s">
        <v>869</v>
      </c>
      <c r="D946" s="1" t="s">
        <v>14056</v>
      </c>
      <c r="E946" s="1">
        <v>1</v>
      </c>
      <c r="F946" s="1" t="s">
        <v>142</v>
      </c>
      <c r="H946" s="1" t="s">
        <v>26</v>
      </c>
      <c r="I946" s="1" t="s">
        <v>71</v>
      </c>
      <c r="J946" s="1" t="s">
        <v>27</v>
      </c>
      <c r="K946" s="1" t="s">
        <v>528</v>
      </c>
      <c r="M946" s="1" t="s">
        <v>135</v>
      </c>
      <c r="N946" s="2">
        <v>43466</v>
      </c>
      <c r="O946" s="1" t="s">
        <v>30</v>
      </c>
      <c r="P946" s="1" t="s">
        <v>14057</v>
      </c>
      <c r="Q946" s="1" t="s">
        <v>14058</v>
      </c>
      <c r="R946" s="1" t="s">
        <v>14059</v>
      </c>
      <c r="S946" s="1">
        <v>263786594169</v>
      </c>
      <c r="U946" s="1" t="s">
        <v>130</v>
      </c>
      <c r="V946" s="1" t="s">
        <v>869</v>
      </c>
    </row>
    <row r="947" spans="1:23" x14ac:dyDescent="0.3">
      <c r="A947" s="1" t="s">
        <v>14060</v>
      </c>
      <c r="B947" s="1" t="s">
        <v>14061</v>
      </c>
      <c r="C947" s="1" t="s">
        <v>869</v>
      </c>
      <c r="D947" s="1" t="s">
        <v>14062</v>
      </c>
      <c r="E947" s="1">
        <v>3</v>
      </c>
      <c r="F947" s="1" t="s">
        <v>1108</v>
      </c>
      <c r="H947" s="1" t="s">
        <v>26</v>
      </c>
      <c r="I947" s="1" t="s">
        <v>71</v>
      </c>
      <c r="J947" s="1" t="s">
        <v>27</v>
      </c>
      <c r="K947" s="1" t="s">
        <v>14063</v>
      </c>
      <c r="L947" s="1" t="s">
        <v>14064</v>
      </c>
      <c r="M947" s="1" t="s">
        <v>10456</v>
      </c>
      <c r="N947" s="2">
        <v>43466</v>
      </c>
      <c r="O947" s="1" t="s">
        <v>30</v>
      </c>
      <c r="P947" s="1" t="s">
        <v>14065</v>
      </c>
      <c r="R947" s="1" t="s">
        <v>14066</v>
      </c>
      <c r="S947" s="1" t="s">
        <v>14067</v>
      </c>
      <c r="U947" s="3">
        <v>18568</v>
      </c>
      <c r="V947" s="1" t="s">
        <v>869</v>
      </c>
      <c r="W947" s="1">
        <v>10</v>
      </c>
    </row>
    <row r="948" spans="1:23" x14ac:dyDescent="0.3">
      <c r="A948" s="1" t="s">
        <v>14068</v>
      </c>
      <c r="B948" s="1" t="s">
        <v>14069</v>
      </c>
      <c r="D948" s="1" t="s">
        <v>14070</v>
      </c>
      <c r="E948" s="1">
        <v>1</v>
      </c>
      <c r="F948" s="1" t="s">
        <v>25</v>
      </c>
      <c r="H948" s="1" t="s">
        <v>26</v>
      </c>
      <c r="J948" s="1" t="s">
        <v>27</v>
      </c>
      <c r="K948" s="1" t="s">
        <v>257</v>
      </c>
      <c r="L948" s="1" t="s">
        <v>14071</v>
      </c>
      <c r="M948" s="1" t="s">
        <v>170</v>
      </c>
      <c r="N948" s="2">
        <v>43466</v>
      </c>
      <c r="O948" s="1" t="s">
        <v>30</v>
      </c>
      <c r="P948" s="1" t="s">
        <v>14072</v>
      </c>
      <c r="R948" s="1" t="s">
        <v>14073</v>
      </c>
      <c r="U948" s="4">
        <v>45667</v>
      </c>
    </row>
    <row r="949" spans="1:23" x14ac:dyDescent="0.3">
      <c r="A949" s="1" t="s">
        <v>14074</v>
      </c>
      <c r="B949" s="1" t="s">
        <v>14075</v>
      </c>
      <c r="C949" s="1" t="s">
        <v>426</v>
      </c>
      <c r="D949" s="1" t="s">
        <v>14076</v>
      </c>
      <c r="E949" s="1">
        <v>4</v>
      </c>
      <c r="F949" s="1" t="s">
        <v>142</v>
      </c>
      <c r="H949" s="1" t="s">
        <v>26</v>
      </c>
      <c r="I949" s="1" t="s">
        <v>71</v>
      </c>
      <c r="J949" s="1" t="s">
        <v>27</v>
      </c>
      <c r="K949" s="1" t="s">
        <v>14077</v>
      </c>
      <c r="L949" s="1" t="s">
        <v>14078</v>
      </c>
      <c r="M949" s="1" t="s">
        <v>347</v>
      </c>
      <c r="N949" s="2">
        <v>43466</v>
      </c>
      <c r="O949" s="1" t="s">
        <v>30</v>
      </c>
      <c r="P949" s="1" t="s">
        <v>14079</v>
      </c>
      <c r="Q949" s="1" t="s">
        <v>14080</v>
      </c>
      <c r="R949" s="1" t="s">
        <v>14081</v>
      </c>
      <c r="S949" s="1">
        <v>201015111776</v>
      </c>
      <c r="U949" s="1" t="s">
        <v>130</v>
      </c>
      <c r="V949" s="1" t="s">
        <v>869</v>
      </c>
      <c r="W949" s="1">
        <v>8</v>
      </c>
    </row>
    <row r="950" spans="1:23" x14ac:dyDescent="0.3">
      <c r="A950" s="1" t="s">
        <v>14082</v>
      </c>
      <c r="B950" s="1" t="s">
        <v>14083</v>
      </c>
      <c r="C950" s="1" t="s">
        <v>426</v>
      </c>
      <c r="D950" s="1" t="s">
        <v>14084</v>
      </c>
      <c r="E950" s="1">
        <v>2</v>
      </c>
      <c r="F950" s="1" t="s">
        <v>14085</v>
      </c>
      <c r="H950" s="1" t="s">
        <v>26</v>
      </c>
      <c r="I950" s="1" t="s">
        <v>80</v>
      </c>
      <c r="J950" s="1" t="s">
        <v>27</v>
      </c>
      <c r="K950" s="1" t="s">
        <v>14086</v>
      </c>
      <c r="L950" s="1" t="s">
        <v>14087</v>
      </c>
      <c r="M950" s="1" t="s">
        <v>258</v>
      </c>
      <c r="N950" s="2">
        <v>43466</v>
      </c>
      <c r="O950" s="1" t="s">
        <v>30</v>
      </c>
      <c r="P950" s="1" t="s">
        <v>14088</v>
      </c>
      <c r="R950" s="1" t="s">
        <v>14089</v>
      </c>
      <c r="U950" s="3">
        <v>18568</v>
      </c>
      <c r="V950" s="1" t="s">
        <v>869</v>
      </c>
      <c r="W950" s="1">
        <v>8</v>
      </c>
    </row>
    <row r="951" spans="1:23" x14ac:dyDescent="0.3">
      <c r="A951" s="1" t="s">
        <v>14090</v>
      </c>
      <c r="B951" s="1" t="s">
        <v>14091</v>
      </c>
      <c r="C951" s="1" t="s">
        <v>869</v>
      </c>
      <c r="D951" s="1" t="s">
        <v>14092</v>
      </c>
      <c r="E951" s="1">
        <v>2</v>
      </c>
      <c r="F951" s="1" t="s">
        <v>142</v>
      </c>
      <c r="H951" s="1" t="s">
        <v>26</v>
      </c>
      <c r="J951" s="1" t="s">
        <v>27</v>
      </c>
      <c r="K951" s="1" t="s">
        <v>928</v>
      </c>
      <c r="L951" s="1" t="s">
        <v>14093</v>
      </c>
      <c r="M951" s="1" t="s">
        <v>630</v>
      </c>
      <c r="N951" s="2">
        <v>43466</v>
      </c>
      <c r="O951" s="1" t="s">
        <v>30</v>
      </c>
      <c r="P951" s="1" t="s">
        <v>14094</v>
      </c>
      <c r="Q951" s="1" t="s">
        <v>14095</v>
      </c>
      <c r="U951" s="3">
        <v>18568</v>
      </c>
      <c r="V951" s="1" t="s">
        <v>869</v>
      </c>
      <c r="W951" s="1">
        <v>2</v>
      </c>
    </row>
    <row r="952" spans="1:23" x14ac:dyDescent="0.3">
      <c r="A952" s="1" t="s">
        <v>14096</v>
      </c>
      <c r="B952" s="1" t="s">
        <v>14097</v>
      </c>
      <c r="C952" s="1" t="s">
        <v>1611</v>
      </c>
      <c r="D952" s="1" t="s">
        <v>6812</v>
      </c>
      <c r="E952" s="1">
        <v>2</v>
      </c>
      <c r="F952" s="1" t="s">
        <v>6453</v>
      </c>
      <c r="H952" s="1" t="s">
        <v>26</v>
      </c>
      <c r="J952" s="1" t="s">
        <v>27</v>
      </c>
      <c r="K952" s="1" t="s">
        <v>6454</v>
      </c>
      <c r="L952" s="1" t="s">
        <v>14098</v>
      </c>
      <c r="M952" s="1" t="s">
        <v>375</v>
      </c>
      <c r="N952" s="2">
        <v>43466</v>
      </c>
      <c r="O952" s="1" t="s">
        <v>30</v>
      </c>
      <c r="P952" s="1" t="s">
        <v>14099</v>
      </c>
      <c r="Q952" s="1" t="s">
        <v>14100</v>
      </c>
      <c r="R952" s="1" t="s">
        <v>14101</v>
      </c>
      <c r="S952" s="1">
        <v>8068960835</v>
      </c>
      <c r="U952" s="3">
        <v>18568</v>
      </c>
      <c r="V952" s="1" t="s">
        <v>869</v>
      </c>
      <c r="W952" s="1">
        <v>8</v>
      </c>
    </row>
    <row r="953" spans="1:23" x14ac:dyDescent="0.3">
      <c r="A953" s="1" t="s">
        <v>14102</v>
      </c>
      <c r="B953" s="1" t="s">
        <v>14103</v>
      </c>
      <c r="C953" s="1" t="s">
        <v>1611</v>
      </c>
      <c r="D953" s="1" t="s">
        <v>14104</v>
      </c>
      <c r="E953" s="1">
        <v>1</v>
      </c>
      <c r="F953" s="1" t="s">
        <v>142</v>
      </c>
      <c r="H953" s="1" t="s">
        <v>26</v>
      </c>
      <c r="J953" s="1" t="s">
        <v>27</v>
      </c>
      <c r="K953" s="1" t="s">
        <v>14105</v>
      </c>
      <c r="L953" s="1" t="s">
        <v>14106</v>
      </c>
      <c r="M953" s="1" t="s">
        <v>347</v>
      </c>
      <c r="N953" s="2">
        <v>43466</v>
      </c>
      <c r="O953" s="1" t="s">
        <v>30</v>
      </c>
      <c r="P953" s="1" t="s">
        <v>14107</v>
      </c>
      <c r="R953" s="1" t="s">
        <v>14108</v>
      </c>
      <c r="S953" s="1" t="s">
        <v>14109</v>
      </c>
      <c r="U953" s="4">
        <v>45667</v>
      </c>
      <c r="V953" s="1" t="s">
        <v>869</v>
      </c>
      <c r="W953" s="1">
        <v>2</v>
      </c>
    </row>
    <row r="954" spans="1:23" x14ac:dyDescent="0.3">
      <c r="A954" s="1" t="s">
        <v>14110</v>
      </c>
      <c r="B954" s="1" t="s">
        <v>14111</v>
      </c>
      <c r="C954" s="1" t="s">
        <v>1611</v>
      </c>
      <c r="D954" s="1" t="s">
        <v>14112</v>
      </c>
      <c r="E954" s="1">
        <v>1</v>
      </c>
      <c r="F954" s="1" t="s">
        <v>2097</v>
      </c>
      <c r="H954" s="1" t="s">
        <v>26</v>
      </c>
      <c r="I954" s="1" t="s">
        <v>80</v>
      </c>
      <c r="J954" s="1" t="s">
        <v>27</v>
      </c>
      <c r="K954" s="1" t="s">
        <v>6229</v>
      </c>
      <c r="L954" s="1" t="s">
        <v>14113</v>
      </c>
      <c r="M954" s="1" t="s">
        <v>258</v>
      </c>
      <c r="N954" s="2">
        <v>43466</v>
      </c>
      <c r="O954" s="1" t="s">
        <v>30</v>
      </c>
      <c r="P954" s="1" t="s">
        <v>14114</v>
      </c>
      <c r="Q954" s="1" t="s">
        <v>14115</v>
      </c>
      <c r="R954" s="1" t="s">
        <v>14116</v>
      </c>
      <c r="U954" s="4">
        <v>45667</v>
      </c>
      <c r="V954" s="1" t="s">
        <v>869</v>
      </c>
      <c r="W954" s="1">
        <v>1</v>
      </c>
    </row>
    <row r="955" spans="1:23" x14ac:dyDescent="0.3">
      <c r="A955" s="1" t="s">
        <v>14117</v>
      </c>
      <c r="B955" s="1" t="s">
        <v>14118</v>
      </c>
      <c r="C955" s="1" t="s">
        <v>926</v>
      </c>
      <c r="D955" s="1" t="s">
        <v>14119</v>
      </c>
      <c r="E955" s="1">
        <v>1</v>
      </c>
      <c r="F955" s="1" t="s">
        <v>8234</v>
      </c>
      <c r="H955" s="1" t="s">
        <v>26</v>
      </c>
      <c r="I955" s="1" t="s">
        <v>80</v>
      </c>
      <c r="J955" s="1" t="s">
        <v>27</v>
      </c>
      <c r="K955" s="1" t="s">
        <v>14120</v>
      </c>
      <c r="L955" s="1" t="s">
        <v>14121</v>
      </c>
      <c r="M955" s="1" t="s">
        <v>163</v>
      </c>
      <c r="N955" s="2">
        <v>43466</v>
      </c>
      <c r="O955" s="1" t="s">
        <v>30</v>
      </c>
      <c r="P955" s="1" t="s">
        <v>14122</v>
      </c>
      <c r="Q955" s="1" t="s">
        <v>14123</v>
      </c>
      <c r="R955" s="1" t="s">
        <v>14124</v>
      </c>
      <c r="S955" s="1" t="s">
        <v>14125</v>
      </c>
      <c r="U955" s="3">
        <v>18568</v>
      </c>
      <c r="V955" s="1" t="s">
        <v>932</v>
      </c>
      <c r="W955" s="1">
        <v>1</v>
      </c>
    </row>
    <row r="956" spans="1:23" x14ac:dyDescent="0.3">
      <c r="A956" s="1" t="s">
        <v>14126</v>
      </c>
      <c r="B956" s="1" t="s">
        <v>14127</v>
      </c>
      <c r="C956" s="1" t="s">
        <v>497</v>
      </c>
      <c r="F956" s="1" t="s">
        <v>657</v>
      </c>
      <c r="J956" s="1" t="s">
        <v>27</v>
      </c>
      <c r="K956" s="1" t="s">
        <v>14128</v>
      </c>
      <c r="L956" s="1" t="s">
        <v>14129</v>
      </c>
      <c r="M956" s="1" t="s">
        <v>1131</v>
      </c>
      <c r="N956" s="2">
        <v>43466</v>
      </c>
      <c r="O956" s="1" t="s">
        <v>30</v>
      </c>
      <c r="P956" s="1" t="s">
        <v>14130</v>
      </c>
      <c r="Q956" s="1" t="s">
        <v>14131</v>
      </c>
      <c r="R956" s="1" t="s">
        <v>14132</v>
      </c>
      <c r="T956" s="1">
        <v>4</v>
      </c>
      <c r="U956" s="4">
        <v>45667</v>
      </c>
      <c r="W956" s="1">
        <v>1</v>
      </c>
    </row>
    <row r="957" spans="1:23" x14ac:dyDescent="0.3">
      <c r="A957" s="1" t="s">
        <v>14133</v>
      </c>
      <c r="B957" s="1" t="s">
        <v>14134</v>
      </c>
      <c r="C957" s="1" t="s">
        <v>869</v>
      </c>
      <c r="D957" s="1" t="s">
        <v>14135</v>
      </c>
      <c r="E957" s="1">
        <v>2</v>
      </c>
      <c r="F957" s="1" t="s">
        <v>274</v>
      </c>
      <c r="H957" s="1" t="s">
        <v>26</v>
      </c>
      <c r="J957" s="1" t="s">
        <v>27</v>
      </c>
      <c r="K957" s="1" t="s">
        <v>275</v>
      </c>
      <c r="L957" s="1" t="s">
        <v>14136</v>
      </c>
      <c r="M957" s="1" t="s">
        <v>660</v>
      </c>
      <c r="N957" s="2">
        <v>43466</v>
      </c>
      <c r="O957" s="1" t="s">
        <v>30</v>
      </c>
      <c r="P957" s="1" t="s">
        <v>14137</v>
      </c>
      <c r="Q957" s="1" t="s">
        <v>14138</v>
      </c>
      <c r="R957" s="1" t="s">
        <v>14139</v>
      </c>
      <c r="S957" s="1" t="s">
        <v>14140</v>
      </c>
      <c r="U957" s="4">
        <v>45667</v>
      </c>
      <c r="V957" s="1" t="s">
        <v>869</v>
      </c>
      <c r="W957" s="1">
        <v>2</v>
      </c>
    </row>
    <row r="958" spans="1:23" x14ac:dyDescent="0.3">
      <c r="A958" s="1" t="s">
        <v>14141</v>
      </c>
      <c r="B958" s="1" t="s">
        <v>14142</v>
      </c>
      <c r="C958" s="1" t="s">
        <v>869</v>
      </c>
      <c r="D958" s="1" t="s">
        <v>14143</v>
      </c>
      <c r="E958" s="1">
        <v>1</v>
      </c>
      <c r="F958" s="1" t="s">
        <v>3249</v>
      </c>
      <c r="H958" s="1" t="s">
        <v>26</v>
      </c>
      <c r="I958" s="1" t="s">
        <v>80</v>
      </c>
      <c r="J958" s="1" t="s">
        <v>27</v>
      </c>
      <c r="K958" s="1" t="s">
        <v>14144</v>
      </c>
      <c r="L958" s="1" t="s">
        <v>14145</v>
      </c>
      <c r="M958" s="1" t="s">
        <v>347</v>
      </c>
      <c r="N958" s="2">
        <v>43466</v>
      </c>
      <c r="O958" s="1" t="s">
        <v>267</v>
      </c>
      <c r="P958" s="1" t="s">
        <v>14146</v>
      </c>
      <c r="R958" s="1" t="s">
        <v>14147</v>
      </c>
      <c r="S958" s="1">
        <v>201092021507</v>
      </c>
      <c r="U958" s="3">
        <v>18568</v>
      </c>
      <c r="V958" s="1" t="s">
        <v>869</v>
      </c>
      <c r="W958" s="1">
        <v>5</v>
      </c>
    </row>
    <row r="959" spans="1:23" x14ac:dyDescent="0.3">
      <c r="A959" s="1" t="s">
        <v>14148</v>
      </c>
      <c r="B959" s="1" t="s">
        <v>14149</v>
      </c>
      <c r="C959" s="1" t="s">
        <v>1611</v>
      </c>
      <c r="D959" s="1" t="s">
        <v>14150</v>
      </c>
      <c r="E959" s="1">
        <v>3</v>
      </c>
      <c r="F959" s="1" t="s">
        <v>283</v>
      </c>
      <c r="H959" s="1" t="s">
        <v>26</v>
      </c>
      <c r="I959" s="1" t="s">
        <v>80</v>
      </c>
      <c r="J959" s="1" t="s">
        <v>27</v>
      </c>
      <c r="K959" s="1" t="s">
        <v>14151</v>
      </c>
      <c r="L959" s="1" t="s">
        <v>14152</v>
      </c>
      <c r="M959" s="1" t="s">
        <v>347</v>
      </c>
      <c r="N959" s="2">
        <v>43466</v>
      </c>
      <c r="O959" s="1" t="s">
        <v>30</v>
      </c>
      <c r="P959" s="1" t="s">
        <v>14153</v>
      </c>
      <c r="Q959" s="1" t="s">
        <v>14154</v>
      </c>
      <c r="R959" s="1" t="s">
        <v>14155</v>
      </c>
      <c r="S959" s="1" t="s">
        <v>14156</v>
      </c>
      <c r="U959" s="4">
        <v>45667</v>
      </c>
      <c r="V959" s="1" t="s">
        <v>869</v>
      </c>
      <c r="W959" s="1">
        <v>2</v>
      </c>
    </row>
    <row r="960" spans="1:23" x14ac:dyDescent="0.3">
      <c r="A960" s="1" t="s">
        <v>14157</v>
      </c>
      <c r="B960" s="1" t="s">
        <v>14158</v>
      </c>
      <c r="C960" s="1" t="s">
        <v>1611</v>
      </c>
      <c r="D960" s="1" t="s">
        <v>14159</v>
      </c>
      <c r="E960" s="1">
        <v>1</v>
      </c>
      <c r="F960" s="1" t="s">
        <v>1408</v>
      </c>
      <c r="H960" s="1" t="s">
        <v>26</v>
      </c>
      <c r="I960" s="1" t="s">
        <v>80</v>
      </c>
      <c r="J960" s="1" t="s">
        <v>27</v>
      </c>
      <c r="K960" s="1" t="s">
        <v>14160</v>
      </c>
      <c r="L960" s="1" t="s">
        <v>14161</v>
      </c>
      <c r="M960" s="1" t="s">
        <v>258</v>
      </c>
      <c r="N960" s="2">
        <v>43466</v>
      </c>
      <c r="O960" s="1" t="s">
        <v>30</v>
      </c>
      <c r="P960" s="1" t="s">
        <v>14162</v>
      </c>
      <c r="Q960" s="1" t="s">
        <v>14163</v>
      </c>
      <c r="R960" s="1" t="s">
        <v>14164</v>
      </c>
      <c r="S960" s="1">
        <v>2349017000150</v>
      </c>
      <c r="U960" s="3">
        <v>18568</v>
      </c>
      <c r="V960" s="1" t="s">
        <v>113</v>
      </c>
    </row>
    <row r="961" spans="1:23" x14ac:dyDescent="0.3">
      <c r="A961" s="1" t="s">
        <v>14165</v>
      </c>
      <c r="B961" s="1" t="s">
        <v>14166</v>
      </c>
      <c r="C961" s="1" t="s">
        <v>1611</v>
      </c>
      <c r="D961" s="1" t="s">
        <v>14167</v>
      </c>
      <c r="E961" s="1">
        <v>3</v>
      </c>
      <c r="F961" s="1" t="s">
        <v>1178</v>
      </c>
      <c r="H961" s="1" t="s">
        <v>26</v>
      </c>
      <c r="I961" s="1" t="s">
        <v>80</v>
      </c>
      <c r="J961" s="1" t="s">
        <v>27</v>
      </c>
      <c r="K961" s="1" t="s">
        <v>1179</v>
      </c>
      <c r="L961" s="1" t="s">
        <v>14168</v>
      </c>
      <c r="M961" s="1" t="s">
        <v>258</v>
      </c>
      <c r="N961" s="2">
        <v>43466</v>
      </c>
      <c r="O961" s="1" t="s">
        <v>30</v>
      </c>
      <c r="P961" s="1" t="s">
        <v>14169</v>
      </c>
      <c r="Q961" s="1" t="s">
        <v>14170</v>
      </c>
      <c r="R961" s="1" t="s">
        <v>14171</v>
      </c>
      <c r="S961" s="1">
        <f>234-809-951-8140</f>
        <v>-9666</v>
      </c>
      <c r="U961" s="4">
        <v>45667</v>
      </c>
      <c r="V961" s="1" t="s">
        <v>869</v>
      </c>
      <c r="W961" s="1">
        <v>7</v>
      </c>
    </row>
    <row r="962" spans="1:23" x14ac:dyDescent="0.3">
      <c r="A962" s="1" t="s">
        <v>14172</v>
      </c>
      <c r="B962" s="1" t="s">
        <v>14173</v>
      </c>
      <c r="C962" s="1" t="s">
        <v>869</v>
      </c>
      <c r="F962" s="1" t="s">
        <v>142</v>
      </c>
      <c r="H962" s="1" t="s">
        <v>26</v>
      </c>
      <c r="J962" s="1" t="s">
        <v>27</v>
      </c>
      <c r="K962" s="1" t="s">
        <v>928</v>
      </c>
      <c r="L962" s="1" t="s">
        <v>14174</v>
      </c>
      <c r="M962" s="1" t="s">
        <v>746</v>
      </c>
      <c r="N962" s="2">
        <v>43466</v>
      </c>
      <c r="O962" s="1" t="s">
        <v>267</v>
      </c>
      <c r="P962" s="1" t="s">
        <v>14175</v>
      </c>
      <c r="Q962" s="1" t="s">
        <v>14176</v>
      </c>
      <c r="R962" s="1" t="s">
        <v>14177</v>
      </c>
      <c r="S962" s="1" t="s">
        <v>14178</v>
      </c>
      <c r="U962" s="3">
        <v>18568</v>
      </c>
      <c r="V962" s="1" t="s">
        <v>869</v>
      </c>
    </row>
    <row r="963" spans="1:23" x14ac:dyDescent="0.3">
      <c r="A963" s="1" t="s">
        <v>14179</v>
      </c>
      <c r="B963" s="1" t="s">
        <v>14180</v>
      </c>
      <c r="C963" s="1" t="s">
        <v>1611</v>
      </c>
      <c r="D963" s="1" t="s">
        <v>14181</v>
      </c>
      <c r="E963" s="1">
        <v>2</v>
      </c>
      <c r="F963" s="1" t="s">
        <v>14182</v>
      </c>
      <c r="H963" s="1" t="s">
        <v>26</v>
      </c>
      <c r="I963" s="1" t="s">
        <v>80</v>
      </c>
      <c r="J963" s="1" t="s">
        <v>27</v>
      </c>
      <c r="K963" s="1" t="s">
        <v>14183</v>
      </c>
      <c r="L963" s="1" t="s">
        <v>14184</v>
      </c>
      <c r="M963" s="1" t="s">
        <v>302</v>
      </c>
      <c r="N963" s="2">
        <v>43466</v>
      </c>
      <c r="O963" s="1" t="s">
        <v>267</v>
      </c>
      <c r="P963" s="1" t="s">
        <v>14185</v>
      </c>
      <c r="Q963" s="1" t="s">
        <v>14186</v>
      </c>
      <c r="R963" s="1" t="s">
        <v>14187</v>
      </c>
      <c r="S963" s="1">
        <v>27829248342</v>
      </c>
      <c r="U963" s="3">
        <v>18568</v>
      </c>
      <c r="V963" s="1" t="s">
        <v>869</v>
      </c>
      <c r="W963" s="1">
        <v>1</v>
      </c>
    </row>
    <row r="964" spans="1:23" x14ac:dyDescent="0.3">
      <c r="A964" s="1" t="s">
        <v>14188</v>
      </c>
      <c r="B964" s="1" t="s">
        <v>14189</v>
      </c>
      <c r="C964" s="1" t="s">
        <v>212</v>
      </c>
      <c r="D964" s="1" t="s">
        <v>14190</v>
      </c>
      <c r="E964" s="1">
        <v>1</v>
      </c>
      <c r="F964" s="1" t="s">
        <v>666</v>
      </c>
      <c r="H964" s="1" t="s">
        <v>26</v>
      </c>
      <c r="I964" s="1" t="s">
        <v>80</v>
      </c>
      <c r="J964" s="1" t="s">
        <v>27</v>
      </c>
      <c r="K964" s="1" t="s">
        <v>14191</v>
      </c>
      <c r="L964" s="1" t="s">
        <v>14192</v>
      </c>
      <c r="M964" s="1" t="s">
        <v>1131</v>
      </c>
      <c r="N964" s="2">
        <v>43466</v>
      </c>
      <c r="O964" s="1" t="s">
        <v>30</v>
      </c>
      <c r="P964" s="1" t="s">
        <v>14193</v>
      </c>
      <c r="R964" s="1" t="s">
        <v>14194</v>
      </c>
      <c r="S964" s="1" t="s">
        <v>14195</v>
      </c>
      <c r="U964" s="3">
        <v>18568</v>
      </c>
      <c r="W964" s="1">
        <v>3</v>
      </c>
    </row>
    <row r="965" spans="1:23" x14ac:dyDescent="0.3">
      <c r="A965" s="1" t="s">
        <v>14196</v>
      </c>
      <c r="B965" s="1" t="s">
        <v>14197</v>
      </c>
      <c r="C965" s="1" t="s">
        <v>869</v>
      </c>
      <c r="D965" s="1" t="s">
        <v>14198</v>
      </c>
      <c r="E965" s="1">
        <v>3</v>
      </c>
      <c r="F965" s="1" t="s">
        <v>4443</v>
      </c>
      <c r="H965" s="1" t="s">
        <v>26</v>
      </c>
      <c r="J965" s="1" t="s">
        <v>27</v>
      </c>
      <c r="K965" s="1" t="s">
        <v>14199</v>
      </c>
      <c r="L965" s="1" t="s">
        <v>14200</v>
      </c>
      <c r="M965" s="1" t="s">
        <v>170</v>
      </c>
      <c r="N965" s="2">
        <v>43466</v>
      </c>
      <c r="O965" s="1" t="s">
        <v>30</v>
      </c>
      <c r="P965" s="1" t="s">
        <v>14201</v>
      </c>
      <c r="Q965" s="1" t="s">
        <v>14202</v>
      </c>
      <c r="R965" s="1" t="s">
        <v>14203</v>
      </c>
      <c r="S965" s="1">
        <f>233-54-166-3609</f>
        <v>-3596</v>
      </c>
      <c r="U965" s="4">
        <v>45667</v>
      </c>
      <c r="V965" s="1" t="s">
        <v>869</v>
      </c>
      <c r="W965" s="1">
        <v>1</v>
      </c>
    </row>
    <row r="966" spans="1:23" x14ac:dyDescent="0.3">
      <c r="A966" s="1" t="s">
        <v>14204</v>
      </c>
      <c r="B966" s="1" t="s">
        <v>14205</v>
      </c>
      <c r="C966" s="1" t="s">
        <v>869</v>
      </c>
      <c r="F966" s="1" t="s">
        <v>25</v>
      </c>
      <c r="H966" s="1" t="s">
        <v>26</v>
      </c>
      <c r="I966" s="1" t="s">
        <v>80</v>
      </c>
      <c r="J966" s="1" t="s">
        <v>27</v>
      </c>
      <c r="K966" s="1" t="s">
        <v>1204</v>
      </c>
      <c r="L966" s="1" t="s">
        <v>14206</v>
      </c>
      <c r="M966" s="1" t="s">
        <v>419</v>
      </c>
      <c r="N966" s="2">
        <v>43466</v>
      </c>
      <c r="O966" s="1" t="s">
        <v>30</v>
      </c>
      <c r="P966" s="1" t="s">
        <v>14207</v>
      </c>
      <c r="R966" s="1" t="s">
        <v>14208</v>
      </c>
      <c r="S966" s="1" t="s">
        <v>14209</v>
      </c>
      <c r="U966" s="3">
        <v>18568</v>
      </c>
      <c r="V966" s="1" t="s">
        <v>869</v>
      </c>
    </row>
    <row r="967" spans="1:23" x14ac:dyDescent="0.3">
      <c r="A967" s="1" t="s">
        <v>14210</v>
      </c>
      <c r="B967" s="1" t="s">
        <v>14211</v>
      </c>
      <c r="C967" s="1" t="s">
        <v>869</v>
      </c>
      <c r="D967" s="1" t="s">
        <v>14212</v>
      </c>
      <c r="E967" s="1">
        <v>2</v>
      </c>
      <c r="F967" s="1" t="s">
        <v>14213</v>
      </c>
      <c r="H967" s="1" t="s">
        <v>26</v>
      </c>
      <c r="I967" s="1" t="s">
        <v>80</v>
      </c>
      <c r="J967" s="1" t="s">
        <v>27</v>
      </c>
      <c r="K967" s="1" t="s">
        <v>14214</v>
      </c>
      <c r="L967" s="1" t="s">
        <v>14215</v>
      </c>
      <c r="M967" s="1" t="s">
        <v>109</v>
      </c>
      <c r="N967" s="2">
        <v>43466</v>
      </c>
      <c r="O967" s="1" t="s">
        <v>30</v>
      </c>
      <c r="P967" s="1" t="s">
        <v>14216</v>
      </c>
      <c r="Q967" s="1" t="s">
        <v>14217</v>
      </c>
      <c r="R967" s="1" t="s">
        <v>14218</v>
      </c>
      <c r="S967" s="1">
        <v>759377776</v>
      </c>
      <c r="U967" s="4">
        <v>45667</v>
      </c>
      <c r="V967" s="1" t="s">
        <v>113</v>
      </c>
      <c r="W967" s="1">
        <v>1</v>
      </c>
    </row>
    <row r="968" spans="1:23" x14ac:dyDescent="0.3">
      <c r="A968" s="1" t="s">
        <v>14219</v>
      </c>
      <c r="B968" s="1" t="s">
        <v>14220</v>
      </c>
      <c r="C968" s="1" t="s">
        <v>869</v>
      </c>
      <c r="D968" s="1" t="s">
        <v>14221</v>
      </c>
      <c r="E968" s="1">
        <v>1</v>
      </c>
      <c r="F968" s="1" t="s">
        <v>6332</v>
      </c>
      <c r="H968" s="1" t="s">
        <v>26</v>
      </c>
      <c r="J968" s="1" t="s">
        <v>27</v>
      </c>
      <c r="K968" s="1" t="s">
        <v>14222</v>
      </c>
      <c r="L968" s="1" t="s">
        <v>14223</v>
      </c>
      <c r="M968" s="1" t="s">
        <v>309</v>
      </c>
      <c r="N968" s="2">
        <v>43466</v>
      </c>
      <c r="O968" s="1" t="s">
        <v>267</v>
      </c>
      <c r="P968" s="1" t="s">
        <v>14224</v>
      </c>
      <c r="Q968" s="1" t="s">
        <v>14225</v>
      </c>
      <c r="R968" s="1" t="s">
        <v>14226</v>
      </c>
      <c r="U968" s="4">
        <v>45667</v>
      </c>
      <c r="V968" s="1" t="s">
        <v>869</v>
      </c>
    </row>
    <row r="969" spans="1:23" x14ac:dyDescent="0.3">
      <c r="A969" s="1" t="s">
        <v>14227</v>
      </c>
      <c r="B969" s="1" t="s">
        <v>14228</v>
      </c>
      <c r="C969" s="1" t="s">
        <v>869</v>
      </c>
      <c r="D969" s="1" t="s">
        <v>14229</v>
      </c>
      <c r="E969" s="1">
        <v>2</v>
      </c>
      <c r="F969" s="1" t="s">
        <v>958</v>
      </c>
      <c r="H969" s="1" t="s">
        <v>26</v>
      </c>
      <c r="J969" s="1" t="s">
        <v>27</v>
      </c>
      <c r="K969" s="1" t="s">
        <v>14230</v>
      </c>
      <c r="L969" s="1" t="s">
        <v>14231</v>
      </c>
      <c r="M969" s="1" t="s">
        <v>170</v>
      </c>
      <c r="N969" s="2">
        <v>43466</v>
      </c>
      <c r="O969" s="1" t="s">
        <v>30</v>
      </c>
      <c r="P969" s="1" t="s">
        <v>14232</v>
      </c>
      <c r="Q969" s="1" t="s">
        <v>14233</v>
      </c>
      <c r="R969" s="1" t="s">
        <v>14234</v>
      </c>
      <c r="U969" s="4">
        <v>45667</v>
      </c>
      <c r="V969" s="1" t="s">
        <v>869</v>
      </c>
      <c r="W969" s="1">
        <v>2</v>
      </c>
    </row>
    <row r="970" spans="1:23" x14ac:dyDescent="0.3">
      <c r="A970" s="1" t="s">
        <v>14235</v>
      </c>
      <c r="B970" s="1" t="s">
        <v>14236</v>
      </c>
      <c r="C970" s="1" t="s">
        <v>1611</v>
      </c>
      <c r="F970" s="1" t="s">
        <v>12124</v>
      </c>
      <c r="H970" s="1" t="s">
        <v>26</v>
      </c>
      <c r="I970" s="1" t="s">
        <v>80</v>
      </c>
      <c r="J970" s="1" t="s">
        <v>27</v>
      </c>
      <c r="K970" s="1" t="s">
        <v>14237</v>
      </c>
      <c r="L970" s="1" t="s">
        <v>14238</v>
      </c>
      <c r="M970" s="1" t="s">
        <v>1896</v>
      </c>
      <c r="N970" s="2">
        <v>43466</v>
      </c>
      <c r="O970" s="1" t="s">
        <v>30</v>
      </c>
      <c r="P970" s="1" t="s">
        <v>14239</v>
      </c>
      <c r="R970" s="1" t="s">
        <v>14240</v>
      </c>
      <c r="S970" s="1" t="s">
        <v>14241</v>
      </c>
      <c r="U970" s="4">
        <v>45667</v>
      </c>
      <c r="V970" s="1" t="s">
        <v>869</v>
      </c>
    </row>
    <row r="971" spans="1:23" x14ac:dyDescent="0.3">
      <c r="A971" s="1" t="s">
        <v>14242</v>
      </c>
      <c r="B971" s="1" t="s">
        <v>14243</v>
      </c>
      <c r="C971" s="1" t="s">
        <v>973</v>
      </c>
      <c r="D971" s="1" t="s">
        <v>14244</v>
      </c>
      <c r="E971" s="1">
        <v>3</v>
      </c>
      <c r="F971" s="1" t="s">
        <v>14245</v>
      </c>
      <c r="H971" s="1" t="s">
        <v>26</v>
      </c>
      <c r="I971" s="1" t="s">
        <v>80</v>
      </c>
      <c r="J971" s="1" t="s">
        <v>27</v>
      </c>
      <c r="K971" s="1" t="s">
        <v>14246</v>
      </c>
      <c r="L971" s="1" t="s">
        <v>14247</v>
      </c>
      <c r="M971" s="1" t="s">
        <v>419</v>
      </c>
      <c r="N971" s="2">
        <v>43466</v>
      </c>
      <c r="O971" s="1" t="s">
        <v>267</v>
      </c>
      <c r="P971" s="1" t="s">
        <v>14248</v>
      </c>
      <c r="Q971" s="1" t="s">
        <v>14249</v>
      </c>
      <c r="R971" s="1" t="s">
        <v>14250</v>
      </c>
      <c r="U971" s="4">
        <v>45667</v>
      </c>
      <c r="V971" s="1" t="s">
        <v>37</v>
      </c>
      <c r="W971" s="1">
        <v>1</v>
      </c>
    </row>
    <row r="972" spans="1:23" x14ac:dyDescent="0.3">
      <c r="A972" s="1" t="s">
        <v>14251</v>
      </c>
      <c r="B972" s="1" t="s">
        <v>14252</v>
      </c>
      <c r="C972" s="1" t="s">
        <v>1611</v>
      </c>
      <c r="F972" s="1" t="s">
        <v>14253</v>
      </c>
      <c r="H972" s="1" t="s">
        <v>26</v>
      </c>
      <c r="J972" s="1" t="s">
        <v>27</v>
      </c>
      <c r="K972" s="1" t="s">
        <v>14254</v>
      </c>
      <c r="M972" s="1" t="s">
        <v>109</v>
      </c>
      <c r="N972" s="2">
        <v>43466</v>
      </c>
      <c r="O972" s="1" t="s">
        <v>30</v>
      </c>
      <c r="P972" s="1" t="s">
        <v>14255</v>
      </c>
      <c r="R972" s="1" t="s">
        <v>14256</v>
      </c>
      <c r="S972" s="1" t="s">
        <v>14257</v>
      </c>
      <c r="U972" s="4">
        <v>45667</v>
      </c>
      <c r="V972" s="1" t="s">
        <v>869</v>
      </c>
      <c r="W972" s="1">
        <v>1</v>
      </c>
    </row>
    <row r="973" spans="1:23" x14ac:dyDescent="0.3">
      <c r="A973" s="1" t="s">
        <v>14258</v>
      </c>
      <c r="B973" s="1" t="s">
        <v>14259</v>
      </c>
      <c r="F973" s="1" t="s">
        <v>90</v>
      </c>
      <c r="H973" s="1" t="s">
        <v>26</v>
      </c>
      <c r="J973" s="1" t="s">
        <v>27</v>
      </c>
      <c r="K973" s="1" t="s">
        <v>967</v>
      </c>
      <c r="M973" s="1" t="s">
        <v>1596</v>
      </c>
      <c r="N973" s="2">
        <v>43466</v>
      </c>
      <c r="O973" s="1" t="s">
        <v>30</v>
      </c>
      <c r="P973" s="1" t="s">
        <v>14260</v>
      </c>
      <c r="R973" s="1" t="s">
        <v>14261</v>
      </c>
      <c r="S973" s="1" t="s">
        <v>14262</v>
      </c>
      <c r="U973" s="3">
        <v>18568</v>
      </c>
    </row>
    <row r="974" spans="1:23" x14ac:dyDescent="0.3">
      <c r="A974" s="1" t="s">
        <v>14263</v>
      </c>
      <c r="B974" s="1" t="s">
        <v>14264</v>
      </c>
      <c r="D974" s="1" t="s">
        <v>14265</v>
      </c>
      <c r="E974" s="1">
        <v>1</v>
      </c>
      <c r="F974" s="1" t="s">
        <v>12271</v>
      </c>
      <c r="H974" s="1" t="s">
        <v>26</v>
      </c>
      <c r="I974" s="1" t="s">
        <v>71</v>
      </c>
      <c r="J974" s="1" t="s">
        <v>27</v>
      </c>
      <c r="K974" s="1" t="s">
        <v>14266</v>
      </c>
      <c r="M974" s="1" t="s">
        <v>530</v>
      </c>
      <c r="N974" s="2">
        <v>43466</v>
      </c>
      <c r="O974" s="1" t="s">
        <v>30</v>
      </c>
      <c r="P974" s="1" t="s">
        <v>14267</v>
      </c>
      <c r="R974" s="1" t="s">
        <v>14268</v>
      </c>
      <c r="S974" s="1">
        <f>27-79-438-3911</f>
        <v>-4401</v>
      </c>
      <c r="U974" s="3">
        <v>18568</v>
      </c>
    </row>
    <row r="975" spans="1:23" x14ac:dyDescent="0.3">
      <c r="A975" s="1" t="s">
        <v>14269</v>
      </c>
      <c r="B975" s="1" t="s">
        <v>14270</v>
      </c>
      <c r="D975" s="1" t="s">
        <v>14271</v>
      </c>
      <c r="E975" s="1">
        <v>2</v>
      </c>
      <c r="F975" s="1" t="s">
        <v>25</v>
      </c>
      <c r="H975" s="1" t="s">
        <v>26</v>
      </c>
      <c r="J975" s="1" t="s">
        <v>27</v>
      </c>
      <c r="K975" s="1" t="s">
        <v>14272</v>
      </c>
      <c r="L975" s="1" t="s">
        <v>14273</v>
      </c>
      <c r="M975" s="1" t="s">
        <v>1131</v>
      </c>
      <c r="N975" s="2">
        <v>43466</v>
      </c>
      <c r="O975" s="1" t="s">
        <v>30</v>
      </c>
      <c r="P975" s="1" t="s">
        <v>14274</v>
      </c>
      <c r="T975" s="1">
        <v>18</v>
      </c>
      <c r="U975" s="4">
        <v>45667</v>
      </c>
    </row>
    <row r="976" spans="1:23" x14ac:dyDescent="0.3">
      <c r="A976" s="1" t="s">
        <v>14275</v>
      </c>
      <c r="B976" s="1" t="s">
        <v>14276</v>
      </c>
      <c r="C976" s="1" t="s">
        <v>426</v>
      </c>
      <c r="D976" s="1" t="s">
        <v>14277</v>
      </c>
      <c r="E976" s="1">
        <v>3</v>
      </c>
      <c r="F976" s="1" t="s">
        <v>3194</v>
      </c>
      <c r="H976" s="1" t="s">
        <v>26</v>
      </c>
      <c r="J976" s="1" t="s">
        <v>27</v>
      </c>
      <c r="K976" s="1" t="s">
        <v>14278</v>
      </c>
      <c r="L976" s="1" t="s">
        <v>14279</v>
      </c>
      <c r="M976" s="1" t="s">
        <v>1110</v>
      </c>
      <c r="N976" s="2">
        <v>43466</v>
      </c>
      <c r="O976" s="1" t="s">
        <v>267</v>
      </c>
      <c r="P976" s="1" t="s">
        <v>14280</v>
      </c>
      <c r="Q976" s="1" t="s">
        <v>14281</v>
      </c>
      <c r="R976" s="1" t="s">
        <v>14282</v>
      </c>
      <c r="S976" s="1" t="s">
        <v>14283</v>
      </c>
      <c r="U976" s="3">
        <v>18568</v>
      </c>
      <c r="V976" s="1" t="s">
        <v>869</v>
      </c>
      <c r="W976" s="1">
        <v>2</v>
      </c>
    </row>
    <row r="977" spans="1:23" x14ac:dyDescent="0.3">
      <c r="A977" s="1" t="s">
        <v>14284</v>
      </c>
      <c r="B977" s="1" t="s">
        <v>14285</v>
      </c>
      <c r="D977" s="1" t="s">
        <v>14286</v>
      </c>
      <c r="E977" s="1">
        <v>2</v>
      </c>
      <c r="F977" s="1" t="s">
        <v>602</v>
      </c>
      <c r="H977" s="1" t="s">
        <v>26</v>
      </c>
      <c r="I977" s="1" t="s">
        <v>71</v>
      </c>
      <c r="J977" s="1" t="s">
        <v>27</v>
      </c>
      <c r="K977" s="1" t="s">
        <v>997</v>
      </c>
      <c r="M977" s="1" t="s">
        <v>100</v>
      </c>
      <c r="N977" s="2">
        <v>43466</v>
      </c>
      <c r="O977" s="1" t="s">
        <v>30</v>
      </c>
      <c r="P977" s="1" t="s">
        <v>14287</v>
      </c>
      <c r="R977" s="1" t="s">
        <v>14288</v>
      </c>
      <c r="S977" s="1">
        <f>27-21-518-558</f>
        <v>-1070</v>
      </c>
      <c r="U977" s="3">
        <v>18568</v>
      </c>
    </row>
    <row r="978" spans="1:23" x14ac:dyDescent="0.3">
      <c r="A978" s="1" t="s">
        <v>7388</v>
      </c>
      <c r="B978" s="1" t="s">
        <v>7389</v>
      </c>
      <c r="C978" s="1" t="s">
        <v>1667</v>
      </c>
      <c r="D978" s="1" t="s">
        <v>7390</v>
      </c>
      <c r="E978" s="1">
        <v>2</v>
      </c>
      <c r="F978" s="1" t="s">
        <v>1928</v>
      </c>
      <c r="H978" s="1" t="s">
        <v>26</v>
      </c>
      <c r="I978" s="1" t="s">
        <v>71</v>
      </c>
      <c r="J978" s="1" t="s">
        <v>27</v>
      </c>
      <c r="K978" s="1" t="s">
        <v>7391</v>
      </c>
      <c r="L978" s="1" t="s">
        <v>7392</v>
      </c>
      <c r="M978" s="1" t="s">
        <v>347</v>
      </c>
      <c r="N978" s="2">
        <v>43101</v>
      </c>
      <c r="O978" s="1" t="s">
        <v>30</v>
      </c>
      <c r="P978" s="1" t="s">
        <v>7393</v>
      </c>
      <c r="Q978" s="1" t="s">
        <v>7394</v>
      </c>
      <c r="R978" s="1" t="s">
        <v>7395</v>
      </c>
      <c r="U978" s="1" t="s">
        <v>67</v>
      </c>
      <c r="V978" s="1" t="s">
        <v>1674</v>
      </c>
      <c r="W978" s="1">
        <v>21</v>
      </c>
    </row>
    <row r="979" spans="1:23" x14ac:dyDescent="0.3">
      <c r="A979" s="1" t="s">
        <v>7396</v>
      </c>
      <c r="B979" s="1" t="s">
        <v>7397</v>
      </c>
      <c r="C979" s="1" t="s">
        <v>869</v>
      </c>
      <c r="D979" s="1" t="s">
        <v>7398</v>
      </c>
      <c r="E979" s="1">
        <v>2</v>
      </c>
      <c r="F979" s="1" t="s">
        <v>5680</v>
      </c>
      <c r="H979" s="1" t="s">
        <v>26</v>
      </c>
      <c r="J979" s="1" t="s">
        <v>27</v>
      </c>
      <c r="K979" s="1" t="s">
        <v>7399</v>
      </c>
      <c r="L979" s="1" t="s">
        <v>7400</v>
      </c>
      <c r="M979" s="1" t="s">
        <v>1110</v>
      </c>
      <c r="N979" s="2">
        <v>43101</v>
      </c>
      <c r="O979" s="1" t="s">
        <v>30</v>
      </c>
      <c r="P979" s="1" t="s">
        <v>7401</v>
      </c>
      <c r="Q979" s="1" t="s">
        <v>7402</v>
      </c>
      <c r="R979" s="1" t="s">
        <v>7403</v>
      </c>
      <c r="U979" s="3">
        <v>18568</v>
      </c>
      <c r="V979" s="1" t="s">
        <v>869</v>
      </c>
      <c r="W979" s="1">
        <v>10</v>
      </c>
    </row>
    <row r="980" spans="1:23" x14ac:dyDescent="0.3">
      <c r="A980" s="1" t="s">
        <v>7404</v>
      </c>
      <c r="B980" s="1" t="s">
        <v>7405</v>
      </c>
      <c r="C980" s="1" t="s">
        <v>869</v>
      </c>
      <c r="D980" s="1" t="s">
        <v>7406</v>
      </c>
      <c r="E980" s="1">
        <v>1</v>
      </c>
      <c r="F980" s="1" t="s">
        <v>7407</v>
      </c>
      <c r="H980" s="1" t="s">
        <v>26</v>
      </c>
      <c r="I980" s="1" t="s">
        <v>80</v>
      </c>
      <c r="J980" s="1" t="s">
        <v>27</v>
      </c>
      <c r="K980" s="1" t="s">
        <v>7408</v>
      </c>
      <c r="L980" s="1" t="s">
        <v>7409</v>
      </c>
      <c r="M980" s="1" t="s">
        <v>258</v>
      </c>
      <c r="N980" s="2">
        <v>43101</v>
      </c>
      <c r="O980" s="1" t="s">
        <v>30</v>
      </c>
      <c r="P980" s="1" t="s">
        <v>7410</v>
      </c>
      <c r="R980" s="1" t="s">
        <v>7411</v>
      </c>
      <c r="S980" s="1" t="s">
        <v>7412</v>
      </c>
      <c r="U980" s="1" t="s">
        <v>34</v>
      </c>
      <c r="V980" s="1" t="s">
        <v>869</v>
      </c>
    </row>
    <row r="981" spans="1:23" x14ac:dyDescent="0.3">
      <c r="A981" s="1" t="s">
        <v>7413</v>
      </c>
      <c r="B981" s="1" t="s">
        <v>7414</v>
      </c>
      <c r="C981" s="1" t="s">
        <v>212</v>
      </c>
      <c r="D981" s="1" t="s">
        <v>7415</v>
      </c>
      <c r="E981" s="1">
        <v>2</v>
      </c>
      <c r="F981" s="1" t="s">
        <v>240</v>
      </c>
      <c r="H981" s="1" t="s">
        <v>26</v>
      </c>
      <c r="I981" s="1" t="s">
        <v>80</v>
      </c>
      <c r="J981" s="1" t="s">
        <v>27</v>
      </c>
      <c r="K981" s="1" t="s">
        <v>7416</v>
      </c>
      <c r="L981" s="1" t="s">
        <v>7417</v>
      </c>
      <c r="M981" s="1" t="s">
        <v>170</v>
      </c>
      <c r="N981" s="2">
        <v>43101</v>
      </c>
      <c r="O981" s="1" t="s">
        <v>30</v>
      </c>
      <c r="P981" s="1" t="s">
        <v>7418</v>
      </c>
      <c r="Q981" s="1" t="s">
        <v>7419</v>
      </c>
      <c r="R981" s="1" t="s">
        <v>7420</v>
      </c>
      <c r="S981" s="1" t="s">
        <v>7421</v>
      </c>
      <c r="U981" s="3">
        <v>18568</v>
      </c>
      <c r="W981" s="1">
        <v>22</v>
      </c>
    </row>
    <row r="982" spans="1:23" x14ac:dyDescent="0.3">
      <c r="A982" s="1" t="s">
        <v>7422</v>
      </c>
      <c r="B982" s="1" t="s">
        <v>7423</v>
      </c>
      <c r="C982" s="1" t="s">
        <v>497</v>
      </c>
      <c r="D982" s="1" t="s">
        <v>7424</v>
      </c>
      <c r="E982" s="1">
        <v>1</v>
      </c>
      <c r="F982" s="1" t="s">
        <v>142</v>
      </c>
      <c r="H982" s="1" t="s">
        <v>26</v>
      </c>
      <c r="I982" s="1" t="s">
        <v>71</v>
      </c>
      <c r="J982" s="1" t="s">
        <v>27</v>
      </c>
      <c r="K982" s="1" t="s">
        <v>1872</v>
      </c>
      <c r="L982" s="1" t="s">
        <v>7425</v>
      </c>
      <c r="M982" s="1" t="s">
        <v>258</v>
      </c>
      <c r="N982" s="2">
        <v>43101</v>
      </c>
      <c r="O982" s="1" t="s">
        <v>30</v>
      </c>
      <c r="P982" s="1" t="s">
        <v>7426</v>
      </c>
      <c r="Q982" s="1" t="s">
        <v>7427</v>
      </c>
      <c r="R982" s="1" t="s">
        <v>7428</v>
      </c>
      <c r="U982" s="3">
        <v>18568</v>
      </c>
      <c r="V982" s="1" t="s">
        <v>869</v>
      </c>
      <c r="W982" s="1">
        <v>30</v>
      </c>
    </row>
    <row r="983" spans="1:23" x14ac:dyDescent="0.3">
      <c r="A983" s="1" t="s">
        <v>7429</v>
      </c>
      <c r="B983" s="1" t="s">
        <v>7430</v>
      </c>
      <c r="C983" s="1" t="s">
        <v>212</v>
      </c>
      <c r="D983" s="1" t="s">
        <v>7431</v>
      </c>
      <c r="E983" s="1">
        <v>2</v>
      </c>
      <c r="F983" s="1" t="s">
        <v>4325</v>
      </c>
      <c r="H983" s="1" t="s">
        <v>26</v>
      </c>
      <c r="I983" s="1" t="s">
        <v>71</v>
      </c>
      <c r="J983" s="1" t="s">
        <v>27</v>
      </c>
      <c r="K983" s="1" t="s">
        <v>7432</v>
      </c>
      <c r="L983" s="1" t="s">
        <v>7433</v>
      </c>
      <c r="M983" s="1" t="s">
        <v>258</v>
      </c>
      <c r="N983" s="2">
        <v>43101</v>
      </c>
      <c r="O983" s="1" t="s">
        <v>30</v>
      </c>
      <c r="P983" s="1" t="s">
        <v>7434</v>
      </c>
      <c r="Q983" s="1" t="s">
        <v>7435</v>
      </c>
      <c r="U983" s="3">
        <v>18568</v>
      </c>
      <c r="W983" s="1">
        <v>20</v>
      </c>
    </row>
    <row r="984" spans="1:23" x14ac:dyDescent="0.3">
      <c r="A984" s="1" t="s">
        <v>7436</v>
      </c>
      <c r="B984" s="1" t="s">
        <v>7437</v>
      </c>
      <c r="C984" s="1" t="s">
        <v>1533</v>
      </c>
      <c r="F984" s="1" t="s">
        <v>7438</v>
      </c>
      <c r="H984" s="1" t="s">
        <v>26</v>
      </c>
      <c r="I984" s="1" t="s">
        <v>71</v>
      </c>
      <c r="J984" s="1" t="s">
        <v>27</v>
      </c>
      <c r="K984" s="1" t="s">
        <v>7439</v>
      </c>
      <c r="L984" s="1" t="s">
        <v>7440</v>
      </c>
      <c r="M984" s="1" t="s">
        <v>347</v>
      </c>
      <c r="N984" s="2">
        <v>43101</v>
      </c>
      <c r="O984" s="1" t="s">
        <v>30</v>
      </c>
      <c r="P984" s="1" t="s">
        <v>7441</v>
      </c>
      <c r="R984" s="1" t="s">
        <v>7442</v>
      </c>
      <c r="U984" s="1" t="s">
        <v>67</v>
      </c>
      <c r="V984" s="1" t="s">
        <v>932</v>
      </c>
      <c r="W984" s="1">
        <v>16</v>
      </c>
    </row>
    <row r="985" spans="1:23" x14ac:dyDescent="0.3">
      <c r="A985" s="1" t="s">
        <v>7443</v>
      </c>
      <c r="B985" s="1" t="s">
        <v>7444</v>
      </c>
      <c r="C985" s="1" t="s">
        <v>869</v>
      </c>
      <c r="D985" s="1" t="s">
        <v>7445</v>
      </c>
      <c r="E985" s="1">
        <v>2</v>
      </c>
      <c r="F985" s="1" t="s">
        <v>7446</v>
      </c>
      <c r="H985" s="1" t="s">
        <v>26</v>
      </c>
      <c r="I985" s="1" t="s">
        <v>39</v>
      </c>
      <c r="J985" s="1" t="s">
        <v>27</v>
      </c>
      <c r="K985" s="1" t="s">
        <v>7447</v>
      </c>
      <c r="L985" s="1" t="s">
        <v>7448</v>
      </c>
      <c r="M985" s="1" t="s">
        <v>109</v>
      </c>
      <c r="N985" s="2">
        <v>43101</v>
      </c>
      <c r="O985" s="1" t="s">
        <v>30</v>
      </c>
      <c r="P985" s="1" t="s">
        <v>7449</v>
      </c>
      <c r="R985" s="1" t="s">
        <v>7450</v>
      </c>
      <c r="U985" s="3">
        <v>18568</v>
      </c>
      <c r="V985" s="1" t="s">
        <v>869</v>
      </c>
      <c r="W985" s="1">
        <v>10</v>
      </c>
    </row>
    <row r="986" spans="1:23" x14ac:dyDescent="0.3">
      <c r="A986" s="1" t="s">
        <v>7382</v>
      </c>
      <c r="B986" s="1" t="s">
        <v>7383</v>
      </c>
      <c r="F986" s="1" t="s">
        <v>142</v>
      </c>
      <c r="H986" s="1" t="s">
        <v>26</v>
      </c>
      <c r="J986" s="1" t="s">
        <v>473</v>
      </c>
      <c r="K986" s="1" t="s">
        <v>2332</v>
      </c>
      <c r="L986" s="1" t="s">
        <v>7384</v>
      </c>
      <c r="M986" s="1" t="s">
        <v>375</v>
      </c>
      <c r="N986" s="2">
        <v>43097</v>
      </c>
      <c r="O986" s="1" t="s">
        <v>267</v>
      </c>
      <c r="P986" s="1" t="s">
        <v>7385</v>
      </c>
      <c r="Q986" s="1" t="s">
        <v>7386</v>
      </c>
      <c r="R986" s="1" t="s">
        <v>7387</v>
      </c>
      <c r="S986" s="1">
        <v>2349035453100</v>
      </c>
      <c r="U986" s="4">
        <v>45667</v>
      </c>
    </row>
    <row r="987" spans="1:23" x14ac:dyDescent="0.3">
      <c r="A987" s="1" t="s">
        <v>7368</v>
      </c>
      <c r="B987" s="1" t="s">
        <v>7369</v>
      </c>
      <c r="D987" s="1" t="s">
        <v>7370</v>
      </c>
      <c r="E987" s="1">
        <v>1</v>
      </c>
      <c r="F987" s="1" t="s">
        <v>7371</v>
      </c>
      <c r="H987" s="1" t="s">
        <v>26</v>
      </c>
      <c r="J987" s="1" t="s">
        <v>27</v>
      </c>
      <c r="K987" s="1" t="s">
        <v>7372</v>
      </c>
      <c r="L987" s="1" t="s">
        <v>7373</v>
      </c>
      <c r="M987" s="1" t="s">
        <v>788</v>
      </c>
      <c r="N987" s="2">
        <v>43089</v>
      </c>
      <c r="O987" s="1" t="s">
        <v>267</v>
      </c>
      <c r="P987" s="1" t="s">
        <v>7374</v>
      </c>
      <c r="R987" s="1" t="s">
        <v>7375</v>
      </c>
      <c r="S987" s="1" t="s">
        <v>7376</v>
      </c>
      <c r="U987" s="4">
        <v>45667</v>
      </c>
    </row>
    <row r="988" spans="1:23" x14ac:dyDescent="0.3">
      <c r="A988" s="1" t="s">
        <v>7377</v>
      </c>
      <c r="B988" s="1" t="s">
        <v>7378</v>
      </c>
      <c r="D988" s="1" t="s">
        <v>7370</v>
      </c>
      <c r="E988" s="1">
        <v>1</v>
      </c>
      <c r="F988" s="1" t="s">
        <v>1236</v>
      </c>
      <c r="H988" s="1" t="s">
        <v>26</v>
      </c>
      <c r="J988" s="1" t="s">
        <v>473</v>
      </c>
      <c r="K988" s="1" t="s">
        <v>1786</v>
      </c>
      <c r="L988" s="1" t="s">
        <v>7379</v>
      </c>
      <c r="M988" s="1" t="s">
        <v>788</v>
      </c>
      <c r="N988" s="2">
        <v>43089</v>
      </c>
      <c r="O988" s="1" t="s">
        <v>267</v>
      </c>
      <c r="P988" s="1" t="s">
        <v>7380</v>
      </c>
      <c r="Q988" s="1" t="s">
        <v>7381</v>
      </c>
      <c r="R988" s="1" t="s">
        <v>7375</v>
      </c>
      <c r="S988" s="1">
        <v>256392912222</v>
      </c>
      <c r="U988" s="4">
        <v>45667</v>
      </c>
    </row>
    <row r="989" spans="1:23" x14ac:dyDescent="0.3">
      <c r="A989" s="1" t="s">
        <v>7359</v>
      </c>
      <c r="B989" s="1" t="s">
        <v>7360</v>
      </c>
      <c r="F989" s="1" t="s">
        <v>7361</v>
      </c>
      <c r="H989" s="1" t="s">
        <v>26</v>
      </c>
      <c r="I989" s="1" t="s">
        <v>71</v>
      </c>
      <c r="J989" s="1" t="s">
        <v>27</v>
      </c>
      <c r="K989" s="1" t="s">
        <v>7362</v>
      </c>
      <c r="L989" s="1" t="s">
        <v>7363</v>
      </c>
      <c r="M989" s="1" t="s">
        <v>144</v>
      </c>
      <c r="N989" s="2">
        <v>43084</v>
      </c>
      <c r="O989" s="1" t="s">
        <v>267</v>
      </c>
      <c r="P989" s="1" t="s">
        <v>7364</v>
      </c>
      <c r="Q989" s="1" t="s">
        <v>7365</v>
      </c>
      <c r="R989" s="1" t="s">
        <v>7366</v>
      </c>
      <c r="S989" s="1" t="s">
        <v>7367</v>
      </c>
      <c r="U989" s="3">
        <v>18568</v>
      </c>
    </row>
    <row r="990" spans="1:23" x14ac:dyDescent="0.3">
      <c r="A990" s="1" t="s">
        <v>7351</v>
      </c>
      <c r="B990" s="1" t="s">
        <v>7352</v>
      </c>
      <c r="D990" s="1" t="s">
        <v>7353</v>
      </c>
      <c r="E990" s="1">
        <v>1</v>
      </c>
      <c r="F990" s="1" t="s">
        <v>7354</v>
      </c>
      <c r="H990" s="1" t="s">
        <v>26</v>
      </c>
      <c r="J990" s="1" t="s">
        <v>27</v>
      </c>
      <c r="K990" s="1" t="s">
        <v>7355</v>
      </c>
      <c r="L990" s="1" t="s">
        <v>7356</v>
      </c>
      <c r="M990" s="1" t="s">
        <v>1831</v>
      </c>
      <c r="N990" s="2">
        <v>43077</v>
      </c>
      <c r="O990" s="1" t="s">
        <v>267</v>
      </c>
      <c r="P990" s="1" t="s">
        <v>7357</v>
      </c>
      <c r="R990" s="1" t="s">
        <v>7358</v>
      </c>
      <c r="U990" s="1" t="s">
        <v>130</v>
      </c>
    </row>
    <row r="991" spans="1:23" x14ac:dyDescent="0.3">
      <c r="A991" s="1" t="s">
        <v>7337</v>
      </c>
      <c r="B991" s="1" t="s">
        <v>7338</v>
      </c>
      <c r="C991" s="1" t="s">
        <v>869</v>
      </c>
      <c r="D991" s="1" t="s">
        <v>7339</v>
      </c>
      <c r="E991" s="1">
        <v>2</v>
      </c>
      <c r="F991" s="1" t="s">
        <v>142</v>
      </c>
      <c r="H991" s="1" t="s">
        <v>26</v>
      </c>
      <c r="I991" s="1" t="s">
        <v>80</v>
      </c>
      <c r="J991" s="1" t="s">
        <v>27</v>
      </c>
      <c r="K991" s="1" t="s">
        <v>928</v>
      </c>
      <c r="L991" s="1" t="s">
        <v>7340</v>
      </c>
      <c r="M991" s="1" t="s">
        <v>100</v>
      </c>
      <c r="N991" s="2">
        <v>43074</v>
      </c>
      <c r="O991" s="1" t="s">
        <v>267</v>
      </c>
      <c r="P991" s="1" t="s">
        <v>7341</v>
      </c>
      <c r="Q991" s="1" t="s">
        <v>7342</v>
      </c>
      <c r="R991" s="1" t="s">
        <v>7343</v>
      </c>
      <c r="S991" s="1">
        <v>27828149648</v>
      </c>
      <c r="U991" s="4">
        <v>45667</v>
      </c>
      <c r="V991" s="1" t="s">
        <v>869</v>
      </c>
      <c r="W991" s="1">
        <v>2</v>
      </c>
    </row>
    <row r="992" spans="1:23" x14ac:dyDescent="0.3">
      <c r="A992" s="1" t="s">
        <v>7344</v>
      </c>
      <c r="B992" s="1" t="s">
        <v>7345</v>
      </c>
      <c r="C992" s="1" t="s">
        <v>3452</v>
      </c>
      <c r="D992" s="1" t="s">
        <v>7346</v>
      </c>
      <c r="E992" s="1">
        <v>1</v>
      </c>
      <c r="F992" s="1" t="s">
        <v>2097</v>
      </c>
      <c r="H992" s="1" t="s">
        <v>26</v>
      </c>
      <c r="J992" s="1" t="s">
        <v>473</v>
      </c>
      <c r="K992" s="1" t="s">
        <v>4412</v>
      </c>
      <c r="L992" s="1" t="s">
        <v>7347</v>
      </c>
      <c r="M992" s="1" t="s">
        <v>2940</v>
      </c>
      <c r="N992" s="2">
        <v>43074</v>
      </c>
      <c r="O992" s="1" t="s">
        <v>267</v>
      </c>
      <c r="P992" s="1" t="s">
        <v>7348</v>
      </c>
      <c r="Q992" s="1" t="s">
        <v>7349</v>
      </c>
      <c r="R992" s="1" t="s">
        <v>7350</v>
      </c>
      <c r="S992" s="1">
        <v>2348056152316</v>
      </c>
      <c r="U992" s="4">
        <v>45667</v>
      </c>
    </row>
    <row r="993" spans="1:23" x14ac:dyDescent="0.3">
      <c r="A993" s="1" t="s">
        <v>7320</v>
      </c>
      <c r="B993" s="1" t="s">
        <v>7321</v>
      </c>
      <c r="D993" s="1" t="s">
        <v>7322</v>
      </c>
      <c r="E993" s="1">
        <v>1</v>
      </c>
      <c r="F993" s="1" t="s">
        <v>7323</v>
      </c>
      <c r="H993" s="1" t="s">
        <v>26</v>
      </c>
      <c r="J993" s="1" t="s">
        <v>27</v>
      </c>
      <c r="K993" s="1" t="s">
        <v>7324</v>
      </c>
      <c r="L993" s="1" t="s">
        <v>7325</v>
      </c>
      <c r="M993" s="1" t="s">
        <v>347</v>
      </c>
      <c r="N993" s="2">
        <v>43070</v>
      </c>
      <c r="O993" s="1" t="s">
        <v>267</v>
      </c>
      <c r="P993" s="1" t="s">
        <v>7326</v>
      </c>
      <c r="Q993" s="1" t="s">
        <v>7327</v>
      </c>
      <c r="R993" s="1" t="s">
        <v>7328</v>
      </c>
      <c r="S993" s="1">
        <v>201026002406</v>
      </c>
      <c r="U993" s="3">
        <v>18568</v>
      </c>
    </row>
    <row r="994" spans="1:23" x14ac:dyDescent="0.3">
      <c r="A994" s="1" t="s">
        <v>7329</v>
      </c>
      <c r="B994" s="1" t="s">
        <v>7330</v>
      </c>
      <c r="D994" s="1" t="s">
        <v>7331</v>
      </c>
      <c r="E994" s="1">
        <v>2</v>
      </c>
      <c r="F994" s="1" t="s">
        <v>2097</v>
      </c>
      <c r="H994" s="1" t="s">
        <v>26</v>
      </c>
      <c r="J994" s="1" t="s">
        <v>473</v>
      </c>
      <c r="K994" s="1" t="s">
        <v>7332</v>
      </c>
      <c r="L994" s="1" t="s">
        <v>7333</v>
      </c>
      <c r="M994" s="1" t="s">
        <v>258</v>
      </c>
      <c r="N994" s="2">
        <v>43070</v>
      </c>
      <c r="O994" s="1" t="s">
        <v>223</v>
      </c>
      <c r="P994" s="1" t="s">
        <v>7334</v>
      </c>
      <c r="Q994" s="1" t="s">
        <v>7335</v>
      </c>
      <c r="R994" s="1" t="s">
        <v>7336</v>
      </c>
      <c r="S994" s="1">
        <v>2348052660417</v>
      </c>
      <c r="U994" s="4">
        <v>45667</v>
      </c>
    </row>
    <row r="995" spans="1:23" x14ac:dyDescent="0.3">
      <c r="A995" s="1" t="s">
        <v>7303</v>
      </c>
      <c r="B995" s="1" t="s">
        <v>7304</v>
      </c>
      <c r="D995" s="1" t="s">
        <v>7305</v>
      </c>
      <c r="E995" s="1">
        <v>2</v>
      </c>
      <c r="F995" s="1" t="s">
        <v>681</v>
      </c>
      <c r="H995" s="1" t="s">
        <v>26</v>
      </c>
      <c r="I995" s="1" t="s">
        <v>71</v>
      </c>
      <c r="J995" s="1" t="s">
        <v>27</v>
      </c>
      <c r="K995" s="1" t="s">
        <v>7306</v>
      </c>
      <c r="L995" s="1" t="s">
        <v>7307</v>
      </c>
      <c r="M995" s="1" t="s">
        <v>409</v>
      </c>
      <c r="N995" s="2">
        <v>43065</v>
      </c>
      <c r="O995" s="1" t="s">
        <v>267</v>
      </c>
      <c r="P995" s="1" t="s">
        <v>7308</v>
      </c>
      <c r="Q995" s="1" t="s">
        <v>7309</v>
      </c>
      <c r="R995" s="1" t="s">
        <v>7310</v>
      </c>
      <c r="S995" s="1" t="s">
        <v>7311</v>
      </c>
      <c r="U995" s="3">
        <v>18568</v>
      </c>
    </row>
    <row r="996" spans="1:23" x14ac:dyDescent="0.3">
      <c r="A996" s="1" t="s">
        <v>7312</v>
      </c>
      <c r="B996" s="1" t="s">
        <v>7313</v>
      </c>
      <c r="C996" s="1" t="s">
        <v>869</v>
      </c>
      <c r="D996" s="1" t="s">
        <v>7314</v>
      </c>
      <c r="E996" s="1">
        <v>1</v>
      </c>
      <c r="F996" s="1" t="s">
        <v>7315</v>
      </c>
      <c r="H996" s="1" t="s">
        <v>26</v>
      </c>
      <c r="J996" s="1" t="s">
        <v>27</v>
      </c>
      <c r="K996" s="1" t="s">
        <v>7316</v>
      </c>
      <c r="L996" s="1" t="s">
        <v>7317</v>
      </c>
      <c r="M996" s="1" t="s">
        <v>1362</v>
      </c>
      <c r="N996" s="2">
        <v>43065</v>
      </c>
      <c r="O996" s="1" t="s">
        <v>267</v>
      </c>
      <c r="P996" s="1" t="s">
        <v>7318</v>
      </c>
      <c r="R996" s="1" t="s">
        <v>7319</v>
      </c>
      <c r="U996" s="4">
        <v>45667</v>
      </c>
      <c r="V996" s="1" t="s">
        <v>869</v>
      </c>
    </row>
    <row r="997" spans="1:23" x14ac:dyDescent="0.3">
      <c r="A997" s="1" t="s">
        <v>7296</v>
      </c>
      <c r="B997" s="1" t="s">
        <v>7297</v>
      </c>
      <c r="D997" s="1" t="s">
        <v>7298</v>
      </c>
      <c r="E997" s="1">
        <v>1</v>
      </c>
      <c r="F997" s="1" t="s">
        <v>142</v>
      </c>
      <c r="H997" s="1" t="s">
        <v>26</v>
      </c>
      <c r="J997" s="1" t="s">
        <v>27</v>
      </c>
      <c r="K997" s="1" t="s">
        <v>2332</v>
      </c>
      <c r="L997" s="1" t="s">
        <v>7299</v>
      </c>
      <c r="M997" s="1" t="s">
        <v>82</v>
      </c>
      <c r="N997" s="2">
        <v>43054</v>
      </c>
      <c r="O997" s="1" t="s">
        <v>267</v>
      </c>
      <c r="P997" s="1" t="s">
        <v>7300</v>
      </c>
      <c r="Q997" s="1" t="s">
        <v>7301</v>
      </c>
      <c r="R997" s="1" t="s">
        <v>7302</v>
      </c>
      <c r="S997" s="1">
        <v>270780723419</v>
      </c>
      <c r="U997" s="4">
        <v>45667</v>
      </c>
    </row>
    <row r="998" spans="1:23" x14ac:dyDescent="0.3">
      <c r="A998" s="1" t="s">
        <v>7288</v>
      </c>
      <c r="B998" s="1" t="s">
        <v>7289</v>
      </c>
      <c r="F998" s="1" t="s">
        <v>7290</v>
      </c>
      <c r="H998" s="1" t="s">
        <v>26</v>
      </c>
      <c r="I998" s="1" t="s">
        <v>71</v>
      </c>
      <c r="J998" s="1" t="s">
        <v>27</v>
      </c>
      <c r="K998" s="1" t="s">
        <v>7291</v>
      </c>
      <c r="L998" s="1" t="s">
        <v>7292</v>
      </c>
      <c r="M998" s="1" t="s">
        <v>7293</v>
      </c>
      <c r="N998" s="2">
        <v>43045</v>
      </c>
      <c r="O998" s="1" t="s">
        <v>267</v>
      </c>
      <c r="P998" s="1" t="s">
        <v>7294</v>
      </c>
      <c r="R998" s="1" t="s">
        <v>7295</v>
      </c>
      <c r="U998" s="4">
        <v>45667</v>
      </c>
    </row>
    <row r="999" spans="1:23" x14ac:dyDescent="0.3">
      <c r="A999" s="1" t="s">
        <v>7279</v>
      </c>
      <c r="B999" s="1" t="s">
        <v>7280</v>
      </c>
      <c r="D999" s="1" t="s">
        <v>7281</v>
      </c>
      <c r="E999" s="1">
        <v>1</v>
      </c>
      <c r="F999" s="1" t="s">
        <v>7282</v>
      </c>
      <c r="H999" s="1" t="s">
        <v>26</v>
      </c>
      <c r="J999" s="1" t="s">
        <v>27</v>
      </c>
      <c r="K999" s="1" t="s">
        <v>7283</v>
      </c>
      <c r="L999" s="1" t="s">
        <v>7284</v>
      </c>
      <c r="M999" s="1" t="s">
        <v>293</v>
      </c>
      <c r="N999" s="2">
        <v>43044</v>
      </c>
      <c r="O999" s="1" t="s">
        <v>267</v>
      </c>
      <c r="P999" s="1" t="s">
        <v>7285</v>
      </c>
      <c r="Q999" s="1" t="s">
        <v>7286</v>
      </c>
      <c r="R999" s="1" t="s">
        <v>7287</v>
      </c>
      <c r="S999" s="1">
        <v>254712095031</v>
      </c>
      <c r="U999" s="4">
        <v>45667</v>
      </c>
    </row>
    <row r="1000" spans="1:23" x14ac:dyDescent="0.3">
      <c r="A1000" s="1" t="s">
        <v>7262</v>
      </c>
      <c r="B1000" s="1" t="s">
        <v>7263</v>
      </c>
      <c r="C1000" s="1" t="s">
        <v>1611</v>
      </c>
      <c r="D1000" s="1" t="s">
        <v>7264</v>
      </c>
      <c r="E1000" s="1">
        <v>2</v>
      </c>
      <c r="F1000" s="1" t="s">
        <v>142</v>
      </c>
      <c r="H1000" s="1" t="s">
        <v>26</v>
      </c>
      <c r="J1000" s="1" t="s">
        <v>27</v>
      </c>
      <c r="K1000" s="1" t="s">
        <v>3424</v>
      </c>
      <c r="L1000" s="1" t="s">
        <v>7265</v>
      </c>
      <c r="M1000" s="1" t="s">
        <v>4446</v>
      </c>
      <c r="N1000" s="2">
        <v>43040</v>
      </c>
      <c r="O1000" s="1" t="s">
        <v>223</v>
      </c>
      <c r="P1000" s="1" t="s">
        <v>7266</v>
      </c>
      <c r="Q1000" s="1" t="s">
        <v>7267</v>
      </c>
      <c r="R1000" s="1" t="s">
        <v>7268</v>
      </c>
      <c r="S1000" s="1">
        <v>1283687656</v>
      </c>
      <c r="U1000" s="4">
        <v>45667</v>
      </c>
      <c r="V1000" s="1" t="s">
        <v>869</v>
      </c>
      <c r="W1000" s="1">
        <v>1</v>
      </c>
    </row>
    <row r="1001" spans="1:23" x14ac:dyDescent="0.3">
      <c r="A1001" s="1" t="s">
        <v>7269</v>
      </c>
      <c r="B1001" s="1" t="s">
        <v>7270</v>
      </c>
      <c r="D1001" s="1" t="s">
        <v>7271</v>
      </c>
      <c r="E1001" s="1">
        <v>1</v>
      </c>
      <c r="F1001" s="1" t="s">
        <v>7272</v>
      </c>
      <c r="H1001" s="1" t="s">
        <v>26</v>
      </c>
      <c r="I1001" s="1" t="s">
        <v>80</v>
      </c>
      <c r="J1001" s="1" t="s">
        <v>27</v>
      </c>
      <c r="K1001" s="1" t="s">
        <v>7273</v>
      </c>
      <c r="L1001" s="1" t="s">
        <v>7274</v>
      </c>
      <c r="M1001" s="1" t="s">
        <v>109</v>
      </c>
      <c r="N1001" s="2">
        <v>43040</v>
      </c>
      <c r="O1001" s="1" t="s">
        <v>223</v>
      </c>
      <c r="P1001" s="1" t="s">
        <v>7275</v>
      </c>
      <c r="Q1001" s="1" t="s">
        <v>7276</v>
      </c>
      <c r="R1001" s="1" t="s">
        <v>7277</v>
      </c>
      <c r="S1001" s="1" t="s">
        <v>7278</v>
      </c>
      <c r="U1001" s="3">
        <v>18568</v>
      </c>
    </row>
    <row r="1002" spans="1:23" x14ac:dyDescent="0.3">
      <c r="A1002" s="1" t="s">
        <v>7253</v>
      </c>
      <c r="B1002" s="1" t="s">
        <v>7254</v>
      </c>
      <c r="D1002" s="1" t="s">
        <v>7255</v>
      </c>
      <c r="E1002" s="1">
        <v>1</v>
      </c>
      <c r="F1002" s="1" t="s">
        <v>7256</v>
      </c>
      <c r="H1002" s="1" t="s">
        <v>26</v>
      </c>
      <c r="J1002" s="1" t="s">
        <v>27</v>
      </c>
      <c r="K1002" s="1" t="s">
        <v>7257</v>
      </c>
      <c r="L1002" s="1" t="s">
        <v>7258</v>
      </c>
      <c r="M1002" s="1" t="s">
        <v>384</v>
      </c>
      <c r="N1002" s="2">
        <v>43035</v>
      </c>
      <c r="O1002" s="1" t="s">
        <v>267</v>
      </c>
      <c r="P1002" s="1" t="s">
        <v>7259</v>
      </c>
      <c r="Q1002" s="1" t="s">
        <v>7260</v>
      </c>
      <c r="R1002" s="1" t="s">
        <v>7261</v>
      </c>
      <c r="S1002" s="1">
        <v>2507843070</v>
      </c>
      <c r="U1002" s="4">
        <v>45667</v>
      </c>
    </row>
    <row r="1003" spans="1:23" x14ac:dyDescent="0.3">
      <c r="A1003" s="1" t="s">
        <v>7245</v>
      </c>
      <c r="B1003" s="1" t="s">
        <v>7246</v>
      </c>
      <c r="F1003" s="1" t="s">
        <v>7247</v>
      </c>
      <c r="H1003" s="1" t="s">
        <v>26</v>
      </c>
      <c r="J1003" s="1" t="s">
        <v>27</v>
      </c>
      <c r="K1003" s="1" t="s">
        <v>7248</v>
      </c>
      <c r="L1003" s="1" t="s">
        <v>7249</v>
      </c>
      <c r="M1003" s="1" t="s">
        <v>109</v>
      </c>
      <c r="N1003" s="2">
        <v>43011</v>
      </c>
      <c r="O1003" s="1" t="s">
        <v>267</v>
      </c>
      <c r="P1003" s="1" t="s">
        <v>7250</v>
      </c>
      <c r="Q1003" s="1" t="s">
        <v>7251</v>
      </c>
      <c r="R1003" s="1" t="s">
        <v>7252</v>
      </c>
      <c r="S1003" s="1">
        <v>254716454754</v>
      </c>
      <c r="U1003" s="1" t="s">
        <v>67</v>
      </c>
    </row>
    <row r="1004" spans="1:23" x14ac:dyDescent="0.3">
      <c r="A1004" s="1" t="s">
        <v>7238</v>
      </c>
      <c r="B1004" s="1" t="s">
        <v>7239</v>
      </c>
      <c r="F1004" s="1" t="s">
        <v>681</v>
      </c>
      <c r="H1004" s="1" t="s">
        <v>26</v>
      </c>
      <c r="I1004" s="1" t="s">
        <v>80</v>
      </c>
      <c r="J1004" s="1" t="s">
        <v>27</v>
      </c>
      <c r="K1004" s="1" t="s">
        <v>7240</v>
      </c>
      <c r="L1004" s="1" t="s">
        <v>7241</v>
      </c>
      <c r="M1004" s="1" t="s">
        <v>419</v>
      </c>
      <c r="N1004" s="2">
        <v>43010</v>
      </c>
      <c r="O1004" s="1" t="s">
        <v>267</v>
      </c>
      <c r="P1004" s="1" t="s">
        <v>7242</v>
      </c>
      <c r="Q1004" s="1" t="s">
        <v>7243</v>
      </c>
      <c r="R1004" s="1" t="s">
        <v>7244</v>
      </c>
      <c r="S1004" s="1">
        <v>3197010280767</v>
      </c>
      <c r="U1004" s="1" t="s">
        <v>130</v>
      </c>
    </row>
    <row r="1005" spans="1:23" x14ac:dyDescent="0.3">
      <c r="A1005" s="1" t="s">
        <v>7203</v>
      </c>
      <c r="B1005" s="1" t="s">
        <v>7204</v>
      </c>
      <c r="C1005" s="1" t="s">
        <v>507</v>
      </c>
      <c r="D1005" s="1" t="s">
        <v>7205</v>
      </c>
      <c r="E1005" s="1">
        <v>3</v>
      </c>
      <c r="F1005" s="1" t="s">
        <v>7206</v>
      </c>
      <c r="H1005" s="1" t="s">
        <v>26</v>
      </c>
      <c r="I1005" s="1" t="s">
        <v>462</v>
      </c>
      <c r="J1005" s="1" t="s">
        <v>27</v>
      </c>
      <c r="K1005" s="1" t="s">
        <v>7207</v>
      </c>
      <c r="L1005" s="1" t="s">
        <v>7208</v>
      </c>
      <c r="M1005" s="1" t="s">
        <v>3270</v>
      </c>
      <c r="N1005" s="2">
        <v>43009</v>
      </c>
      <c r="O1005" s="1" t="s">
        <v>267</v>
      </c>
      <c r="P1005" s="1" t="s">
        <v>7209</v>
      </c>
      <c r="Q1005" s="1" t="s">
        <v>7210</v>
      </c>
      <c r="R1005" s="1" t="s">
        <v>7211</v>
      </c>
      <c r="S1005" s="1" t="s">
        <v>7212</v>
      </c>
      <c r="U1005" s="1" t="s">
        <v>47</v>
      </c>
      <c r="V1005" s="1" t="s">
        <v>932</v>
      </c>
      <c r="W1005" s="1">
        <v>7</v>
      </c>
    </row>
    <row r="1006" spans="1:23" x14ac:dyDescent="0.3">
      <c r="A1006" s="1" t="s">
        <v>7213</v>
      </c>
      <c r="B1006" s="1" t="s">
        <v>7214</v>
      </c>
      <c r="C1006" s="1" t="s">
        <v>869</v>
      </c>
      <c r="D1006" s="1" t="s">
        <v>7215</v>
      </c>
      <c r="E1006" s="1">
        <v>3</v>
      </c>
      <c r="F1006" s="1" t="s">
        <v>176</v>
      </c>
      <c r="H1006" s="1" t="s">
        <v>26</v>
      </c>
      <c r="I1006" s="1" t="s">
        <v>71</v>
      </c>
      <c r="J1006" s="1" t="s">
        <v>27</v>
      </c>
      <c r="K1006" s="1" t="s">
        <v>7216</v>
      </c>
      <c r="L1006" s="1" t="s">
        <v>7217</v>
      </c>
      <c r="M1006" s="1" t="s">
        <v>258</v>
      </c>
      <c r="N1006" s="2">
        <v>43009</v>
      </c>
      <c r="O1006" s="1" t="s">
        <v>267</v>
      </c>
      <c r="P1006" s="1" t="s">
        <v>7218</v>
      </c>
      <c r="Q1006" s="1" t="s">
        <v>7219</v>
      </c>
      <c r="R1006" s="1" t="s">
        <v>7220</v>
      </c>
      <c r="T1006" s="1">
        <v>1</v>
      </c>
      <c r="U1006" s="3">
        <v>18568</v>
      </c>
      <c r="V1006" s="1" t="s">
        <v>869</v>
      </c>
      <c r="W1006" s="1">
        <v>4</v>
      </c>
    </row>
    <row r="1007" spans="1:23" x14ac:dyDescent="0.3">
      <c r="A1007" s="1" t="s">
        <v>7221</v>
      </c>
      <c r="B1007" s="1" t="s">
        <v>7222</v>
      </c>
      <c r="C1007" s="1" t="s">
        <v>426</v>
      </c>
      <c r="F1007" s="1" t="s">
        <v>7223</v>
      </c>
      <c r="H1007" s="1" t="s">
        <v>26</v>
      </c>
      <c r="I1007" s="1" t="s">
        <v>71</v>
      </c>
      <c r="J1007" s="1" t="s">
        <v>27</v>
      </c>
      <c r="K1007" s="1" t="s">
        <v>7224</v>
      </c>
      <c r="L1007" s="1" t="s">
        <v>7225</v>
      </c>
      <c r="M1007" s="1" t="s">
        <v>258</v>
      </c>
      <c r="N1007" s="2">
        <v>43009</v>
      </c>
      <c r="O1007" s="1" t="s">
        <v>267</v>
      </c>
      <c r="P1007" s="1" t="s">
        <v>7226</v>
      </c>
      <c r="Q1007" s="1" t="s">
        <v>7227</v>
      </c>
      <c r="R1007" s="1" t="s">
        <v>7228</v>
      </c>
      <c r="S1007" s="1">
        <v>2348032771993</v>
      </c>
      <c r="U1007" s="3">
        <v>18568</v>
      </c>
      <c r="W1007" s="1">
        <v>1</v>
      </c>
    </row>
    <row r="1008" spans="1:23" x14ac:dyDescent="0.3">
      <c r="A1008" s="1" t="s">
        <v>7229</v>
      </c>
      <c r="B1008" s="1" t="s">
        <v>7230</v>
      </c>
      <c r="D1008" s="1" t="s">
        <v>7231</v>
      </c>
      <c r="E1008" s="1">
        <v>1</v>
      </c>
      <c r="F1008" s="1" t="s">
        <v>3489</v>
      </c>
      <c r="H1008" s="1" t="s">
        <v>26</v>
      </c>
      <c r="J1008" s="1" t="s">
        <v>473</v>
      </c>
      <c r="K1008" s="1" t="s">
        <v>7232</v>
      </c>
      <c r="L1008" s="1" t="s">
        <v>7233</v>
      </c>
      <c r="M1008" s="1" t="s">
        <v>2669</v>
      </c>
      <c r="N1008" s="2">
        <v>43009</v>
      </c>
      <c r="O1008" s="1" t="s">
        <v>223</v>
      </c>
      <c r="P1008" s="1" t="s">
        <v>7234</v>
      </c>
      <c r="Q1008" s="1" t="s">
        <v>7235</v>
      </c>
      <c r="R1008" s="1" t="s">
        <v>7236</v>
      </c>
      <c r="S1008" s="1" t="s">
        <v>7237</v>
      </c>
      <c r="U1008" s="4">
        <v>45667</v>
      </c>
    </row>
    <row r="1009" spans="1:23" x14ac:dyDescent="0.3">
      <c r="A1009" s="1" t="s">
        <v>7193</v>
      </c>
      <c r="B1009" s="1" t="s">
        <v>7194</v>
      </c>
      <c r="D1009" s="1" t="s">
        <v>7195</v>
      </c>
      <c r="E1009" s="1">
        <v>3</v>
      </c>
      <c r="F1009" s="1" t="s">
        <v>7196</v>
      </c>
      <c r="H1009" s="1" t="s">
        <v>26</v>
      </c>
      <c r="J1009" s="1" t="s">
        <v>27</v>
      </c>
      <c r="K1009" s="1" t="s">
        <v>7197</v>
      </c>
      <c r="L1009" s="1" t="s">
        <v>7198</v>
      </c>
      <c r="M1009" s="1" t="s">
        <v>7199</v>
      </c>
      <c r="N1009" s="2">
        <v>42996</v>
      </c>
      <c r="O1009" s="1" t="s">
        <v>267</v>
      </c>
      <c r="P1009" s="1" t="s">
        <v>7200</v>
      </c>
      <c r="Q1009" s="1" t="s">
        <v>7201</v>
      </c>
      <c r="R1009" s="1" t="s">
        <v>7202</v>
      </c>
      <c r="U1009" s="4">
        <v>45667</v>
      </c>
    </row>
    <row r="1010" spans="1:23" x14ac:dyDescent="0.3">
      <c r="A1010" s="1" t="s">
        <v>7185</v>
      </c>
      <c r="B1010" s="1" t="s">
        <v>7186</v>
      </c>
      <c r="D1010" s="1" t="s">
        <v>6830</v>
      </c>
      <c r="E1010" s="1">
        <v>1</v>
      </c>
      <c r="F1010" s="1" t="s">
        <v>7187</v>
      </c>
      <c r="H1010" s="1" t="s">
        <v>26</v>
      </c>
      <c r="I1010" s="1" t="s">
        <v>80</v>
      </c>
      <c r="J1010" s="1" t="s">
        <v>27</v>
      </c>
      <c r="K1010" s="1" t="s">
        <v>7188</v>
      </c>
      <c r="L1010" s="1" t="s">
        <v>7189</v>
      </c>
      <c r="M1010" s="1" t="s">
        <v>815</v>
      </c>
      <c r="N1010" s="2">
        <v>42986</v>
      </c>
      <c r="O1010" s="1" t="s">
        <v>267</v>
      </c>
      <c r="P1010" s="1" t="s">
        <v>7190</v>
      </c>
      <c r="Q1010" s="1" t="s">
        <v>7191</v>
      </c>
      <c r="R1010" s="1" t="s">
        <v>7192</v>
      </c>
      <c r="U1010" s="3">
        <v>18568</v>
      </c>
    </row>
    <row r="1011" spans="1:23" x14ac:dyDescent="0.3">
      <c r="A1011" s="1" t="s">
        <v>7178</v>
      </c>
      <c r="B1011" s="1" t="s">
        <v>7179</v>
      </c>
      <c r="F1011" s="1" t="s">
        <v>7180</v>
      </c>
      <c r="H1011" s="1" t="s">
        <v>26</v>
      </c>
      <c r="J1011" s="1" t="s">
        <v>473</v>
      </c>
      <c r="K1011" s="1" t="s">
        <v>7181</v>
      </c>
      <c r="L1011" s="1" t="s">
        <v>7182</v>
      </c>
      <c r="M1011" s="1" t="s">
        <v>1387</v>
      </c>
      <c r="N1011" s="2">
        <v>42984</v>
      </c>
      <c r="O1011" s="1" t="s">
        <v>267</v>
      </c>
      <c r="P1011" s="1" t="s">
        <v>7183</v>
      </c>
      <c r="R1011" s="1" t="s">
        <v>7184</v>
      </c>
      <c r="S1011" s="1">
        <v>26772196950</v>
      </c>
      <c r="U1011" s="4">
        <v>45667</v>
      </c>
    </row>
    <row r="1012" spans="1:23" x14ac:dyDescent="0.3">
      <c r="A1012" s="1" t="s">
        <v>7161</v>
      </c>
      <c r="B1012" s="1" t="s">
        <v>7162</v>
      </c>
      <c r="C1012" s="1" t="s">
        <v>869</v>
      </c>
      <c r="D1012" s="1" t="s">
        <v>7163</v>
      </c>
      <c r="E1012" s="1">
        <v>2</v>
      </c>
      <c r="F1012" s="1" t="s">
        <v>1005</v>
      </c>
      <c r="H1012" s="1" t="s">
        <v>26</v>
      </c>
      <c r="J1012" s="1" t="s">
        <v>27</v>
      </c>
      <c r="K1012" s="1" t="s">
        <v>7164</v>
      </c>
      <c r="L1012" s="1" t="s">
        <v>7165</v>
      </c>
      <c r="M1012" s="1" t="s">
        <v>163</v>
      </c>
      <c r="N1012" s="2">
        <v>42983</v>
      </c>
      <c r="O1012" s="1" t="s">
        <v>267</v>
      </c>
      <c r="P1012" s="1" t="s">
        <v>7166</v>
      </c>
      <c r="Q1012" s="1" t="s">
        <v>7167</v>
      </c>
      <c r="R1012" s="1" t="s">
        <v>7168</v>
      </c>
      <c r="U1012" s="3">
        <v>18568</v>
      </c>
      <c r="V1012" s="1" t="s">
        <v>869</v>
      </c>
      <c r="W1012" s="1">
        <v>1</v>
      </c>
    </row>
    <row r="1013" spans="1:23" x14ac:dyDescent="0.3">
      <c r="A1013" s="1" t="s">
        <v>7169</v>
      </c>
      <c r="B1013" s="1" t="s">
        <v>7170</v>
      </c>
      <c r="D1013" s="1" t="s">
        <v>7171</v>
      </c>
      <c r="E1013" s="1">
        <v>1</v>
      </c>
      <c r="F1013" s="1" t="s">
        <v>7172</v>
      </c>
      <c r="G1013" s="1">
        <v>3</v>
      </c>
      <c r="H1013" s="1" t="s">
        <v>26</v>
      </c>
      <c r="J1013" s="1" t="s">
        <v>27</v>
      </c>
      <c r="K1013" s="1" t="s">
        <v>7173</v>
      </c>
      <c r="L1013" s="1" t="s">
        <v>7174</v>
      </c>
      <c r="M1013" s="1" t="s">
        <v>258</v>
      </c>
      <c r="N1013" s="2">
        <v>42983</v>
      </c>
      <c r="O1013" s="1" t="s">
        <v>267</v>
      </c>
      <c r="P1013" s="1" t="s">
        <v>7175</v>
      </c>
      <c r="Q1013" s="1" t="s">
        <v>7176</v>
      </c>
      <c r="R1013" s="1" t="s">
        <v>7177</v>
      </c>
      <c r="S1013" s="1">
        <v>2347035219208</v>
      </c>
      <c r="U1013" s="4">
        <v>45667</v>
      </c>
    </row>
    <row r="1014" spans="1:23" x14ac:dyDescent="0.3">
      <c r="A1014" s="1" t="s">
        <v>7152</v>
      </c>
      <c r="B1014" s="1" t="s">
        <v>7153</v>
      </c>
      <c r="C1014" s="1" t="s">
        <v>1611</v>
      </c>
      <c r="D1014" s="1" t="s">
        <v>7154</v>
      </c>
      <c r="E1014" s="1">
        <v>3</v>
      </c>
      <c r="F1014" s="1" t="s">
        <v>7155</v>
      </c>
      <c r="H1014" s="1" t="s">
        <v>26</v>
      </c>
      <c r="I1014" s="1" t="s">
        <v>71</v>
      </c>
      <c r="J1014" s="1" t="s">
        <v>27</v>
      </c>
      <c r="K1014" s="1" t="s">
        <v>7156</v>
      </c>
      <c r="L1014" s="1" t="s">
        <v>7157</v>
      </c>
      <c r="M1014" s="1" t="s">
        <v>302</v>
      </c>
      <c r="N1014" s="2">
        <v>42982</v>
      </c>
      <c r="O1014" s="1" t="s">
        <v>267</v>
      </c>
      <c r="P1014" s="1" t="s">
        <v>7158</v>
      </c>
      <c r="Q1014" s="1" t="s">
        <v>7159</v>
      </c>
      <c r="R1014" s="1" t="s">
        <v>7160</v>
      </c>
      <c r="U1014" s="3">
        <v>18568</v>
      </c>
      <c r="V1014" s="1" t="s">
        <v>869</v>
      </c>
      <c r="W1014" s="1">
        <v>11</v>
      </c>
    </row>
    <row r="1015" spans="1:23" x14ac:dyDescent="0.3">
      <c r="A1015" s="1" t="s">
        <v>7145</v>
      </c>
      <c r="B1015" s="1" t="s">
        <v>7146</v>
      </c>
      <c r="F1015" s="1" t="s">
        <v>7147</v>
      </c>
      <c r="H1015" s="1" t="s">
        <v>26</v>
      </c>
      <c r="J1015" s="1" t="s">
        <v>27</v>
      </c>
      <c r="K1015" s="1" t="s">
        <v>7148</v>
      </c>
      <c r="M1015" s="1" t="s">
        <v>309</v>
      </c>
      <c r="N1015" s="2">
        <v>42981</v>
      </c>
      <c r="O1015" s="1" t="s">
        <v>267</v>
      </c>
      <c r="P1015" s="1" t="s">
        <v>7149</v>
      </c>
      <c r="Q1015" s="1" t="s">
        <v>7150</v>
      </c>
      <c r="R1015" s="1" t="s">
        <v>7151</v>
      </c>
      <c r="U1015" s="4">
        <v>45667</v>
      </c>
    </row>
    <row r="1016" spans="1:23" x14ac:dyDescent="0.3">
      <c r="A1016" s="1" t="s">
        <v>7132</v>
      </c>
      <c r="B1016" s="1" t="s">
        <v>7133</v>
      </c>
      <c r="F1016" s="1" t="s">
        <v>7134</v>
      </c>
      <c r="H1016" s="1" t="s">
        <v>26</v>
      </c>
      <c r="I1016" s="1" t="s">
        <v>80</v>
      </c>
      <c r="J1016" s="1" t="s">
        <v>27</v>
      </c>
      <c r="K1016" s="1" t="s">
        <v>7135</v>
      </c>
      <c r="M1016" s="1" t="s">
        <v>3375</v>
      </c>
      <c r="N1016" s="2">
        <v>42980</v>
      </c>
      <c r="O1016" s="1" t="s">
        <v>267</v>
      </c>
      <c r="P1016" s="1" t="s">
        <v>7136</v>
      </c>
      <c r="Q1016" s="1" t="s">
        <v>7137</v>
      </c>
      <c r="R1016" s="1" t="s">
        <v>7138</v>
      </c>
      <c r="S1016" s="1" t="s">
        <v>7139</v>
      </c>
      <c r="U1016" s="4">
        <v>45667</v>
      </c>
    </row>
    <row r="1017" spans="1:23" x14ac:dyDescent="0.3">
      <c r="A1017" s="1" t="s">
        <v>7140</v>
      </c>
      <c r="B1017" s="1" t="s">
        <v>7141</v>
      </c>
      <c r="F1017" s="1" t="s">
        <v>142</v>
      </c>
      <c r="H1017" s="1" t="s">
        <v>26</v>
      </c>
      <c r="J1017" s="1" t="s">
        <v>27</v>
      </c>
      <c r="K1017" s="1" t="s">
        <v>928</v>
      </c>
      <c r="L1017" s="1" t="s">
        <v>7142</v>
      </c>
      <c r="M1017" s="1" t="s">
        <v>2940</v>
      </c>
      <c r="N1017" s="2">
        <v>42980</v>
      </c>
      <c r="O1017" s="1" t="s">
        <v>267</v>
      </c>
      <c r="P1017" s="1" t="s">
        <v>7143</v>
      </c>
      <c r="R1017" s="1" t="s">
        <v>7144</v>
      </c>
      <c r="U1017" s="3">
        <v>18568</v>
      </c>
    </row>
    <row r="1018" spans="1:23" x14ac:dyDescent="0.3">
      <c r="A1018" s="1" t="s">
        <v>7108</v>
      </c>
      <c r="B1018" s="1" t="s">
        <v>7109</v>
      </c>
      <c r="C1018" s="1" t="s">
        <v>973</v>
      </c>
      <c r="D1018" s="1" t="s">
        <v>7110</v>
      </c>
      <c r="E1018" s="1">
        <v>2</v>
      </c>
      <c r="F1018" s="1" t="s">
        <v>7111</v>
      </c>
      <c r="H1018" s="1" t="s">
        <v>60</v>
      </c>
      <c r="J1018" s="1" t="s">
        <v>473</v>
      </c>
      <c r="K1018" s="1" t="s">
        <v>7112</v>
      </c>
      <c r="L1018" s="1" t="s">
        <v>7113</v>
      </c>
      <c r="M1018" s="1" t="s">
        <v>302</v>
      </c>
      <c r="N1018" s="2">
        <v>42979</v>
      </c>
      <c r="O1018" s="1" t="s">
        <v>267</v>
      </c>
      <c r="P1018" s="1" t="s">
        <v>7114</v>
      </c>
      <c r="R1018" s="1" t="s">
        <v>7115</v>
      </c>
      <c r="S1018" s="1">
        <v>254791801660</v>
      </c>
      <c r="U1018" s="4">
        <v>45667</v>
      </c>
    </row>
    <row r="1019" spans="1:23" x14ac:dyDescent="0.3">
      <c r="A1019" s="1" t="s">
        <v>7116</v>
      </c>
      <c r="B1019" s="1" t="s">
        <v>7117</v>
      </c>
      <c r="D1019" s="1" t="s">
        <v>7118</v>
      </c>
      <c r="E1019" s="1">
        <v>4</v>
      </c>
      <c r="F1019" s="1" t="s">
        <v>2097</v>
      </c>
      <c r="H1019" s="1" t="s">
        <v>26</v>
      </c>
      <c r="J1019" s="1" t="s">
        <v>27</v>
      </c>
      <c r="K1019" s="1" t="s">
        <v>7119</v>
      </c>
      <c r="L1019" s="1" t="s">
        <v>7120</v>
      </c>
      <c r="M1019" s="1" t="s">
        <v>163</v>
      </c>
      <c r="N1019" s="2">
        <v>42979</v>
      </c>
      <c r="O1019" s="1" t="s">
        <v>223</v>
      </c>
      <c r="P1019" s="1" t="s">
        <v>7121</v>
      </c>
      <c r="Q1019" s="1" t="s">
        <v>7122</v>
      </c>
      <c r="R1019" s="1" t="s">
        <v>7123</v>
      </c>
      <c r="U1019" s="4">
        <v>45667</v>
      </c>
    </row>
    <row r="1020" spans="1:23" x14ac:dyDescent="0.3">
      <c r="A1020" s="1" t="s">
        <v>7124</v>
      </c>
      <c r="B1020" s="1" t="s">
        <v>7125</v>
      </c>
      <c r="D1020" s="1" t="s">
        <v>7126</v>
      </c>
      <c r="E1020" s="1">
        <v>1</v>
      </c>
      <c r="F1020" s="1" t="s">
        <v>2120</v>
      </c>
      <c r="H1020" s="1" t="s">
        <v>26</v>
      </c>
      <c r="J1020" s="1" t="s">
        <v>27</v>
      </c>
      <c r="K1020" s="1" t="s">
        <v>7127</v>
      </c>
      <c r="L1020" s="1" t="s">
        <v>7128</v>
      </c>
      <c r="M1020" s="1" t="s">
        <v>258</v>
      </c>
      <c r="N1020" s="2">
        <v>42979</v>
      </c>
      <c r="O1020" s="1" t="s">
        <v>267</v>
      </c>
      <c r="P1020" s="1" t="s">
        <v>7129</v>
      </c>
      <c r="Q1020" s="1" t="s">
        <v>7130</v>
      </c>
      <c r="R1020" s="1" t="s">
        <v>7131</v>
      </c>
      <c r="S1020" s="1">
        <v>2347035128384</v>
      </c>
      <c r="U1020" s="4">
        <v>45667</v>
      </c>
    </row>
    <row r="1021" spans="1:23" x14ac:dyDescent="0.3">
      <c r="A1021" s="1" t="s">
        <v>7103</v>
      </c>
      <c r="B1021" s="1" t="s">
        <v>7104</v>
      </c>
      <c r="F1021" s="1" t="s">
        <v>472</v>
      </c>
      <c r="H1021" s="1" t="s">
        <v>26</v>
      </c>
      <c r="J1021" s="1" t="s">
        <v>27</v>
      </c>
      <c r="K1021" s="1" t="s">
        <v>3087</v>
      </c>
      <c r="M1021" s="1" t="s">
        <v>258</v>
      </c>
      <c r="N1021" s="2">
        <v>42974</v>
      </c>
      <c r="O1021" s="1" t="s">
        <v>267</v>
      </c>
      <c r="P1021" s="1" t="s">
        <v>7105</v>
      </c>
      <c r="Q1021" s="1" t="s">
        <v>7106</v>
      </c>
      <c r="R1021" s="1" t="s">
        <v>7107</v>
      </c>
      <c r="U1021" s="3">
        <v>18568</v>
      </c>
    </row>
    <row r="1022" spans="1:23" x14ac:dyDescent="0.3">
      <c r="A1022" s="1" t="s">
        <v>7095</v>
      </c>
      <c r="B1022" s="1" t="s">
        <v>7096</v>
      </c>
      <c r="D1022" s="1" t="s">
        <v>7097</v>
      </c>
      <c r="E1022" s="1">
        <v>1</v>
      </c>
      <c r="F1022" s="1" t="s">
        <v>7098</v>
      </c>
      <c r="H1022" s="1" t="s">
        <v>26</v>
      </c>
      <c r="J1022" s="1" t="s">
        <v>27</v>
      </c>
      <c r="K1022" s="1" t="s">
        <v>7099</v>
      </c>
      <c r="L1022" s="1" t="s">
        <v>7100</v>
      </c>
      <c r="M1022" s="1" t="s">
        <v>419</v>
      </c>
      <c r="N1022" s="2">
        <v>42969</v>
      </c>
      <c r="O1022" s="1" t="s">
        <v>267</v>
      </c>
      <c r="P1022" s="1" t="s">
        <v>7101</v>
      </c>
      <c r="R1022" s="1" t="s">
        <v>7102</v>
      </c>
      <c r="U1022" s="3">
        <v>18568</v>
      </c>
    </row>
    <row r="1023" spans="1:23" x14ac:dyDescent="0.3">
      <c r="A1023" s="1" t="s">
        <v>7088</v>
      </c>
      <c r="B1023" s="1" t="s">
        <v>7089</v>
      </c>
      <c r="D1023" s="1" t="s">
        <v>7090</v>
      </c>
      <c r="E1023" s="1">
        <v>1</v>
      </c>
      <c r="F1023" s="1" t="s">
        <v>666</v>
      </c>
      <c r="H1023" s="1" t="s">
        <v>26</v>
      </c>
      <c r="J1023" s="1" t="s">
        <v>473</v>
      </c>
      <c r="K1023" s="1" t="s">
        <v>2597</v>
      </c>
      <c r="M1023" s="1" t="s">
        <v>7091</v>
      </c>
      <c r="N1023" s="2">
        <v>42957</v>
      </c>
      <c r="O1023" s="1" t="s">
        <v>267</v>
      </c>
      <c r="P1023" s="1" t="s">
        <v>7092</v>
      </c>
      <c r="Q1023" s="1" t="s">
        <v>7093</v>
      </c>
      <c r="R1023" s="1" t="s">
        <v>7094</v>
      </c>
      <c r="S1023" s="1">
        <v>14159065152</v>
      </c>
    </row>
    <row r="1024" spans="1:23" x14ac:dyDescent="0.3">
      <c r="A1024" s="1" t="s">
        <v>7081</v>
      </c>
      <c r="B1024" s="1" t="s">
        <v>7082</v>
      </c>
      <c r="D1024" s="1" t="s">
        <v>7083</v>
      </c>
      <c r="E1024" s="1">
        <v>1</v>
      </c>
      <c r="F1024" s="1" t="s">
        <v>7084</v>
      </c>
      <c r="H1024" s="1" t="s">
        <v>26</v>
      </c>
      <c r="J1024" s="1" t="s">
        <v>27</v>
      </c>
      <c r="K1024" s="1" t="s">
        <v>7085</v>
      </c>
      <c r="L1024" s="1" t="s">
        <v>7086</v>
      </c>
      <c r="M1024" s="1" t="s">
        <v>302</v>
      </c>
      <c r="N1024" s="2">
        <v>42949</v>
      </c>
      <c r="O1024" s="1" t="s">
        <v>267</v>
      </c>
      <c r="R1024" s="1" t="s">
        <v>7087</v>
      </c>
      <c r="U1024" s="3">
        <v>18568</v>
      </c>
    </row>
    <row r="1025" spans="1:23" x14ac:dyDescent="0.3">
      <c r="A1025" s="1" t="s">
        <v>7071</v>
      </c>
      <c r="B1025" s="1" t="s">
        <v>7072</v>
      </c>
      <c r="C1025" s="1" t="s">
        <v>869</v>
      </c>
      <c r="D1025" s="1" t="s">
        <v>7073</v>
      </c>
      <c r="E1025" s="1">
        <v>2</v>
      </c>
      <c r="F1025" s="1" t="s">
        <v>7074</v>
      </c>
      <c r="H1025" s="1" t="s">
        <v>26</v>
      </c>
      <c r="I1025" s="1" t="s">
        <v>80</v>
      </c>
      <c r="J1025" s="1" t="s">
        <v>27</v>
      </c>
      <c r="K1025" s="1" t="s">
        <v>7075</v>
      </c>
      <c r="L1025" s="1" t="s">
        <v>7076</v>
      </c>
      <c r="M1025" s="1" t="s">
        <v>7077</v>
      </c>
      <c r="N1025" s="2">
        <v>42946</v>
      </c>
      <c r="O1025" s="1" t="s">
        <v>267</v>
      </c>
      <c r="P1025" s="1" t="s">
        <v>7078</v>
      </c>
      <c r="Q1025" s="1" t="s">
        <v>7079</v>
      </c>
      <c r="R1025" s="1" t="s">
        <v>7080</v>
      </c>
      <c r="U1025" s="4">
        <v>45667</v>
      </c>
      <c r="V1025" s="1" t="s">
        <v>869</v>
      </c>
      <c r="W1025" s="1">
        <v>2</v>
      </c>
    </row>
    <row r="1026" spans="1:23" x14ac:dyDescent="0.3">
      <c r="A1026" s="1" t="s">
        <v>7064</v>
      </c>
      <c r="B1026" s="1" t="s">
        <v>7065</v>
      </c>
      <c r="F1026" s="1" t="s">
        <v>3499</v>
      </c>
      <c r="H1026" s="1" t="s">
        <v>26</v>
      </c>
      <c r="J1026" s="1" t="s">
        <v>27</v>
      </c>
      <c r="K1026" s="1" t="s">
        <v>7066</v>
      </c>
      <c r="L1026" s="1" t="s">
        <v>7067</v>
      </c>
      <c r="M1026" s="1" t="s">
        <v>258</v>
      </c>
      <c r="N1026" s="2">
        <v>42935</v>
      </c>
      <c r="O1026" s="1" t="s">
        <v>267</v>
      </c>
      <c r="P1026" s="1" t="s">
        <v>7068</v>
      </c>
      <c r="Q1026" s="1" t="s">
        <v>7069</v>
      </c>
      <c r="R1026" s="1" t="s">
        <v>7070</v>
      </c>
      <c r="S1026" s="1">
        <v>2349012676093</v>
      </c>
      <c r="U1026" s="3">
        <v>18568</v>
      </c>
    </row>
    <row r="1027" spans="1:23" x14ac:dyDescent="0.3">
      <c r="A1027" s="1" t="s">
        <v>7056</v>
      </c>
      <c r="B1027" s="1" t="s">
        <v>7057</v>
      </c>
      <c r="F1027" s="1" t="s">
        <v>7058</v>
      </c>
      <c r="H1027" s="1" t="s">
        <v>26</v>
      </c>
      <c r="J1027" s="1" t="s">
        <v>27</v>
      </c>
      <c r="K1027" s="1" t="s">
        <v>7059</v>
      </c>
      <c r="L1027" s="1" t="s">
        <v>7060</v>
      </c>
      <c r="M1027" s="1" t="s">
        <v>4119</v>
      </c>
      <c r="N1027" s="2">
        <v>42933</v>
      </c>
      <c r="O1027" s="1" t="s">
        <v>267</v>
      </c>
      <c r="P1027" s="1" t="s">
        <v>7061</v>
      </c>
      <c r="R1027" s="1" t="s">
        <v>7062</v>
      </c>
      <c r="S1027" s="1" t="s">
        <v>7063</v>
      </c>
      <c r="U1027" s="4">
        <v>45667</v>
      </c>
    </row>
    <row r="1028" spans="1:23" x14ac:dyDescent="0.3">
      <c r="A1028" s="1" t="s">
        <v>7050</v>
      </c>
      <c r="B1028" s="1" t="s">
        <v>7051</v>
      </c>
      <c r="D1028" s="1" t="s">
        <v>7052</v>
      </c>
      <c r="E1028" s="1">
        <v>2</v>
      </c>
      <c r="F1028" s="1" t="s">
        <v>142</v>
      </c>
      <c r="H1028" s="1" t="s">
        <v>26</v>
      </c>
      <c r="J1028" s="1" t="s">
        <v>27</v>
      </c>
      <c r="K1028" s="1" t="s">
        <v>928</v>
      </c>
      <c r="L1028" s="1" t="s">
        <v>7053</v>
      </c>
      <c r="M1028" s="1" t="s">
        <v>109</v>
      </c>
      <c r="N1028" s="2">
        <v>42930</v>
      </c>
      <c r="O1028" s="1" t="s">
        <v>267</v>
      </c>
      <c r="P1028" s="1" t="s">
        <v>7054</v>
      </c>
      <c r="R1028" s="1" t="s">
        <v>7055</v>
      </c>
      <c r="S1028" s="1">
        <v>254794590406</v>
      </c>
      <c r="U1028" s="4">
        <v>45667</v>
      </c>
    </row>
    <row r="1029" spans="1:23" x14ac:dyDescent="0.3">
      <c r="A1029" s="1" t="s">
        <v>7044</v>
      </c>
      <c r="B1029" s="1" t="s">
        <v>7045</v>
      </c>
      <c r="F1029" s="1" t="s">
        <v>142</v>
      </c>
      <c r="H1029" s="1" t="s">
        <v>60</v>
      </c>
      <c r="J1029" s="1" t="s">
        <v>27</v>
      </c>
      <c r="K1029" s="1" t="s">
        <v>928</v>
      </c>
      <c r="L1029" s="1" t="s">
        <v>7046</v>
      </c>
      <c r="M1029" s="1" t="s">
        <v>170</v>
      </c>
      <c r="N1029" s="2">
        <v>42927</v>
      </c>
      <c r="O1029" s="1" t="s">
        <v>267</v>
      </c>
      <c r="P1029" s="1" t="s">
        <v>7047</v>
      </c>
      <c r="Q1029" s="1" t="s">
        <v>7048</v>
      </c>
      <c r="R1029" s="1" t="s">
        <v>7049</v>
      </c>
      <c r="S1029" s="1">
        <v>546192384</v>
      </c>
      <c r="U1029" s="3">
        <v>18568</v>
      </c>
    </row>
    <row r="1030" spans="1:23" x14ac:dyDescent="0.3">
      <c r="A1030" s="1" t="s">
        <v>7035</v>
      </c>
      <c r="B1030" s="1" t="s">
        <v>7036</v>
      </c>
      <c r="D1030" s="1" t="s">
        <v>7037</v>
      </c>
      <c r="E1030" s="1">
        <v>1</v>
      </c>
      <c r="F1030" s="1" t="s">
        <v>7038</v>
      </c>
      <c r="H1030" s="1" t="s">
        <v>26</v>
      </c>
      <c r="J1030" s="1" t="s">
        <v>473</v>
      </c>
      <c r="K1030" s="1" t="s">
        <v>7039</v>
      </c>
      <c r="M1030" s="1" t="s">
        <v>7040</v>
      </c>
      <c r="N1030" s="2">
        <v>42923</v>
      </c>
      <c r="O1030" s="1" t="s">
        <v>267</v>
      </c>
      <c r="P1030" s="1" t="s">
        <v>7041</v>
      </c>
      <c r="R1030" s="1" t="s">
        <v>7042</v>
      </c>
      <c r="S1030" s="1" t="s">
        <v>7043</v>
      </c>
      <c r="U1030" s="3">
        <v>18568</v>
      </c>
    </row>
    <row r="1031" spans="1:23" x14ac:dyDescent="0.3">
      <c r="A1031" s="1" t="s">
        <v>7027</v>
      </c>
      <c r="B1031" s="1" t="s">
        <v>7028</v>
      </c>
      <c r="C1031" s="1" t="s">
        <v>869</v>
      </c>
      <c r="D1031" s="1" t="s">
        <v>7029</v>
      </c>
      <c r="E1031" s="1">
        <v>3</v>
      </c>
      <c r="F1031" s="1" t="s">
        <v>142</v>
      </c>
      <c r="H1031" s="1" t="s">
        <v>26</v>
      </c>
      <c r="I1031" s="1" t="s">
        <v>71</v>
      </c>
      <c r="J1031" s="1" t="s">
        <v>473</v>
      </c>
      <c r="K1031" s="1" t="s">
        <v>7030</v>
      </c>
      <c r="L1031" s="1" t="s">
        <v>7031</v>
      </c>
      <c r="M1031" s="1" t="s">
        <v>302</v>
      </c>
      <c r="N1031" s="2">
        <v>42917</v>
      </c>
      <c r="O1031" s="1" t="s">
        <v>267</v>
      </c>
      <c r="P1031" s="1" t="s">
        <v>7032</v>
      </c>
      <c r="Q1031" s="1" t="s">
        <v>7033</v>
      </c>
      <c r="R1031" s="1" t="s">
        <v>7034</v>
      </c>
      <c r="U1031" s="4">
        <v>45667</v>
      </c>
      <c r="V1031" s="1" t="s">
        <v>869</v>
      </c>
      <c r="W1031" s="1">
        <v>3</v>
      </c>
    </row>
    <row r="1032" spans="1:23" x14ac:dyDescent="0.3">
      <c r="A1032" s="1" t="s">
        <v>7019</v>
      </c>
      <c r="B1032" s="1" t="s">
        <v>7020</v>
      </c>
      <c r="C1032" s="1" t="s">
        <v>1611</v>
      </c>
      <c r="D1032" s="1" t="s">
        <v>7021</v>
      </c>
      <c r="E1032" s="1">
        <v>3</v>
      </c>
      <c r="F1032" s="1" t="s">
        <v>274</v>
      </c>
      <c r="H1032" s="1" t="s">
        <v>26</v>
      </c>
      <c r="J1032" s="1" t="s">
        <v>27</v>
      </c>
      <c r="K1032" s="1" t="s">
        <v>7022</v>
      </c>
      <c r="L1032" s="1" t="s">
        <v>7023</v>
      </c>
      <c r="M1032" s="1" t="s">
        <v>100</v>
      </c>
      <c r="N1032" s="2">
        <v>42916</v>
      </c>
      <c r="O1032" s="1" t="s">
        <v>267</v>
      </c>
      <c r="P1032" s="1" t="s">
        <v>7024</v>
      </c>
      <c r="Q1032" s="1" t="s">
        <v>7025</v>
      </c>
      <c r="R1032" s="1" t="s">
        <v>7026</v>
      </c>
      <c r="U1032" s="4">
        <v>45667</v>
      </c>
      <c r="V1032" s="1" t="s">
        <v>869</v>
      </c>
      <c r="W1032" s="1">
        <v>1</v>
      </c>
    </row>
    <row r="1033" spans="1:23" x14ac:dyDescent="0.3">
      <c r="A1033" s="1" t="s">
        <v>7014</v>
      </c>
      <c r="B1033" s="1" t="s">
        <v>7015</v>
      </c>
      <c r="F1033" s="1" t="s">
        <v>25</v>
      </c>
      <c r="H1033" s="1" t="s">
        <v>26</v>
      </c>
      <c r="J1033" s="1" t="s">
        <v>473</v>
      </c>
      <c r="K1033" s="1" t="s">
        <v>5663</v>
      </c>
      <c r="L1033" s="1" t="s">
        <v>7016</v>
      </c>
      <c r="M1033" s="1" t="s">
        <v>109</v>
      </c>
      <c r="N1033" s="2">
        <v>42914</v>
      </c>
      <c r="O1033" s="1" t="s">
        <v>267</v>
      </c>
      <c r="P1033" s="1" t="s">
        <v>7017</v>
      </c>
      <c r="Q1033" s="1" t="s">
        <v>7018</v>
      </c>
      <c r="U1033" s="4">
        <v>45667</v>
      </c>
    </row>
    <row r="1034" spans="1:23" x14ac:dyDescent="0.3">
      <c r="A1034" s="1" t="s">
        <v>7005</v>
      </c>
      <c r="B1034" s="1" t="s">
        <v>7006</v>
      </c>
      <c r="D1034" s="1" t="s">
        <v>7007</v>
      </c>
      <c r="E1034" s="1">
        <v>1</v>
      </c>
      <c r="F1034" s="1" t="s">
        <v>472</v>
      </c>
      <c r="H1034" s="1" t="s">
        <v>26</v>
      </c>
      <c r="J1034" s="1" t="s">
        <v>27</v>
      </c>
      <c r="K1034" s="1" t="s">
        <v>7008</v>
      </c>
      <c r="L1034" s="1" t="s">
        <v>7009</v>
      </c>
      <c r="M1034" s="1" t="s">
        <v>7010</v>
      </c>
      <c r="N1034" s="2">
        <v>42898</v>
      </c>
      <c r="O1034" s="1" t="s">
        <v>267</v>
      </c>
      <c r="P1034" s="1" t="s">
        <v>7011</v>
      </c>
      <c r="Q1034" s="1" t="s">
        <v>7012</v>
      </c>
      <c r="R1034" s="1" t="s">
        <v>7013</v>
      </c>
      <c r="S1034" s="1">
        <v>2348115072332</v>
      </c>
      <c r="U1034" s="4">
        <v>45667</v>
      </c>
    </row>
    <row r="1035" spans="1:23" x14ac:dyDescent="0.3">
      <c r="A1035" s="1" t="s">
        <v>6996</v>
      </c>
      <c r="B1035" s="1" t="s">
        <v>6997</v>
      </c>
      <c r="C1035" s="1" t="s">
        <v>426</v>
      </c>
      <c r="D1035" s="1" t="s">
        <v>6998</v>
      </c>
      <c r="E1035" s="1">
        <v>3</v>
      </c>
      <c r="F1035" s="1" t="s">
        <v>6999</v>
      </c>
      <c r="H1035" s="1" t="s">
        <v>26</v>
      </c>
      <c r="I1035" s="1" t="s">
        <v>80</v>
      </c>
      <c r="J1035" s="1" t="s">
        <v>27</v>
      </c>
      <c r="K1035" s="1" t="s">
        <v>7000</v>
      </c>
      <c r="L1035" s="1" t="s">
        <v>7001</v>
      </c>
      <c r="M1035" s="1" t="s">
        <v>170</v>
      </c>
      <c r="N1035" s="2">
        <v>42892</v>
      </c>
      <c r="O1035" s="1" t="s">
        <v>267</v>
      </c>
      <c r="P1035" s="1" t="s">
        <v>7002</v>
      </c>
      <c r="Q1035" s="1" t="s">
        <v>7003</v>
      </c>
      <c r="R1035" s="1" t="s">
        <v>7004</v>
      </c>
      <c r="S1035" s="1">
        <v>2330242864888</v>
      </c>
      <c r="U1035" s="4">
        <v>45667</v>
      </c>
      <c r="V1035" s="1" t="s">
        <v>869</v>
      </c>
      <c r="W1035" s="1">
        <v>5</v>
      </c>
    </row>
    <row r="1036" spans="1:23" x14ac:dyDescent="0.3">
      <c r="A1036" s="1" t="s">
        <v>6960</v>
      </c>
      <c r="B1036" s="1" t="s">
        <v>6961</v>
      </c>
      <c r="C1036" s="1" t="s">
        <v>907</v>
      </c>
      <c r="F1036" s="1" t="s">
        <v>6962</v>
      </c>
      <c r="H1036" s="1" t="s">
        <v>26</v>
      </c>
      <c r="I1036" s="1" t="s">
        <v>71</v>
      </c>
      <c r="J1036" s="1" t="s">
        <v>27</v>
      </c>
      <c r="K1036" s="1" t="s">
        <v>6963</v>
      </c>
      <c r="L1036" s="1" t="s">
        <v>6964</v>
      </c>
      <c r="M1036" s="1" t="s">
        <v>6965</v>
      </c>
      <c r="N1036" s="2">
        <v>42887</v>
      </c>
      <c r="O1036" s="1" t="s">
        <v>223</v>
      </c>
      <c r="P1036" s="1" t="s">
        <v>6966</v>
      </c>
      <c r="Q1036" s="1" t="s">
        <v>6967</v>
      </c>
      <c r="R1036" s="1" t="s">
        <v>6968</v>
      </c>
      <c r="U1036" s="3">
        <v>18568</v>
      </c>
    </row>
    <row r="1037" spans="1:23" x14ac:dyDescent="0.3">
      <c r="A1037" s="1" t="s">
        <v>6969</v>
      </c>
      <c r="B1037" s="1" t="s">
        <v>6970</v>
      </c>
      <c r="C1037" s="1" t="s">
        <v>869</v>
      </c>
      <c r="D1037" s="1" t="s">
        <v>6971</v>
      </c>
      <c r="E1037" s="1">
        <v>4</v>
      </c>
      <c r="F1037" s="1" t="s">
        <v>3267</v>
      </c>
      <c r="H1037" s="1" t="s">
        <v>26</v>
      </c>
      <c r="J1037" s="1" t="s">
        <v>27</v>
      </c>
      <c r="K1037" s="1" t="s">
        <v>6972</v>
      </c>
      <c r="L1037" s="1" t="s">
        <v>6973</v>
      </c>
      <c r="M1037" s="1" t="s">
        <v>100</v>
      </c>
      <c r="N1037" s="2">
        <v>42887</v>
      </c>
      <c r="O1037" s="1" t="s">
        <v>267</v>
      </c>
      <c r="P1037" s="1" t="s">
        <v>6974</v>
      </c>
      <c r="Q1037" s="1" t="s">
        <v>6975</v>
      </c>
      <c r="R1037" s="1" t="s">
        <v>6976</v>
      </c>
      <c r="S1037" s="1" t="s">
        <v>6977</v>
      </c>
      <c r="U1037" s="4">
        <v>45667</v>
      </c>
      <c r="V1037" s="1" t="s">
        <v>869</v>
      </c>
    </row>
    <row r="1038" spans="1:23" x14ac:dyDescent="0.3">
      <c r="A1038" s="1" t="s">
        <v>6978</v>
      </c>
      <c r="B1038" s="1" t="s">
        <v>6979</v>
      </c>
      <c r="D1038" s="1" t="s">
        <v>6980</v>
      </c>
      <c r="E1038" s="1">
        <v>3</v>
      </c>
      <c r="F1038" s="1" t="s">
        <v>6981</v>
      </c>
      <c r="H1038" s="1" t="s">
        <v>26</v>
      </c>
      <c r="I1038" s="1" t="s">
        <v>80</v>
      </c>
      <c r="J1038" s="1" t="s">
        <v>27</v>
      </c>
      <c r="K1038" s="1" t="s">
        <v>6982</v>
      </c>
      <c r="L1038" s="1" t="s">
        <v>6983</v>
      </c>
      <c r="M1038" s="1" t="s">
        <v>109</v>
      </c>
      <c r="N1038" s="2">
        <v>42887</v>
      </c>
      <c r="O1038" s="1" t="s">
        <v>267</v>
      </c>
      <c r="P1038" s="1" t="s">
        <v>6984</v>
      </c>
      <c r="Q1038" s="1" t="s">
        <v>6985</v>
      </c>
      <c r="R1038" s="1" t="s">
        <v>6986</v>
      </c>
      <c r="S1038" s="1">
        <v>254796279968</v>
      </c>
      <c r="U1038" s="4">
        <v>45667</v>
      </c>
    </row>
    <row r="1039" spans="1:23" x14ac:dyDescent="0.3">
      <c r="A1039" s="1" t="s">
        <v>6987</v>
      </c>
      <c r="B1039" s="1" t="s">
        <v>6988</v>
      </c>
      <c r="C1039" s="1" t="s">
        <v>869</v>
      </c>
      <c r="D1039" s="1" t="s">
        <v>6989</v>
      </c>
      <c r="E1039" s="1">
        <v>3</v>
      </c>
      <c r="F1039" s="1" t="s">
        <v>6990</v>
      </c>
      <c r="H1039" s="1" t="s">
        <v>26</v>
      </c>
      <c r="J1039" s="1" t="s">
        <v>27</v>
      </c>
      <c r="K1039" s="1" t="s">
        <v>6991</v>
      </c>
      <c r="L1039" s="1" t="s">
        <v>6992</v>
      </c>
      <c r="M1039" s="1" t="s">
        <v>1110</v>
      </c>
      <c r="N1039" s="2">
        <v>42887</v>
      </c>
      <c r="O1039" s="1" t="s">
        <v>267</v>
      </c>
      <c r="P1039" s="1" t="s">
        <v>6993</v>
      </c>
      <c r="Q1039" s="1" t="s">
        <v>6994</v>
      </c>
      <c r="R1039" s="1" t="s">
        <v>6995</v>
      </c>
      <c r="S1039" s="1">
        <v>2349060000748</v>
      </c>
      <c r="U1039" s="3">
        <v>18568</v>
      </c>
      <c r="V1039" s="1" t="s">
        <v>869</v>
      </c>
    </row>
    <row r="1040" spans="1:23" x14ac:dyDescent="0.3">
      <c r="A1040" s="1" t="s">
        <v>6954</v>
      </c>
      <c r="B1040" s="1" t="s">
        <v>6955</v>
      </c>
      <c r="F1040" s="1" t="s">
        <v>142</v>
      </c>
      <c r="H1040" s="1" t="s">
        <v>26</v>
      </c>
      <c r="I1040" s="1" t="s">
        <v>71</v>
      </c>
      <c r="J1040" s="1" t="s">
        <v>27</v>
      </c>
      <c r="K1040" s="1" t="s">
        <v>928</v>
      </c>
      <c r="L1040" s="1" t="s">
        <v>6956</v>
      </c>
      <c r="M1040" s="1" t="s">
        <v>1120</v>
      </c>
      <c r="N1040" s="2">
        <v>42870</v>
      </c>
      <c r="O1040" s="1" t="s">
        <v>267</v>
      </c>
      <c r="P1040" s="1" t="s">
        <v>6957</v>
      </c>
      <c r="R1040" s="1" t="s">
        <v>6958</v>
      </c>
      <c r="S1040" s="1" t="s">
        <v>6959</v>
      </c>
      <c r="U1040" s="3">
        <v>18568</v>
      </c>
    </row>
    <row r="1041" spans="1:23" x14ac:dyDescent="0.3">
      <c r="A1041" s="1" t="s">
        <v>6946</v>
      </c>
      <c r="B1041" s="1" t="s">
        <v>6947</v>
      </c>
      <c r="F1041" s="1" t="s">
        <v>6948</v>
      </c>
      <c r="H1041" s="1" t="s">
        <v>26</v>
      </c>
      <c r="J1041" s="1" t="s">
        <v>27</v>
      </c>
      <c r="K1041" s="1" t="s">
        <v>6949</v>
      </c>
      <c r="L1041" s="1" t="s">
        <v>6950</v>
      </c>
      <c r="M1041" s="1" t="s">
        <v>258</v>
      </c>
      <c r="N1041" s="2">
        <v>42865</v>
      </c>
      <c r="O1041" s="1" t="s">
        <v>267</v>
      </c>
      <c r="P1041" s="1" t="s">
        <v>6951</v>
      </c>
      <c r="Q1041" s="1" t="s">
        <v>6952</v>
      </c>
      <c r="R1041" s="1" t="s">
        <v>6953</v>
      </c>
      <c r="U1041" s="3">
        <v>18568</v>
      </c>
    </row>
    <row r="1042" spans="1:23" x14ac:dyDescent="0.3">
      <c r="A1042" s="1" t="s">
        <v>6939</v>
      </c>
      <c r="B1042" s="1" t="s">
        <v>6940</v>
      </c>
      <c r="C1042" s="1" t="s">
        <v>869</v>
      </c>
      <c r="D1042" s="1" t="s">
        <v>6941</v>
      </c>
      <c r="E1042" s="1">
        <v>2</v>
      </c>
      <c r="F1042" s="1" t="s">
        <v>142</v>
      </c>
      <c r="H1042" s="1" t="s">
        <v>26</v>
      </c>
      <c r="J1042" s="1" t="s">
        <v>27</v>
      </c>
      <c r="K1042" s="1" t="s">
        <v>2332</v>
      </c>
      <c r="L1042" s="1" t="s">
        <v>6942</v>
      </c>
      <c r="M1042" s="1" t="s">
        <v>3270</v>
      </c>
      <c r="N1042" s="2">
        <v>42859</v>
      </c>
      <c r="O1042" s="1" t="s">
        <v>267</v>
      </c>
      <c r="P1042" s="1" t="s">
        <v>6943</v>
      </c>
      <c r="Q1042" s="1" t="s">
        <v>6944</v>
      </c>
      <c r="R1042" s="1" t="s">
        <v>6945</v>
      </c>
      <c r="S1042" s="1">
        <v>23425333907</v>
      </c>
      <c r="U1042" s="4">
        <v>45667</v>
      </c>
      <c r="V1042" s="1" t="s">
        <v>869</v>
      </c>
      <c r="W1042" s="1">
        <v>1</v>
      </c>
    </row>
    <row r="1043" spans="1:23" x14ac:dyDescent="0.3">
      <c r="A1043" s="1" t="s">
        <v>6929</v>
      </c>
      <c r="B1043" s="1" t="s">
        <v>6930</v>
      </c>
      <c r="C1043" s="1" t="s">
        <v>869</v>
      </c>
      <c r="D1043" s="1" t="s">
        <v>6931</v>
      </c>
      <c r="E1043" s="1">
        <v>3</v>
      </c>
      <c r="F1043" s="1" t="s">
        <v>6695</v>
      </c>
      <c r="H1043" s="1" t="s">
        <v>26</v>
      </c>
      <c r="I1043" s="1" t="s">
        <v>39</v>
      </c>
      <c r="J1043" s="1" t="s">
        <v>27</v>
      </c>
      <c r="K1043" s="1" t="s">
        <v>6932</v>
      </c>
      <c r="L1043" s="1" t="s">
        <v>6933</v>
      </c>
      <c r="M1043" s="1" t="s">
        <v>6934</v>
      </c>
      <c r="N1043" s="2">
        <v>42857</v>
      </c>
      <c r="O1043" s="1" t="s">
        <v>267</v>
      </c>
      <c r="P1043" s="1" t="s">
        <v>6935</v>
      </c>
      <c r="Q1043" s="1" t="s">
        <v>6936</v>
      </c>
      <c r="R1043" s="1" t="s">
        <v>6937</v>
      </c>
      <c r="S1043" s="1" t="s">
        <v>6938</v>
      </c>
      <c r="U1043" s="3">
        <v>18568</v>
      </c>
      <c r="V1043" s="1" t="s">
        <v>869</v>
      </c>
    </row>
    <row r="1044" spans="1:23" x14ac:dyDescent="0.3">
      <c r="A1044" s="1" t="s">
        <v>6898</v>
      </c>
      <c r="B1044" s="1" t="s">
        <v>6899</v>
      </c>
      <c r="C1044" s="1" t="s">
        <v>497</v>
      </c>
      <c r="D1044" s="1" t="s">
        <v>6900</v>
      </c>
      <c r="E1044" s="1">
        <v>1</v>
      </c>
      <c r="F1044" s="1" t="s">
        <v>299</v>
      </c>
      <c r="H1044" s="1" t="s">
        <v>26</v>
      </c>
      <c r="I1044" s="1" t="s">
        <v>71</v>
      </c>
      <c r="J1044" s="1" t="s">
        <v>27</v>
      </c>
      <c r="K1044" s="1" t="s">
        <v>6901</v>
      </c>
      <c r="L1044" s="1" t="s">
        <v>6902</v>
      </c>
      <c r="M1044" s="1" t="s">
        <v>302</v>
      </c>
      <c r="N1044" s="2">
        <v>42856</v>
      </c>
      <c r="O1044" s="1" t="s">
        <v>223</v>
      </c>
      <c r="P1044" s="1" t="s">
        <v>6903</v>
      </c>
      <c r="Q1044" s="1" t="s">
        <v>6904</v>
      </c>
      <c r="R1044" s="1" t="s">
        <v>6905</v>
      </c>
      <c r="S1044" s="1">
        <v>27833073092</v>
      </c>
      <c r="U1044" s="3">
        <v>18568</v>
      </c>
      <c r="V1044" s="1" t="s">
        <v>869</v>
      </c>
      <c r="W1044" s="1">
        <v>4</v>
      </c>
    </row>
    <row r="1045" spans="1:23" x14ac:dyDescent="0.3">
      <c r="A1045" s="1" t="s">
        <v>6906</v>
      </c>
      <c r="B1045" s="1" t="s">
        <v>6907</v>
      </c>
      <c r="C1045" s="1" t="s">
        <v>973</v>
      </c>
      <c r="D1045" s="1" t="s">
        <v>6908</v>
      </c>
      <c r="E1045" s="1">
        <v>1</v>
      </c>
      <c r="F1045" s="1" t="s">
        <v>90</v>
      </c>
      <c r="H1045" s="1" t="s">
        <v>26</v>
      </c>
      <c r="I1045" s="1" t="s">
        <v>71</v>
      </c>
      <c r="J1045" s="1" t="s">
        <v>27</v>
      </c>
      <c r="K1045" s="1" t="s">
        <v>3277</v>
      </c>
      <c r="L1045" s="1" t="s">
        <v>6909</v>
      </c>
      <c r="M1045" s="1" t="s">
        <v>6910</v>
      </c>
      <c r="N1045" s="2">
        <v>42856</v>
      </c>
      <c r="O1045" s="1" t="s">
        <v>267</v>
      </c>
      <c r="P1045" s="1" t="s">
        <v>6911</v>
      </c>
      <c r="R1045" s="1" t="s">
        <v>6912</v>
      </c>
      <c r="S1045" s="1" t="s">
        <v>6913</v>
      </c>
      <c r="U1045" s="1" t="s">
        <v>34</v>
      </c>
      <c r="V1045" s="1" t="s">
        <v>869</v>
      </c>
      <c r="W1045" s="1">
        <v>6</v>
      </c>
    </row>
    <row r="1046" spans="1:23" x14ac:dyDescent="0.3">
      <c r="A1046" s="1" t="s">
        <v>6914</v>
      </c>
      <c r="B1046" s="1" t="s">
        <v>6915</v>
      </c>
      <c r="F1046" s="1" t="s">
        <v>6332</v>
      </c>
      <c r="H1046" s="1" t="s">
        <v>26</v>
      </c>
      <c r="I1046" s="1" t="s">
        <v>71</v>
      </c>
      <c r="J1046" s="1" t="s">
        <v>27</v>
      </c>
      <c r="K1046" s="1" t="s">
        <v>6916</v>
      </c>
      <c r="L1046" s="1" t="s">
        <v>6917</v>
      </c>
      <c r="M1046" s="1" t="s">
        <v>309</v>
      </c>
      <c r="N1046" s="2">
        <v>42856</v>
      </c>
      <c r="O1046" s="1" t="s">
        <v>223</v>
      </c>
      <c r="P1046" s="1" t="s">
        <v>6918</v>
      </c>
      <c r="Q1046" s="1" t="s">
        <v>6919</v>
      </c>
      <c r="R1046" s="1" t="s">
        <v>6920</v>
      </c>
      <c r="U1046" s="1" t="s">
        <v>67</v>
      </c>
    </row>
    <row r="1047" spans="1:23" x14ac:dyDescent="0.3">
      <c r="A1047" s="1" t="s">
        <v>6921</v>
      </c>
      <c r="B1047" s="1" t="s">
        <v>6922</v>
      </c>
      <c r="C1047" s="1" t="s">
        <v>1611</v>
      </c>
      <c r="D1047" s="1" t="s">
        <v>6923</v>
      </c>
      <c r="E1047" s="1">
        <v>4</v>
      </c>
      <c r="F1047" s="1" t="s">
        <v>472</v>
      </c>
      <c r="H1047" s="1" t="s">
        <v>26</v>
      </c>
      <c r="I1047" s="1" t="s">
        <v>71</v>
      </c>
      <c r="J1047" s="1" t="s">
        <v>27</v>
      </c>
      <c r="K1047" s="1" t="s">
        <v>6924</v>
      </c>
      <c r="L1047" s="1" t="s">
        <v>6925</v>
      </c>
      <c r="M1047" s="1" t="s">
        <v>302</v>
      </c>
      <c r="N1047" s="2">
        <v>42856</v>
      </c>
      <c r="O1047" s="1" t="s">
        <v>267</v>
      </c>
      <c r="P1047" s="1" t="s">
        <v>6926</v>
      </c>
      <c r="Q1047" s="1" t="s">
        <v>6927</v>
      </c>
      <c r="R1047" s="1" t="s">
        <v>6928</v>
      </c>
      <c r="U1047" s="4">
        <v>45667</v>
      </c>
      <c r="V1047" s="1" t="s">
        <v>869</v>
      </c>
    </row>
    <row r="1048" spans="1:23" x14ac:dyDescent="0.3">
      <c r="A1048" s="1" t="s">
        <v>6892</v>
      </c>
      <c r="B1048" s="1" t="s">
        <v>6893</v>
      </c>
      <c r="F1048" s="1" t="s">
        <v>3194</v>
      </c>
      <c r="H1048" s="1" t="s">
        <v>26</v>
      </c>
      <c r="J1048" s="1" t="s">
        <v>27</v>
      </c>
      <c r="K1048" s="1" t="s">
        <v>6894</v>
      </c>
      <c r="L1048" s="1" t="s">
        <v>6895</v>
      </c>
      <c r="M1048" s="1" t="s">
        <v>258</v>
      </c>
      <c r="N1048" s="2">
        <v>42829</v>
      </c>
      <c r="O1048" s="1" t="s">
        <v>267</v>
      </c>
      <c r="P1048" s="1" t="s">
        <v>6896</v>
      </c>
      <c r="R1048" s="1" t="s">
        <v>6897</v>
      </c>
      <c r="U1048" s="4">
        <v>45667</v>
      </c>
    </row>
    <row r="1049" spans="1:23" x14ac:dyDescent="0.3">
      <c r="A1049" s="1" t="s">
        <v>6850</v>
      </c>
      <c r="B1049" s="1" t="s">
        <v>6851</v>
      </c>
      <c r="C1049" s="1" t="s">
        <v>869</v>
      </c>
      <c r="D1049" s="1" t="s">
        <v>6852</v>
      </c>
      <c r="E1049" s="1">
        <v>1</v>
      </c>
      <c r="F1049" s="1" t="s">
        <v>90</v>
      </c>
      <c r="H1049" s="1" t="s">
        <v>26</v>
      </c>
      <c r="I1049" s="1" t="s">
        <v>124</v>
      </c>
      <c r="J1049" s="1" t="s">
        <v>27</v>
      </c>
      <c r="K1049" s="1" t="s">
        <v>6853</v>
      </c>
      <c r="L1049" s="1" t="s">
        <v>6854</v>
      </c>
      <c r="M1049" s="1" t="s">
        <v>347</v>
      </c>
      <c r="N1049" s="2">
        <v>42826</v>
      </c>
      <c r="O1049" s="1" t="s">
        <v>267</v>
      </c>
      <c r="P1049" s="1" t="s">
        <v>6855</v>
      </c>
      <c r="Q1049" s="1" t="s">
        <v>6856</v>
      </c>
      <c r="R1049" s="1" t="s">
        <v>6857</v>
      </c>
      <c r="S1049" s="1">
        <v>971566582877</v>
      </c>
      <c r="U1049" s="1" t="s">
        <v>34</v>
      </c>
      <c r="V1049" s="1" t="s">
        <v>869</v>
      </c>
      <c r="W1049" s="1">
        <v>1</v>
      </c>
    </row>
    <row r="1050" spans="1:23" x14ac:dyDescent="0.3">
      <c r="A1050" s="1" t="s">
        <v>6858</v>
      </c>
      <c r="B1050" s="1" t="s">
        <v>6859</v>
      </c>
      <c r="C1050" s="1" t="s">
        <v>907</v>
      </c>
      <c r="F1050" s="1" t="s">
        <v>6860</v>
      </c>
      <c r="H1050" s="1" t="s">
        <v>26</v>
      </c>
      <c r="I1050" s="1" t="s">
        <v>71</v>
      </c>
      <c r="J1050" s="1" t="s">
        <v>27</v>
      </c>
      <c r="K1050" s="1" t="s">
        <v>6861</v>
      </c>
      <c r="L1050" s="1" t="s">
        <v>6862</v>
      </c>
      <c r="M1050" s="1" t="s">
        <v>302</v>
      </c>
      <c r="N1050" s="2">
        <v>42826</v>
      </c>
      <c r="O1050" s="1" t="s">
        <v>223</v>
      </c>
      <c r="P1050" s="1" t="s">
        <v>6863</v>
      </c>
      <c r="Q1050" s="1" t="s">
        <v>6864</v>
      </c>
      <c r="R1050" s="1" t="s">
        <v>6865</v>
      </c>
      <c r="S1050" s="1" t="s">
        <v>6866</v>
      </c>
    </row>
    <row r="1051" spans="1:23" x14ac:dyDescent="0.3">
      <c r="A1051" s="1" t="s">
        <v>6867</v>
      </c>
      <c r="B1051" s="1" t="s">
        <v>6868</v>
      </c>
      <c r="C1051" s="1" t="s">
        <v>869</v>
      </c>
      <c r="D1051" s="1" t="s">
        <v>6869</v>
      </c>
      <c r="E1051" s="1">
        <v>2</v>
      </c>
      <c r="F1051" s="1" t="s">
        <v>142</v>
      </c>
      <c r="H1051" s="1" t="s">
        <v>26</v>
      </c>
      <c r="I1051" s="1" t="s">
        <v>80</v>
      </c>
      <c r="J1051" s="1" t="s">
        <v>27</v>
      </c>
      <c r="K1051" s="1" t="s">
        <v>928</v>
      </c>
      <c r="L1051" s="1" t="s">
        <v>6870</v>
      </c>
      <c r="M1051" s="1" t="s">
        <v>302</v>
      </c>
      <c r="N1051" s="2">
        <v>42826</v>
      </c>
      <c r="O1051" s="1" t="s">
        <v>267</v>
      </c>
      <c r="P1051" s="1" t="s">
        <v>6871</v>
      </c>
      <c r="Q1051" s="1" t="s">
        <v>6872</v>
      </c>
      <c r="R1051" s="1" t="s">
        <v>6873</v>
      </c>
      <c r="S1051" s="1">
        <v>27824950969</v>
      </c>
      <c r="U1051" s="4">
        <v>45667</v>
      </c>
      <c r="V1051" s="1" t="s">
        <v>869</v>
      </c>
      <c r="W1051" s="1">
        <v>1</v>
      </c>
    </row>
    <row r="1052" spans="1:23" x14ac:dyDescent="0.3">
      <c r="A1052" s="1" t="s">
        <v>6874</v>
      </c>
      <c r="B1052" s="1" t="s">
        <v>6875</v>
      </c>
      <c r="D1052" s="1" t="s">
        <v>6876</v>
      </c>
      <c r="E1052" s="1">
        <v>1</v>
      </c>
      <c r="F1052" s="1" t="s">
        <v>6877</v>
      </c>
      <c r="H1052" s="1" t="s">
        <v>26</v>
      </c>
      <c r="I1052" s="1" t="s">
        <v>80</v>
      </c>
      <c r="J1052" s="1" t="s">
        <v>27</v>
      </c>
      <c r="K1052" s="1" t="s">
        <v>6878</v>
      </c>
      <c r="L1052" s="1" t="s">
        <v>6879</v>
      </c>
      <c r="M1052" s="1" t="s">
        <v>258</v>
      </c>
      <c r="N1052" s="2">
        <v>42826</v>
      </c>
      <c r="O1052" s="1" t="s">
        <v>223</v>
      </c>
      <c r="P1052" s="1" t="s">
        <v>6880</v>
      </c>
      <c r="Q1052" s="1" t="s">
        <v>6881</v>
      </c>
      <c r="R1052" s="1" t="s">
        <v>6882</v>
      </c>
      <c r="U1052" s="4">
        <v>45667</v>
      </c>
    </row>
    <row r="1053" spans="1:23" x14ac:dyDescent="0.3">
      <c r="A1053" s="1" t="s">
        <v>6883</v>
      </c>
      <c r="B1053" s="1" t="s">
        <v>6884</v>
      </c>
      <c r="C1053" s="1" t="s">
        <v>426</v>
      </c>
      <c r="D1053" s="1" t="s">
        <v>6885</v>
      </c>
      <c r="E1053" s="1">
        <v>2</v>
      </c>
      <c r="F1053" s="1" t="s">
        <v>6886</v>
      </c>
      <c r="H1053" s="1" t="s">
        <v>26</v>
      </c>
      <c r="J1053" s="1" t="s">
        <v>27</v>
      </c>
      <c r="K1053" s="1" t="s">
        <v>6887</v>
      </c>
      <c r="L1053" s="1" t="s">
        <v>6888</v>
      </c>
      <c r="M1053" s="1" t="s">
        <v>347</v>
      </c>
      <c r="N1053" s="2">
        <v>42826</v>
      </c>
      <c r="O1053" s="1" t="s">
        <v>267</v>
      </c>
      <c r="P1053" s="1" t="s">
        <v>6889</v>
      </c>
      <c r="Q1053" s="1" t="s">
        <v>6890</v>
      </c>
      <c r="R1053" s="1" t="s">
        <v>6891</v>
      </c>
      <c r="U1053" s="4">
        <v>45667</v>
      </c>
      <c r="W1053" s="1">
        <v>1</v>
      </c>
    </row>
    <row r="1054" spans="1:23" x14ac:dyDescent="0.3">
      <c r="A1054" s="1" t="s">
        <v>6844</v>
      </c>
      <c r="B1054" s="1" t="s">
        <v>6845</v>
      </c>
      <c r="F1054" s="1" t="s">
        <v>1626</v>
      </c>
      <c r="H1054" s="1" t="s">
        <v>26</v>
      </c>
      <c r="J1054" s="1" t="s">
        <v>473</v>
      </c>
      <c r="K1054" s="1" t="s">
        <v>1627</v>
      </c>
      <c r="M1054" s="1" t="s">
        <v>440</v>
      </c>
      <c r="N1054" s="2">
        <v>42825</v>
      </c>
      <c r="O1054" s="1" t="s">
        <v>267</v>
      </c>
      <c r="P1054" s="1" t="s">
        <v>6846</v>
      </c>
      <c r="Q1054" s="1" t="s">
        <v>6847</v>
      </c>
      <c r="R1054" s="1" t="s">
        <v>6848</v>
      </c>
      <c r="S1054" s="1" t="s">
        <v>6849</v>
      </c>
    </row>
    <row r="1055" spans="1:23" x14ac:dyDescent="0.3">
      <c r="A1055" s="1" t="s">
        <v>6828</v>
      </c>
      <c r="B1055" s="1" t="s">
        <v>6829</v>
      </c>
      <c r="D1055" s="1" t="s">
        <v>6830</v>
      </c>
      <c r="E1055" s="1">
        <v>1</v>
      </c>
      <c r="F1055" s="1" t="s">
        <v>6831</v>
      </c>
      <c r="H1055" s="1" t="s">
        <v>26</v>
      </c>
      <c r="J1055" s="1" t="s">
        <v>27</v>
      </c>
      <c r="K1055" s="1" t="s">
        <v>6832</v>
      </c>
      <c r="L1055" s="1" t="s">
        <v>6833</v>
      </c>
      <c r="M1055" s="1" t="s">
        <v>815</v>
      </c>
      <c r="N1055" s="2">
        <v>42801</v>
      </c>
      <c r="O1055" s="1" t="s">
        <v>267</v>
      </c>
      <c r="P1055" s="1" t="s">
        <v>6834</v>
      </c>
      <c r="Q1055" s="1" t="s">
        <v>6835</v>
      </c>
      <c r="R1055" s="1" t="s">
        <v>6836</v>
      </c>
      <c r="U1055" s="4">
        <v>45667</v>
      </c>
    </row>
    <row r="1056" spans="1:23" x14ac:dyDescent="0.3">
      <c r="A1056" s="1" t="s">
        <v>6837</v>
      </c>
      <c r="B1056" s="1" t="s">
        <v>6838</v>
      </c>
      <c r="D1056" s="1" t="s">
        <v>6830</v>
      </c>
      <c r="E1056" s="1">
        <v>1</v>
      </c>
      <c r="F1056" s="1" t="s">
        <v>6111</v>
      </c>
      <c r="H1056" s="1" t="s">
        <v>26</v>
      </c>
      <c r="J1056" s="1" t="s">
        <v>27</v>
      </c>
      <c r="K1056" s="1" t="s">
        <v>6839</v>
      </c>
      <c r="L1056" s="1" t="s">
        <v>6840</v>
      </c>
      <c r="M1056" s="1" t="s">
        <v>815</v>
      </c>
      <c r="N1056" s="2">
        <v>42801</v>
      </c>
      <c r="O1056" s="1" t="s">
        <v>267</v>
      </c>
      <c r="P1056" s="1" t="s">
        <v>6841</v>
      </c>
      <c r="Q1056" s="1" t="s">
        <v>6842</v>
      </c>
      <c r="R1056" s="1" t="s">
        <v>6843</v>
      </c>
      <c r="U1056" s="4">
        <v>45667</v>
      </c>
    </row>
    <row r="1057" spans="1:23" x14ac:dyDescent="0.3">
      <c r="A1057" s="1" t="s">
        <v>6819</v>
      </c>
      <c r="B1057" s="1" t="s">
        <v>6820</v>
      </c>
      <c r="D1057" s="1" t="s">
        <v>6821</v>
      </c>
      <c r="E1057" s="1">
        <v>3</v>
      </c>
      <c r="F1057" s="1" t="s">
        <v>6822</v>
      </c>
      <c r="H1057" s="1" t="s">
        <v>26</v>
      </c>
      <c r="J1057" s="1" t="s">
        <v>27</v>
      </c>
      <c r="K1057" s="1" t="s">
        <v>6823</v>
      </c>
      <c r="L1057" s="1" t="s">
        <v>6824</v>
      </c>
      <c r="M1057" s="1" t="s">
        <v>170</v>
      </c>
      <c r="N1057" s="2">
        <v>42797</v>
      </c>
      <c r="O1057" s="1" t="s">
        <v>267</v>
      </c>
      <c r="P1057" s="1" t="s">
        <v>6825</v>
      </c>
      <c r="Q1057" s="1" t="s">
        <v>6826</v>
      </c>
      <c r="R1057" s="1" t="s">
        <v>6827</v>
      </c>
      <c r="S1057" s="1">
        <v>544805601</v>
      </c>
      <c r="U1057" s="4">
        <v>45667</v>
      </c>
    </row>
    <row r="1058" spans="1:23" x14ac:dyDescent="0.3">
      <c r="A1058" s="1" t="s">
        <v>6800</v>
      </c>
      <c r="B1058" s="1" t="s">
        <v>6801</v>
      </c>
      <c r="C1058" s="1" t="s">
        <v>973</v>
      </c>
      <c r="D1058" s="1" t="s">
        <v>6802</v>
      </c>
      <c r="E1058" s="1">
        <v>1</v>
      </c>
      <c r="F1058" s="1" t="s">
        <v>6803</v>
      </c>
      <c r="H1058" s="1" t="s">
        <v>26</v>
      </c>
      <c r="I1058" s="1" t="s">
        <v>80</v>
      </c>
      <c r="J1058" s="1" t="s">
        <v>27</v>
      </c>
      <c r="K1058" s="1" t="s">
        <v>6804</v>
      </c>
      <c r="L1058" s="1" t="s">
        <v>6805</v>
      </c>
      <c r="M1058" s="1" t="s">
        <v>375</v>
      </c>
      <c r="N1058" s="2">
        <v>42796</v>
      </c>
      <c r="O1058" s="1" t="s">
        <v>267</v>
      </c>
      <c r="P1058" s="1" t="s">
        <v>6806</v>
      </c>
      <c r="Q1058" s="1" t="s">
        <v>6807</v>
      </c>
      <c r="R1058" s="1" t="s">
        <v>6808</v>
      </c>
      <c r="S1058" s="1" t="s">
        <v>6809</v>
      </c>
      <c r="U1058" s="3">
        <v>18568</v>
      </c>
      <c r="V1058" s="1" t="s">
        <v>869</v>
      </c>
      <c r="W1058" s="1">
        <v>2</v>
      </c>
    </row>
    <row r="1059" spans="1:23" x14ac:dyDescent="0.3">
      <c r="A1059" s="1" t="s">
        <v>6810</v>
      </c>
      <c r="B1059" s="1" t="s">
        <v>6811</v>
      </c>
      <c r="D1059" s="1" t="s">
        <v>6812</v>
      </c>
      <c r="E1059" s="1">
        <v>2</v>
      </c>
      <c r="F1059" s="1" t="s">
        <v>6813</v>
      </c>
      <c r="H1059" s="1" t="s">
        <v>26</v>
      </c>
      <c r="J1059" s="1" t="s">
        <v>27</v>
      </c>
      <c r="K1059" s="1" t="s">
        <v>6814</v>
      </c>
      <c r="L1059" s="1" t="s">
        <v>6815</v>
      </c>
      <c r="M1059" s="1" t="s">
        <v>2940</v>
      </c>
      <c r="N1059" s="2">
        <v>42796</v>
      </c>
      <c r="O1059" s="1" t="s">
        <v>267</v>
      </c>
      <c r="P1059" s="1" t="s">
        <v>6816</v>
      </c>
      <c r="Q1059" s="1" t="s">
        <v>6817</v>
      </c>
      <c r="R1059" s="1" t="s">
        <v>6818</v>
      </c>
      <c r="S1059" s="1">
        <v>2348035698234</v>
      </c>
      <c r="U1059" s="3">
        <v>18568</v>
      </c>
    </row>
    <row r="1060" spans="1:23" x14ac:dyDescent="0.3">
      <c r="A1060" s="1" t="s">
        <v>6792</v>
      </c>
      <c r="B1060" s="1" t="s">
        <v>6793</v>
      </c>
      <c r="C1060" s="1" t="s">
        <v>507</v>
      </c>
      <c r="D1060" s="1" t="s">
        <v>6794</v>
      </c>
      <c r="E1060" s="1">
        <v>3</v>
      </c>
      <c r="F1060" s="1" t="s">
        <v>3319</v>
      </c>
      <c r="H1060" s="1" t="s">
        <v>26</v>
      </c>
      <c r="I1060" s="1" t="s">
        <v>71</v>
      </c>
      <c r="J1060" s="1" t="s">
        <v>27</v>
      </c>
      <c r="K1060" s="1" t="s">
        <v>6795</v>
      </c>
      <c r="L1060" s="1" t="s">
        <v>6796</v>
      </c>
      <c r="M1060" s="1" t="s">
        <v>302</v>
      </c>
      <c r="N1060" s="2">
        <v>42795</v>
      </c>
      <c r="O1060" s="1" t="s">
        <v>267</v>
      </c>
      <c r="P1060" s="1" t="s">
        <v>6797</v>
      </c>
      <c r="Q1060" s="1" t="s">
        <v>6798</v>
      </c>
      <c r="R1060" s="1" t="s">
        <v>6799</v>
      </c>
      <c r="U1060" s="1" t="s">
        <v>34</v>
      </c>
      <c r="V1060" s="1" t="s">
        <v>932</v>
      </c>
      <c r="W1060" s="1">
        <v>12</v>
      </c>
    </row>
    <row r="1061" spans="1:23" x14ac:dyDescent="0.3">
      <c r="A1061" s="1" t="s">
        <v>6784</v>
      </c>
      <c r="B1061" s="1" t="s">
        <v>6785</v>
      </c>
      <c r="C1061" s="1" t="s">
        <v>426</v>
      </c>
      <c r="D1061" s="1" t="s">
        <v>6786</v>
      </c>
      <c r="E1061" s="1">
        <v>2</v>
      </c>
      <c r="F1061" s="1" t="s">
        <v>3194</v>
      </c>
      <c r="H1061" s="1" t="s">
        <v>26</v>
      </c>
      <c r="I1061" s="1" t="s">
        <v>71</v>
      </c>
      <c r="J1061" s="1" t="s">
        <v>27</v>
      </c>
      <c r="K1061" s="1" t="s">
        <v>6787</v>
      </c>
      <c r="L1061" s="1" t="s">
        <v>6788</v>
      </c>
      <c r="M1061" s="1" t="s">
        <v>302</v>
      </c>
      <c r="N1061" s="2">
        <v>42792</v>
      </c>
      <c r="O1061" s="1" t="s">
        <v>267</v>
      </c>
      <c r="P1061" s="1" t="s">
        <v>6789</v>
      </c>
      <c r="Q1061" s="1" t="s">
        <v>6790</v>
      </c>
      <c r="R1061" s="1" t="s">
        <v>6791</v>
      </c>
      <c r="U1061" s="3">
        <v>18568</v>
      </c>
      <c r="V1061" s="1" t="s">
        <v>869</v>
      </c>
      <c r="W1061" s="1">
        <v>4</v>
      </c>
    </row>
    <row r="1062" spans="1:23" x14ac:dyDescent="0.3">
      <c r="A1062" s="1" t="s">
        <v>6775</v>
      </c>
      <c r="B1062" s="1" t="s">
        <v>6776</v>
      </c>
      <c r="C1062" s="1" t="s">
        <v>1611</v>
      </c>
      <c r="D1062" s="1" t="s">
        <v>6777</v>
      </c>
      <c r="E1062" s="1">
        <v>1</v>
      </c>
      <c r="F1062" s="1" t="s">
        <v>6296</v>
      </c>
      <c r="G1062" s="1">
        <v>1</v>
      </c>
      <c r="H1062" s="1" t="s">
        <v>26</v>
      </c>
      <c r="J1062" s="1" t="s">
        <v>27</v>
      </c>
      <c r="K1062" s="1" t="s">
        <v>6778</v>
      </c>
      <c r="L1062" s="1" t="s">
        <v>6779</v>
      </c>
      <c r="M1062" s="1" t="s">
        <v>109</v>
      </c>
      <c r="N1062" s="2">
        <v>42771</v>
      </c>
      <c r="O1062" s="1" t="s">
        <v>267</v>
      </c>
      <c r="P1062" s="1" t="s">
        <v>6780</v>
      </c>
      <c r="Q1062" s="1" t="s">
        <v>6781</v>
      </c>
      <c r="R1062" s="1" t="s">
        <v>6782</v>
      </c>
      <c r="S1062" s="1" t="s">
        <v>6783</v>
      </c>
      <c r="U1062" s="3">
        <v>18568</v>
      </c>
      <c r="V1062" s="1" t="s">
        <v>869</v>
      </c>
    </row>
    <row r="1063" spans="1:23" x14ac:dyDescent="0.3">
      <c r="A1063" s="1" t="s">
        <v>6753</v>
      </c>
      <c r="B1063" s="1" t="s">
        <v>6754</v>
      </c>
      <c r="D1063" s="1" t="s">
        <v>6755</v>
      </c>
      <c r="E1063" s="1">
        <v>1</v>
      </c>
      <c r="F1063" s="1" t="s">
        <v>5767</v>
      </c>
      <c r="H1063" s="1" t="s">
        <v>26</v>
      </c>
      <c r="I1063" s="1" t="s">
        <v>80</v>
      </c>
      <c r="J1063" s="1" t="s">
        <v>27</v>
      </c>
      <c r="K1063" s="1" t="s">
        <v>6756</v>
      </c>
      <c r="L1063" s="1" t="s">
        <v>6757</v>
      </c>
      <c r="M1063" s="1" t="s">
        <v>258</v>
      </c>
      <c r="N1063" s="2">
        <v>42767</v>
      </c>
      <c r="O1063" s="1" t="s">
        <v>267</v>
      </c>
      <c r="P1063" s="1" t="s">
        <v>6758</v>
      </c>
      <c r="Q1063" s="1" t="s">
        <v>6759</v>
      </c>
      <c r="R1063" s="1" t="s">
        <v>6760</v>
      </c>
      <c r="S1063" s="1">
        <v>2349090543019</v>
      </c>
      <c r="U1063" s="3">
        <v>18568</v>
      </c>
    </row>
    <row r="1064" spans="1:23" x14ac:dyDescent="0.3">
      <c r="A1064" s="1" t="s">
        <v>6761</v>
      </c>
      <c r="B1064" s="1" t="s">
        <v>6762</v>
      </c>
      <c r="F1064" s="1" t="s">
        <v>2097</v>
      </c>
      <c r="H1064" s="1" t="s">
        <v>26</v>
      </c>
      <c r="J1064" s="1" t="s">
        <v>27</v>
      </c>
      <c r="K1064" s="1" t="s">
        <v>4412</v>
      </c>
      <c r="M1064" s="1" t="s">
        <v>419</v>
      </c>
      <c r="N1064" s="2">
        <v>42767</v>
      </c>
      <c r="O1064" s="1" t="s">
        <v>267</v>
      </c>
      <c r="P1064" s="1" t="s">
        <v>6763</v>
      </c>
      <c r="Q1064" s="1" t="s">
        <v>6764</v>
      </c>
      <c r="R1064" s="1" t="s">
        <v>6765</v>
      </c>
    </row>
    <row r="1065" spans="1:23" x14ac:dyDescent="0.3">
      <c r="A1065" s="1" t="s">
        <v>6766</v>
      </c>
      <c r="B1065" s="1" t="s">
        <v>6767</v>
      </c>
      <c r="D1065" s="1" t="s">
        <v>6768</v>
      </c>
      <c r="E1065" s="1">
        <v>1</v>
      </c>
      <c r="F1065" s="1" t="s">
        <v>6769</v>
      </c>
      <c r="H1065" s="1" t="s">
        <v>26</v>
      </c>
      <c r="J1065" s="1" t="s">
        <v>27</v>
      </c>
      <c r="K1065" s="1" t="s">
        <v>6770</v>
      </c>
      <c r="L1065" s="1" t="s">
        <v>6771</v>
      </c>
      <c r="M1065" s="1" t="s">
        <v>258</v>
      </c>
      <c r="N1065" s="2">
        <v>42767</v>
      </c>
      <c r="O1065" s="1" t="s">
        <v>267</v>
      </c>
      <c r="P1065" s="1" t="s">
        <v>6772</v>
      </c>
      <c r="Q1065" s="1" t="s">
        <v>6773</v>
      </c>
      <c r="R1065" s="1" t="s">
        <v>6774</v>
      </c>
      <c r="U1065" s="4">
        <v>45667</v>
      </c>
    </row>
    <row r="1066" spans="1:23" x14ac:dyDescent="0.3">
      <c r="A1066" s="1" t="s">
        <v>6745</v>
      </c>
      <c r="B1066" s="1" t="s">
        <v>6746</v>
      </c>
      <c r="F1066" s="1" t="s">
        <v>6747</v>
      </c>
      <c r="H1066" s="1" t="s">
        <v>26</v>
      </c>
      <c r="I1066" s="1" t="s">
        <v>80</v>
      </c>
      <c r="J1066" s="1" t="s">
        <v>27</v>
      </c>
      <c r="K1066" s="1" t="s">
        <v>6748</v>
      </c>
      <c r="L1066" s="1" t="s">
        <v>6749</v>
      </c>
      <c r="M1066" s="1" t="s">
        <v>258</v>
      </c>
      <c r="N1066" s="2">
        <v>42759</v>
      </c>
      <c r="O1066" s="1" t="s">
        <v>267</v>
      </c>
      <c r="P1066" s="1" t="s">
        <v>6750</v>
      </c>
      <c r="Q1066" s="1" t="s">
        <v>6751</v>
      </c>
      <c r="R1066" s="1" t="s">
        <v>6752</v>
      </c>
      <c r="S1066" s="1">
        <v>2347031698266</v>
      </c>
      <c r="U1066" s="4">
        <v>45667</v>
      </c>
    </row>
    <row r="1067" spans="1:23" x14ac:dyDescent="0.3">
      <c r="A1067" s="1" t="s">
        <v>6738</v>
      </c>
      <c r="B1067" s="1" t="s">
        <v>6739</v>
      </c>
      <c r="D1067" s="1" t="s">
        <v>6740</v>
      </c>
      <c r="E1067" s="1">
        <v>1</v>
      </c>
      <c r="F1067" s="1" t="s">
        <v>6741</v>
      </c>
      <c r="H1067" s="1" t="s">
        <v>26</v>
      </c>
      <c r="J1067" s="1" t="s">
        <v>27</v>
      </c>
      <c r="K1067" s="1" t="s">
        <v>6742</v>
      </c>
      <c r="L1067" s="1" t="s">
        <v>6743</v>
      </c>
      <c r="M1067" s="1" t="s">
        <v>258</v>
      </c>
      <c r="N1067" s="2">
        <v>42755</v>
      </c>
      <c r="O1067" s="1" t="s">
        <v>267</v>
      </c>
      <c r="R1067" s="1" t="s">
        <v>6744</v>
      </c>
      <c r="S1067" s="1">
        <v>2348167499503</v>
      </c>
      <c r="U1067" s="4">
        <v>45667</v>
      </c>
    </row>
    <row r="1068" spans="1:23" x14ac:dyDescent="0.3">
      <c r="A1068" s="1" t="s">
        <v>6729</v>
      </c>
      <c r="B1068" s="1" t="s">
        <v>6730</v>
      </c>
      <c r="D1068" s="1" t="s">
        <v>6731</v>
      </c>
      <c r="E1068" s="1">
        <v>1</v>
      </c>
      <c r="F1068" s="1" t="s">
        <v>2097</v>
      </c>
      <c r="H1068" s="1" t="s">
        <v>26</v>
      </c>
      <c r="J1068" s="1" t="s">
        <v>473</v>
      </c>
      <c r="K1068" s="1" t="s">
        <v>6732</v>
      </c>
      <c r="L1068" s="1" t="s">
        <v>6733</v>
      </c>
      <c r="M1068" s="1" t="s">
        <v>3270</v>
      </c>
      <c r="N1068" s="2">
        <v>42754</v>
      </c>
      <c r="O1068" s="1" t="s">
        <v>267</v>
      </c>
      <c r="P1068" s="1" t="s">
        <v>6734</v>
      </c>
      <c r="Q1068" s="1" t="s">
        <v>6735</v>
      </c>
      <c r="R1068" s="1" t="s">
        <v>6736</v>
      </c>
      <c r="S1068" s="1" t="s">
        <v>6737</v>
      </c>
      <c r="U1068" s="4">
        <v>45667</v>
      </c>
    </row>
    <row r="1069" spans="1:23" x14ac:dyDescent="0.3">
      <c r="A1069" s="1" t="s">
        <v>6722</v>
      </c>
      <c r="B1069" s="1" t="s">
        <v>6723</v>
      </c>
      <c r="C1069" s="1" t="s">
        <v>1611</v>
      </c>
      <c r="D1069" s="1" t="s">
        <v>6724</v>
      </c>
      <c r="E1069" s="1">
        <v>2</v>
      </c>
      <c r="F1069" s="1" t="s">
        <v>142</v>
      </c>
      <c r="H1069" s="1" t="s">
        <v>26</v>
      </c>
      <c r="J1069" s="1" t="s">
        <v>27</v>
      </c>
      <c r="K1069" s="1" t="s">
        <v>5689</v>
      </c>
      <c r="L1069" s="1" t="s">
        <v>6725</v>
      </c>
      <c r="M1069" s="1" t="s">
        <v>746</v>
      </c>
      <c r="N1069" s="2">
        <v>42751</v>
      </c>
      <c r="O1069" s="1" t="s">
        <v>267</v>
      </c>
      <c r="P1069" s="1" t="s">
        <v>6726</v>
      </c>
      <c r="Q1069" s="1" t="s">
        <v>6727</v>
      </c>
      <c r="R1069" s="1" t="s">
        <v>6728</v>
      </c>
      <c r="U1069" s="4">
        <v>45667</v>
      </c>
      <c r="V1069" s="1" t="s">
        <v>869</v>
      </c>
    </row>
    <row r="1070" spans="1:23" x14ac:dyDescent="0.3">
      <c r="A1070" s="1" t="s">
        <v>6712</v>
      </c>
      <c r="B1070" s="1" t="s">
        <v>6713</v>
      </c>
      <c r="D1070" s="1" t="s">
        <v>6714</v>
      </c>
      <c r="E1070" s="1">
        <v>2</v>
      </c>
      <c r="F1070" s="1" t="s">
        <v>6715</v>
      </c>
      <c r="H1070" s="1" t="s">
        <v>26</v>
      </c>
      <c r="J1070" s="1" t="s">
        <v>27</v>
      </c>
      <c r="K1070" s="1" t="s">
        <v>6716</v>
      </c>
      <c r="L1070" s="1" t="s">
        <v>6717</v>
      </c>
      <c r="M1070" s="1" t="s">
        <v>2209</v>
      </c>
      <c r="N1070" s="2">
        <v>42747</v>
      </c>
      <c r="O1070" s="1" t="s">
        <v>267</v>
      </c>
      <c r="P1070" s="1" t="s">
        <v>6718</v>
      </c>
      <c r="Q1070" s="1" t="s">
        <v>6719</v>
      </c>
      <c r="R1070" s="1" t="s">
        <v>6720</v>
      </c>
      <c r="S1070" s="1" t="s">
        <v>6721</v>
      </c>
      <c r="U1070" s="4">
        <v>45667</v>
      </c>
    </row>
    <row r="1071" spans="1:23" x14ac:dyDescent="0.3">
      <c r="A1071" s="1" t="s">
        <v>6706</v>
      </c>
      <c r="B1071" s="1" t="s">
        <v>6707</v>
      </c>
      <c r="C1071" s="1" t="s">
        <v>1611</v>
      </c>
      <c r="D1071" s="1" t="s">
        <v>6708</v>
      </c>
      <c r="E1071" s="1">
        <v>2</v>
      </c>
      <c r="F1071" s="1" t="s">
        <v>1345</v>
      </c>
      <c r="H1071" s="1" t="s">
        <v>26</v>
      </c>
      <c r="I1071" s="1" t="s">
        <v>80</v>
      </c>
      <c r="J1071" s="1" t="s">
        <v>27</v>
      </c>
      <c r="K1071" s="1" t="s">
        <v>6709</v>
      </c>
      <c r="M1071" s="1" t="s">
        <v>109</v>
      </c>
      <c r="N1071" s="2">
        <v>42744</v>
      </c>
      <c r="O1071" s="1" t="s">
        <v>267</v>
      </c>
      <c r="P1071" s="1" t="s">
        <v>6710</v>
      </c>
      <c r="S1071" s="1" t="s">
        <v>6711</v>
      </c>
      <c r="U1071" s="4">
        <v>45667</v>
      </c>
      <c r="V1071" s="1" t="s">
        <v>869</v>
      </c>
      <c r="W1071" s="1">
        <v>2</v>
      </c>
    </row>
    <row r="1072" spans="1:23" x14ac:dyDescent="0.3">
      <c r="A1072" s="1" t="s">
        <v>6700</v>
      </c>
      <c r="B1072" s="1" t="s">
        <v>6701</v>
      </c>
      <c r="D1072" s="1" t="s">
        <v>6702</v>
      </c>
      <c r="E1072" s="1">
        <v>1</v>
      </c>
      <c r="F1072" s="1" t="s">
        <v>25</v>
      </c>
      <c r="H1072" s="1" t="s">
        <v>26</v>
      </c>
      <c r="J1072" s="1" t="s">
        <v>27</v>
      </c>
      <c r="K1072" s="1" t="s">
        <v>1339</v>
      </c>
      <c r="L1072" s="1" t="s">
        <v>6703</v>
      </c>
      <c r="M1072" s="1" t="s">
        <v>302</v>
      </c>
      <c r="N1072" s="2">
        <v>42738</v>
      </c>
      <c r="O1072" s="1" t="s">
        <v>267</v>
      </c>
      <c r="P1072" s="1" t="s">
        <v>6704</v>
      </c>
      <c r="R1072" s="1" t="s">
        <v>6705</v>
      </c>
      <c r="U1072" s="4">
        <v>45667</v>
      </c>
    </row>
    <row r="1073" spans="1:23" x14ac:dyDescent="0.3">
      <c r="A1073" s="1" t="s">
        <v>5546</v>
      </c>
      <c r="B1073" s="1" t="s">
        <v>5547</v>
      </c>
      <c r="C1073" s="1" t="s">
        <v>212</v>
      </c>
      <c r="D1073" s="1" t="s">
        <v>5548</v>
      </c>
      <c r="E1073" s="1">
        <v>5</v>
      </c>
      <c r="F1073" s="1" t="s">
        <v>681</v>
      </c>
      <c r="H1073" s="1" t="s">
        <v>26</v>
      </c>
      <c r="I1073" s="1" t="s">
        <v>124</v>
      </c>
      <c r="J1073" s="1" t="s">
        <v>27</v>
      </c>
      <c r="K1073" s="1" t="s">
        <v>5549</v>
      </c>
      <c r="L1073" s="1" t="s">
        <v>5550</v>
      </c>
      <c r="M1073" s="1" t="s">
        <v>419</v>
      </c>
      <c r="N1073" s="2">
        <v>42736</v>
      </c>
      <c r="O1073" s="1" t="s">
        <v>30</v>
      </c>
      <c r="P1073" s="1" t="s">
        <v>5551</v>
      </c>
      <c r="Q1073" s="1" t="s">
        <v>5552</v>
      </c>
      <c r="R1073" s="1" t="s">
        <v>5553</v>
      </c>
      <c r="S1073" s="1" t="s">
        <v>5554</v>
      </c>
      <c r="T1073" s="1">
        <v>68</v>
      </c>
      <c r="U1073" s="1" t="s">
        <v>558</v>
      </c>
      <c r="W1073" s="1">
        <v>6</v>
      </c>
    </row>
    <row r="1074" spans="1:23" x14ac:dyDescent="0.3">
      <c r="A1074" s="1" t="s">
        <v>5555</v>
      </c>
      <c r="B1074" s="1" t="s">
        <v>5556</v>
      </c>
      <c r="C1074" s="1" t="s">
        <v>5557</v>
      </c>
      <c r="D1074" s="1" t="s">
        <v>5558</v>
      </c>
      <c r="E1074" s="1">
        <v>3</v>
      </c>
      <c r="F1074" s="1" t="s">
        <v>5559</v>
      </c>
      <c r="H1074" s="1" t="s">
        <v>26</v>
      </c>
      <c r="I1074" s="1" t="s">
        <v>39</v>
      </c>
      <c r="J1074" s="1" t="s">
        <v>27</v>
      </c>
      <c r="K1074" s="1" t="s">
        <v>5560</v>
      </c>
      <c r="L1074" s="1" t="s">
        <v>5561</v>
      </c>
      <c r="M1074" s="1" t="s">
        <v>196</v>
      </c>
      <c r="N1074" s="2">
        <v>42736</v>
      </c>
      <c r="O1074" s="1" t="s">
        <v>30</v>
      </c>
      <c r="P1074" s="1" t="s">
        <v>5562</v>
      </c>
      <c r="R1074" s="1" t="s">
        <v>5563</v>
      </c>
      <c r="S1074" s="1" t="s">
        <v>5564</v>
      </c>
      <c r="T1074" s="1">
        <v>4</v>
      </c>
      <c r="U1074" s="1" t="s">
        <v>47</v>
      </c>
      <c r="V1074" s="1" t="s">
        <v>139</v>
      </c>
      <c r="W1074" s="1">
        <v>9</v>
      </c>
    </row>
    <row r="1075" spans="1:23" x14ac:dyDescent="0.3">
      <c r="A1075" s="1" t="s">
        <v>5565</v>
      </c>
      <c r="B1075" s="1" t="s">
        <v>5566</v>
      </c>
      <c r="D1075" s="1" t="s">
        <v>5567</v>
      </c>
      <c r="E1075" s="1">
        <v>1</v>
      </c>
      <c r="F1075" s="1" t="s">
        <v>5568</v>
      </c>
      <c r="H1075" s="1" t="s">
        <v>26</v>
      </c>
      <c r="I1075" s="1" t="s">
        <v>5569</v>
      </c>
      <c r="J1075" s="1" t="s">
        <v>27</v>
      </c>
      <c r="K1075" s="1" t="s">
        <v>5570</v>
      </c>
      <c r="L1075" s="1" t="s">
        <v>5571</v>
      </c>
      <c r="M1075" s="1" t="s">
        <v>309</v>
      </c>
      <c r="N1075" s="2">
        <v>42736</v>
      </c>
      <c r="O1075" s="1" t="s">
        <v>30</v>
      </c>
      <c r="P1075" s="1" t="s">
        <v>5572</v>
      </c>
      <c r="Q1075" s="1" t="s">
        <v>5573</v>
      </c>
      <c r="R1075" s="1" t="s">
        <v>5574</v>
      </c>
      <c r="S1075" s="1" t="s">
        <v>5575</v>
      </c>
      <c r="T1075" s="1">
        <v>3</v>
      </c>
      <c r="U1075" s="1" t="s">
        <v>558</v>
      </c>
    </row>
    <row r="1076" spans="1:23" x14ac:dyDescent="0.3">
      <c r="A1076" s="1" t="s">
        <v>5576</v>
      </c>
      <c r="B1076" s="1" t="s">
        <v>5577</v>
      </c>
      <c r="C1076" s="1" t="s">
        <v>212</v>
      </c>
      <c r="D1076" s="1" t="s">
        <v>5578</v>
      </c>
      <c r="E1076" s="1">
        <v>3</v>
      </c>
      <c r="F1076" s="1" t="s">
        <v>90</v>
      </c>
      <c r="H1076" s="1" t="s">
        <v>26</v>
      </c>
      <c r="I1076" s="1" t="s">
        <v>71</v>
      </c>
      <c r="J1076" s="1" t="s">
        <v>27</v>
      </c>
      <c r="K1076" s="1" t="s">
        <v>5579</v>
      </c>
      <c r="L1076" s="1" t="s">
        <v>5580</v>
      </c>
      <c r="M1076" s="1" t="s">
        <v>196</v>
      </c>
      <c r="N1076" s="2">
        <v>42736</v>
      </c>
      <c r="O1076" s="1" t="s">
        <v>30</v>
      </c>
      <c r="P1076" s="1" t="s">
        <v>5581</v>
      </c>
      <c r="R1076" s="1" t="s">
        <v>5582</v>
      </c>
      <c r="U1076" s="1" t="s">
        <v>34</v>
      </c>
      <c r="W1076" s="1">
        <v>7</v>
      </c>
    </row>
    <row r="1077" spans="1:23" x14ac:dyDescent="0.3">
      <c r="A1077" s="1" t="s">
        <v>5583</v>
      </c>
      <c r="B1077" s="1" t="s">
        <v>5584</v>
      </c>
      <c r="C1077" s="1" t="s">
        <v>869</v>
      </c>
      <c r="D1077" s="1" t="s">
        <v>5585</v>
      </c>
      <c r="E1077" s="1">
        <v>2</v>
      </c>
      <c r="F1077" s="1" t="s">
        <v>142</v>
      </c>
      <c r="H1077" s="1" t="s">
        <v>26</v>
      </c>
      <c r="I1077" s="1" t="s">
        <v>71</v>
      </c>
      <c r="J1077" s="1" t="s">
        <v>27</v>
      </c>
      <c r="K1077" s="1" t="s">
        <v>5586</v>
      </c>
      <c r="L1077" s="1" t="s">
        <v>5587</v>
      </c>
      <c r="M1077" s="1" t="s">
        <v>258</v>
      </c>
      <c r="N1077" s="2">
        <v>42736</v>
      </c>
      <c r="O1077" s="1" t="s">
        <v>267</v>
      </c>
      <c r="P1077" s="1" t="s">
        <v>5588</v>
      </c>
      <c r="Q1077" s="1" t="s">
        <v>5589</v>
      </c>
      <c r="R1077" s="1" t="s">
        <v>5590</v>
      </c>
      <c r="S1077" s="1" t="s">
        <v>5591</v>
      </c>
      <c r="U1077" s="1" t="s">
        <v>130</v>
      </c>
      <c r="V1077" s="1" t="s">
        <v>869</v>
      </c>
      <c r="W1077" s="1">
        <v>7</v>
      </c>
    </row>
    <row r="1078" spans="1:23" x14ac:dyDescent="0.3">
      <c r="A1078" s="1" t="s">
        <v>5592</v>
      </c>
      <c r="B1078" s="1" t="s">
        <v>5593</v>
      </c>
      <c r="C1078" s="1" t="s">
        <v>869</v>
      </c>
      <c r="D1078" s="1" t="s">
        <v>5594</v>
      </c>
      <c r="E1078" s="1">
        <v>2</v>
      </c>
      <c r="F1078" s="1" t="s">
        <v>666</v>
      </c>
      <c r="H1078" s="1" t="s">
        <v>26</v>
      </c>
      <c r="I1078" s="1" t="s">
        <v>71</v>
      </c>
      <c r="J1078" s="1" t="s">
        <v>27</v>
      </c>
      <c r="K1078" s="1" t="s">
        <v>1881</v>
      </c>
      <c r="L1078" s="1" t="s">
        <v>5595</v>
      </c>
      <c r="M1078" s="1" t="s">
        <v>163</v>
      </c>
      <c r="N1078" s="2">
        <v>42736</v>
      </c>
      <c r="O1078" s="1" t="s">
        <v>267</v>
      </c>
      <c r="P1078" s="1" t="s">
        <v>5596</v>
      </c>
      <c r="Q1078" s="1" t="s">
        <v>5597</v>
      </c>
      <c r="R1078" s="1" t="s">
        <v>5598</v>
      </c>
      <c r="S1078" s="1">
        <v>2779872292</v>
      </c>
      <c r="U1078" s="3">
        <v>18568</v>
      </c>
      <c r="V1078" s="1" t="s">
        <v>869</v>
      </c>
      <c r="W1078" s="1">
        <v>3</v>
      </c>
    </row>
    <row r="1079" spans="1:23" x14ac:dyDescent="0.3">
      <c r="A1079" s="1" t="s">
        <v>5599</v>
      </c>
      <c r="B1079" s="1" t="s">
        <v>5600</v>
      </c>
      <c r="C1079" s="1" t="s">
        <v>212</v>
      </c>
      <c r="D1079" s="1" t="s">
        <v>5601</v>
      </c>
      <c r="E1079" s="1">
        <v>3</v>
      </c>
      <c r="F1079" s="1" t="s">
        <v>5602</v>
      </c>
      <c r="H1079" s="1" t="s">
        <v>26</v>
      </c>
      <c r="I1079" s="1" t="s">
        <v>71</v>
      </c>
      <c r="J1079" s="1" t="s">
        <v>27</v>
      </c>
      <c r="K1079" s="1" t="s">
        <v>5603</v>
      </c>
      <c r="L1079" s="1" t="s">
        <v>5604</v>
      </c>
      <c r="M1079" s="1" t="s">
        <v>100</v>
      </c>
      <c r="N1079" s="2">
        <v>42736</v>
      </c>
      <c r="O1079" s="1" t="s">
        <v>30</v>
      </c>
      <c r="P1079" s="1" t="s">
        <v>5605</v>
      </c>
      <c r="Q1079" s="1" t="s">
        <v>5606</v>
      </c>
      <c r="U1079" s="3">
        <v>18568</v>
      </c>
      <c r="W1079" s="1">
        <v>4</v>
      </c>
    </row>
    <row r="1080" spans="1:23" x14ac:dyDescent="0.3">
      <c r="A1080" s="1" t="s">
        <v>5607</v>
      </c>
      <c r="B1080" s="1" t="s">
        <v>5608</v>
      </c>
      <c r="C1080" s="1" t="s">
        <v>869</v>
      </c>
      <c r="D1080" s="1" t="s">
        <v>5609</v>
      </c>
      <c r="E1080" s="1">
        <v>1</v>
      </c>
      <c r="F1080" s="1" t="s">
        <v>5610</v>
      </c>
      <c r="H1080" s="1" t="s">
        <v>26</v>
      </c>
      <c r="J1080" s="1" t="s">
        <v>27</v>
      </c>
      <c r="K1080" s="1" t="s">
        <v>5611</v>
      </c>
      <c r="L1080" s="1" t="s">
        <v>5612</v>
      </c>
      <c r="M1080" s="1" t="s">
        <v>109</v>
      </c>
      <c r="N1080" s="2">
        <v>42736</v>
      </c>
      <c r="O1080" s="1" t="s">
        <v>30</v>
      </c>
      <c r="P1080" s="1" t="s">
        <v>5613</v>
      </c>
      <c r="Q1080" s="1" t="s">
        <v>5614</v>
      </c>
      <c r="R1080" s="1" t="s">
        <v>5615</v>
      </c>
      <c r="S1080" s="1" t="s">
        <v>5616</v>
      </c>
      <c r="U1080" s="3">
        <v>18568</v>
      </c>
      <c r="V1080" s="1" t="s">
        <v>869</v>
      </c>
      <c r="W1080" s="1">
        <v>2</v>
      </c>
    </row>
    <row r="1081" spans="1:23" x14ac:dyDescent="0.3">
      <c r="A1081" s="1" t="s">
        <v>5617</v>
      </c>
      <c r="B1081" s="1" t="s">
        <v>5618</v>
      </c>
      <c r="C1081" s="1" t="s">
        <v>869</v>
      </c>
      <c r="D1081" s="1" t="s">
        <v>5619</v>
      </c>
      <c r="E1081" s="1">
        <v>4</v>
      </c>
      <c r="F1081" s="1" t="s">
        <v>5620</v>
      </c>
      <c r="H1081" s="1" t="s">
        <v>26</v>
      </c>
      <c r="I1081" s="1" t="s">
        <v>71</v>
      </c>
      <c r="J1081" s="1" t="s">
        <v>27</v>
      </c>
      <c r="K1081" s="1" t="s">
        <v>5621</v>
      </c>
      <c r="L1081" s="1" t="s">
        <v>5622</v>
      </c>
      <c r="M1081" s="1" t="s">
        <v>109</v>
      </c>
      <c r="N1081" s="2">
        <v>42736</v>
      </c>
      <c r="O1081" s="1" t="s">
        <v>30</v>
      </c>
      <c r="P1081" s="1" t="s">
        <v>5623</v>
      </c>
      <c r="Q1081" s="1" t="s">
        <v>5624</v>
      </c>
      <c r="R1081" s="1" t="s">
        <v>5625</v>
      </c>
      <c r="U1081" s="3">
        <v>18568</v>
      </c>
      <c r="V1081" s="1" t="s">
        <v>869</v>
      </c>
      <c r="W1081" s="1">
        <v>8</v>
      </c>
    </row>
    <row r="1082" spans="1:23" x14ac:dyDescent="0.3">
      <c r="A1082" s="1" t="s">
        <v>5626</v>
      </c>
      <c r="B1082" s="1" t="s">
        <v>5627</v>
      </c>
      <c r="C1082" s="1" t="s">
        <v>212</v>
      </c>
      <c r="D1082" s="1" t="s">
        <v>5628</v>
      </c>
      <c r="E1082" s="1">
        <v>4</v>
      </c>
      <c r="F1082" s="1" t="s">
        <v>472</v>
      </c>
      <c r="H1082" s="1" t="s">
        <v>26</v>
      </c>
      <c r="J1082" s="1" t="s">
        <v>27</v>
      </c>
      <c r="K1082" s="1" t="s">
        <v>5629</v>
      </c>
      <c r="L1082" s="1" t="s">
        <v>5630</v>
      </c>
      <c r="M1082" s="1" t="s">
        <v>258</v>
      </c>
      <c r="N1082" s="2">
        <v>42736</v>
      </c>
      <c r="O1082" s="1" t="s">
        <v>30</v>
      </c>
      <c r="P1082" s="1" t="s">
        <v>5631</v>
      </c>
      <c r="S1082" s="1" t="s">
        <v>5632</v>
      </c>
      <c r="U1082" s="3">
        <v>18568</v>
      </c>
      <c r="W1082" s="1">
        <v>4</v>
      </c>
    </row>
    <row r="1083" spans="1:23" x14ac:dyDescent="0.3">
      <c r="A1083" s="1" t="s">
        <v>5633</v>
      </c>
      <c r="B1083" s="1" t="s">
        <v>5634</v>
      </c>
      <c r="C1083" s="1" t="s">
        <v>212</v>
      </c>
      <c r="F1083" s="1" t="s">
        <v>25</v>
      </c>
      <c r="H1083" s="1" t="s">
        <v>26</v>
      </c>
      <c r="I1083" s="1" t="s">
        <v>71</v>
      </c>
      <c r="J1083" s="1" t="s">
        <v>27</v>
      </c>
      <c r="K1083" s="1" t="s">
        <v>2400</v>
      </c>
      <c r="L1083" s="1" t="s">
        <v>5635</v>
      </c>
      <c r="M1083" s="1" t="s">
        <v>100</v>
      </c>
      <c r="N1083" s="2">
        <v>42736</v>
      </c>
      <c r="O1083" s="1" t="s">
        <v>30</v>
      </c>
      <c r="P1083" s="1" t="s">
        <v>5636</v>
      </c>
      <c r="R1083" s="1" t="s">
        <v>5637</v>
      </c>
      <c r="S1083" s="1" t="s">
        <v>2679</v>
      </c>
      <c r="U1083" s="4">
        <v>45667</v>
      </c>
      <c r="W1083" s="1">
        <v>5</v>
      </c>
    </row>
    <row r="1084" spans="1:23" x14ac:dyDescent="0.3">
      <c r="A1084" s="1" t="s">
        <v>5638</v>
      </c>
      <c r="B1084" s="1" t="s">
        <v>5639</v>
      </c>
      <c r="C1084" s="1" t="s">
        <v>1611</v>
      </c>
      <c r="D1084" s="1" t="s">
        <v>5640</v>
      </c>
      <c r="E1084" s="1">
        <v>1</v>
      </c>
      <c r="F1084" s="1" t="s">
        <v>1054</v>
      </c>
      <c r="H1084" s="1" t="s">
        <v>26</v>
      </c>
      <c r="I1084" s="1" t="s">
        <v>80</v>
      </c>
      <c r="J1084" s="1" t="s">
        <v>27</v>
      </c>
      <c r="K1084" s="1" t="s">
        <v>5641</v>
      </c>
      <c r="L1084" s="1" t="s">
        <v>5642</v>
      </c>
      <c r="M1084" s="1" t="s">
        <v>302</v>
      </c>
      <c r="N1084" s="2">
        <v>42736</v>
      </c>
      <c r="O1084" s="1" t="s">
        <v>30</v>
      </c>
      <c r="P1084" s="1" t="s">
        <v>5643</v>
      </c>
      <c r="Q1084" s="1" t="s">
        <v>5644</v>
      </c>
      <c r="R1084" s="1" t="s">
        <v>5645</v>
      </c>
      <c r="S1084" s="1" t="s">
        <v>5646</v>
      </c>
      <c r="U1084" s="3">
        <v>18568</v>
      </c>
      <c r="V1084" s="1" t="s">
        <v>869</v>
      </c>
      <c r="W1084" s="1">
        <v>1</v>
      </c>
    </row>
    <row r="1085" spans="1:23" x14ac:dyDescent="0.3">
      <c r="A1085" s="1" t="s">
        <v>5647</v>
      </c>
      <c r="B1085" s="1" t="s">
        <v>5648</v>
      </c>
      <c r="C1085" s="1" t="s">
        <v>497</v>
      </c>
      <c r="D1085" s="1" t="s">
        <v>5649</v>
      </c>
      <c r="E1085" s="1">
        <v>3</v>
      </c>
      <c r="F1085" s="1" t="s">
        <v>25</v>
      </c>
      <c r="H1085" s="1" t="s">
        <v>26</v>
      </c>
      <c r="I1085" s="1" t="s">
        <v>124</v>
      </c>
      <c r="J1085" s="1" t="s">
        <v>27</v>
      </c>
      <c r="K1085" s="1" t="s">
        <v>480</v>
      </c>
      <c r="L1085" s="1" t="s">
        <v>5650</v>
      </c>
      <c r="M1085" s="1" t="s">
        <v>347</v>
      </c>
      <c r="N1085" s="2">
        <v>42736</v>
      </c>
      <c r="O1085" s="1" t="s">
        <v>30</v>
      </c>
      <c r="P1085" s="1" t="s">
        <v>5651</v>
      </c>
      <c r="Q1085" s="1" t="s">
        <v>5652</v>
      </c>
      <c r="T1085" s="1">
        <v>1</v>
      </c>
      <c r="U1085" s="1" t="s">
        <v>2131</v>
      </c>
      <c r="W1085" s="1">
        <v>28</v>
      </c>
    </row>
    <row r="1086" spans="1:23" x14ac:dyDescent="0.3">
      <c r="A1086" s="1" t="s">
        <v>5653</v>
      </c>
      <c r="B1086" s="1" t="s">
        <v>5654</v>
      </c>
      <c r="C1086" s="1" t="s">
        <v>497</v>
      </c>
      <c r="D1086" s="1" t="s">
        <v>5655</v>
      </c>
      <c r="E1086" s="1">
        <v>1</v>
      </c>
      <c r="F1086" s="1" t="s">
        <v>25</v>
      </c>
      <c r="H1086" s="1" t="s">
        <v>26</v>
      </c>
      <c r="I1086" s="1" t="s">
        <v>71</v>
      </c>
      <c r="J1086" s="1" t="s">
        <v>27</v>
      </c>
      <c r="K1086" s="1" t="s">
        <v>836</v>
      </c>
      <c r="M1086" s="1" t="s">
        <v>258</v>
      </c>
      <c r="N1086" s="2">
        <v>42736</v>
      </c>
      <c r="O1086" s="1" t="s">
        <v>30</v>
      </c>
      <c r="P1086" s="1" t="s">
        <v>5656</v>
      </c>
      <c r="Q1086" s="1" t="s">
        <v>5657</v>
      </c>
      <c r="R1086" s="1" t="s">
        <v>5658</v>
      </c>
      <c r="S1086" s="1" t="s">
        <v>5659</v>
      </c>
      <c r="U1086" s="1" t="s">
        <v>130</v>
      </c>
      <c r="W1086" s="1">
        <v>1</v>
      </c>
    </row>
    <row r="1087" spans="1:23" x14ac:dyDescent="0.3">
      <c r="A1087" s="1" t="s">
        <v>5660</v>
      </c>
      <c r="B1087" s="1" t="s">
        <v>5661</v>
      </c>
      <c r="C1087" s="1" t="s">
        <v>426</v>
      </c>
      <c r="D1087" s="1" t="s">
        <v>5662</v>
      </c>
      <c r="E1087" s="1">
        <v>3</v>
      </c>
      <c r="F1087" s="1" t="s">
        <v>25</v>
      </c>
      <c r="H1087" s="1" t="s">
        <v>26</v>
      </c>
      <c r="I1087" s="1" t="s">
        <v>80</v>
      </c>
      <c r="J1087" s="1" t="s">
        <v>27</v>
      </c>
      <c r="K1087" s="1" t="s">
        <v>5663</v>
      </c>
      <c r="L1087" s="1" t="s">
        <v>5664</v>
      </c>
      <c r="M1087" s="1" t="s">
        <v>5665</v>
      </c>
      <c r="N1087" s="2">
        <v>42736</v>
      </c>
      <c r="O1087" s="1" t="s">
        <v>30</v>
      </c>
      <c r="P1087" s="1" t="s">
        <v>5666</v>
      </c>
      <c r="Q1087" s="1" t="s">
        <v>5667</v>
      </c>
      <c r="U1087" s="4">
        <v>45667</v>
      </c>
      <c r="V1087" s="1" t="s">
        <v>869</v>
      </c>
      <c r="W1087" s="1">
        <v>5</v>
      </c>
    </row>
    <row r="1088" spans="1:23" x14ac:dyDescent="0.3">
      <c r="A1088" s="1" t="s">
        <v>5668</v>
      </c>
      <c r="B1088" s="1" t="s">
        <v>5669</v>
      </c>
      <c r="C1088" s="1" t="s">
        <v>426</v>
      </c>
      <c r="D1088" s="1" t="s">
        <v>5670</v>
      </c>
      <c r="E1088" s="1">
        <v>3</v>
      </c>
      <c r="F1088" s="1" t="s">
        <v>5671</v>
      </c>
      <c r="H1088" s="1" t="s">
        <v>26</v>
      </c>
      <c r="I1088" s="1" t="s">
        <v>80</v>
      </c>
      <c r="J1088" s="1" t="s">
        <v>27</v>
      </c>
      <c r="K1088" s="1" t="s">
        <v>5672</v>
      </c>
      <c r="L1088" s="1" t="s">
        <v>5673</v>
      </c>
      <c r="M1088" s="1" t="s">
        <v>347</v>
      </c>
      <c r="N1088" s="2">
        <v>42736</v>
      </c>
      <c r="O1088" s="1" t="s">
        <v>30</v>
      </c>
      <c r="P1088" s="1" t="s">
        <v>5674</v>
      </c>
      <c r="R1088" s="1" t="s">
        <v>5675</v>
      </c>
      <c r="S1088" s="1" t="s">
        <v>5676</v>
      </c>
      <c r="U1088" s="4">
        <v>45667</v>
      </c>
      <c r="V1088" s="1" t="s">
        <v>869</v>
      </c>
      <c r="W1088" s="1">
        <v>5</v>
      </c>
    </row>
    <row r="1089" spans="1:23" x14ac:dyDescent="0.3">
      <c r="A1089" s="1" t="s">
        <v>5677</v>
      </c>
      <c r="B1089" s="1" t="s">
        <v>5678</v>
      </c>
      <c r="C1089" s="1" t="s">
        <v>869</v>
      </c>
      <c r="D1089" s="1" t="s">
        <v>5679</v>
      </c>
      <c r="E1089" s="1">
        <v>1</v>
      </c>
      <c r="F1089" s="1" t="s">
        <v>5680</v>
      </c>
      <c r="H1089" s="1" t="s">
        <v>26</v>
      </c>
      <c r="I1089" s="1" t="s">
        <v>80</v>
      </c>
      <c r="J1089" s="1" t="s">
        <v>27</v>
      </c>
      <c r="K1089" s="1" t="s">
        <v>5681</v>
      </c>
      <c r="L1089" s="1" t="s">
        <v>5682</v>
      </c>
      <c r="M1089" s="1" t="s">
        <v>109</v>
      </c>
      <c r="N1089" s="2">
        <v>42736</v>
      </c>
      <c r="O1089" s="1" t="s">
        <v>30</v>
      </c>
      <c r="P1089" s="1" t="s">
        <v>5683</v>
      </c>
      <c r="Q1089" s="1" t="s">
        <v>5684</v>
      </c>
      <c r="R1089" s="1" t="s">
        <v>5685</v>
      </c>
      <c r="S1089" s="1">
        <v>254702444888</v>
      </c>
      <c r="U1089" s="3">
        <v>18568</v>
      </c>
      <c r="V1089" s="1" t="s">
        <v>869</v>
      </c>
      <c r="W1089" s="1">
        <v>1</v>
      </c>
    </row>
    <row r="1090" spans="1:23" x14ac:dyDescent="0.3">
      <c r="A1090" s="1" t="s">
        <v>5686</v>
      </c>
      <c r="B1090" s="1" t="s">
        <v>5687</v>
      </c>
      <c r="C1090" s="1" t="s">
        <v>1611</v>
      </c>
      <c r="D1090" s="1" t="s">
        <v>5688</v>
      </c>
      <c r="E1090" s="1">
        <v>2</v>
      </c>
      <c r="F1090" s="1" t="s">
        <v>142</v>
      </c>
      <c r="H1090" s="1" t="s">
        <v>26</v>
      </c>
      <c r="I1090" s="1" t="s">
        <v>80</v>
      </c>
      <c r="J1090" s="1" t="s">
        <v>27</v>
      </c>
      <c r="K1090" s="1" t="s">
        <v>5689</v>
      </c>
      <c r="L1090" s="1" t="s">
        <v>5690</v>
      </c>
      <c r="M1090" s="1" t="s">
        <v>3168</v>
      </c>
      <c r="N1090" s="2">
        <v>42736</v>
      </c>
      <c r="O1090" s="1" t="s">
        <v>30</v>
      </c>
      <c r="P1090" s="1" t="s">
        <v>5691</v>
      </c>
      <c r="Q1090" s="1" t="s">
        <v>5692</v>
      </c>
      <c r="R1090" s="1" t="s">
        <v>5693</v>
      </c>
      <c r="S1090" s="1">
        <v>244945690302</v>
      </c>
      <c r="U1090" s="4">
        <v>45667</v>
      </c>
      <c r="V1090" s="1" t="s">
        <v>869</v>
      </c>
    </row>
    <row r="1091" spans="1:23" x14ac:dyDescent="0.3">
      <c r="A1091" s="1" t="s">
        <v>5694</v>
      </c>
      <c r="B1091" s="1" t="s">
        <v>5695</v>
      </c>
      <c r="C1091" s="1" t="s">
        <v>973</v>
      </c>
      <c r="D1091" s="1" t="s">
        <v>5696</v>
      </c>
      <c r="E1091" s="1">
        <v>3</v>
      </c>
      <c r="F1091" s="1" t="s">
        <v>857</v>
      </c>
      <c r="H1091" s="1" t="s">
        <v>26</v>
      </c>
      <c r="I1091" s="1" t="s">
        <v>80</v>
      </c>
      <c r="J1091" s="1" t="s">
        <v>27</v>
      </c>
      <c r="K1091" s="1" t="s">
        <v>5697</v>
      </c>
      <c r="L1091" s="1" t="s">
        <v>5698</v>
      </c>
      <c r="M1091" s="1" t="s">
        <v>109</v>
      </c>
      <c r="N1091" s="2">
        <v>42736</v>
      </c>
      <c r="O1091" s="1" t="s">
        <v>30</v>
      </c>
      <c r="P1091" s="1" t="s">
        <v>5699</v>
      </c>
      <c r="Q1091" s="1" t="s">
        <v>5700</v>
      </c>
      <c r="R1091" s="1" t="s">
        <v>5701</v>
      </c>
      <c r="S1091" s="1" t="s">
        <v>5702</v>
      </c>
      <c r="U1091" s="3">
        <v>18568</v>
      </c>
      <c r="W1091" s="1">
        <v>1</v>
      </c>
    </row>
    <row r="1092" spans="1:23" x14ac:dyDescent="0.3">
      <c r="A1092" s="1" t="s">
        <v>5703</v>
      </c>
      <c r="B1092" s="1" t="s">
        <v>5704</v>
      </c>
      <c r="C1092" s="1" t="s">
        <v>507</v>
      </c>
      <c r="D1092" s="1" t="s">
        <v>5705</v>
      </c>
      <c r="E1092" s="1">
        <v>2</v>
      </c>
      <c r="F1092" s="1" t="s">
        <v>142</v>
      </c>
      <c r="H1092" s="1" t="s">
        <v>26</v>
      </c>
      <c r="J1092" s="1" t="s">
        <v>27</v>
      </c>
      <c r="K1092" s="1" t="s">
        <v>928</v>
      </c>
      <c r="L1092" s="1" t="s">
        <v>5706</v>
      </c>
      <c r="M1092" s="1" t="s">
        <v>100</v>
      </c>
      <c r="N1092" s="2">
        <v>42736</v>
      </c>
      <c r="O1092" s="1" t="s">
        <v>30</v>
      </c>
      <c r="P1092" s="1" t="s">
        <v>5707</v>
      </c>
      <c r="R1092" s="1" t="s">
        <v>5708</v>
      </c>
      <c r="S1092" s="1" t="s">
        <v>5709</v>
      </c>
      <c r="T1092" s="1">
        <v>22</v>
      </c>
      <c r="U1092" s="3">
        <v>18568</v>
      </c>
      <c r="V1092" s="1" t="s">
        <v>113</v>
      </c>
      <c r="W1092" s="1">
        <v>5</v>
      </c>
    </row>
    <row r="1093" spans="1:23" x14ac:dyDescent="0.3">
      <c r="A1093" s="1" t="s">
        <v>5710</v>
      </c>
      <c r="B1093" s="1" t="s">
        <v>5711</v>
      </c>
      <c r="F1093" s="1" t="s">
        <v>2097</v>
      </c>
      <c r="H1093" s="1" t="s">
        <v>26</v>
      </c>
      <c r="I1093" s="1" t="s">
        <v>71</v>
      </c>
      <c r="J1093" s="1" t="s">
        <v>27</v>
      </c>
      <c r="K1093" s="1" t="s">
        <v>5712</v>
      </c>
      <c r="M1093" s="1" t="s">
        <v>419</v>
      </c>
      <c r="N1093" s="2">
        <v>42736</v>
      </c>
      <c r="O1093" s="1" t="s">
        <v>30</v>
      </c>
      <c r="P1093" s="1" t="s">
        <v>5713</v>
      </c>
      <c r="Q1093" s="1" t="s">
        <v>5714</v>
      </c>
      <c r="R1093" s="1" t="s">
        <v>5715</v>
      </c>
      <c r="U1093" s="1" t="s">
        <v>34</v>
      </c>
    </row>
    <row r="1094" spans="1:23" x14ac:dyDescent="0.3">
      <c r="A1094" s="1" t="s">
        <v>5716</v>
      </c>
      <c r="B1094" s="1" t="s">
        <v>5717</v>
      </c>
      <c r="C1094" s="1" t="s">
        <v>1611</v>
      </c>
      <c r="D1094" s="1" t="s">
        <v>5718</v>
      </c>
      <c r="E1094" s="1">
        <v>2</v>
      </c>
      <c r="F1094" s="1" t="s">
        <v>5719</v>
      </c>
      <c r="H1094" s="1" t="s">
        <v>26</v>
      </c>
      <c r="J1094" s="1" t="s">
        <v>27</v>
      </c>
      <c r="K1094" s="1" t="s">
        <v>5720</v>
      </c>
      <c r="L1094" s="1" t="s">
        <v>5721</v>
      </c>
      <c r="M1094" s="1" t="s">
        <v>347</v>
      </c>
      <c r="N1094" s="2">
        <v>42736</v>
      </c>
      <c r="O1094" s="1" t="s">
        <v>267</v>
      </c>
      <c r="P1094" s="1" t="s">
        <v>5722</v>
      </c>
      <c r="Q1094" s="1" t="s">
        <v>5723</v>
      </c>
      <c r="R1094" s="1" t="s">
        <v>5724</v>
      </c>
      <c r="S1094" s="1">
        <v>12068860035</v>
      </c>
      <c r="U1094" s="1" t="s">
        <v>47</v>
      </c>
      <c r="V1094" s="1" t="s">
        <v>869</v>
      </c>
    </row>
    <row r="1095" spans="1:23" x14ac:dyDescent="0.3">
      <c r="A1095" s="1" t="s">
        <v>5725</v>
      </c>
      <c r="B1095" s="1" t="s">
        <v>5726</v>
      </c>
      <c r="C1095" s="1" t="s">
        <v>1611</v>
      </c>
      <c r="D1095" s="1" t="s">
        <v>5727</v>
      </c>
      <c r="E1095" s="1">
        <v>2</v>
      </c>
      <c r="F1095" s="1" t="s">
        <v>90</v>
      </c>
      <c r="H1095" s="1" t="s">
        <v>26</v>
      </c>
      <c r="J1095" s="1" t="s">
        <v>27</v>
      </c>
      <c r="K1095" s="1" t="s">
        <v>91</v>
      </c>
      <c r="L1095" s="1" t="s">
        <v>5728</v>
      </c>
      <c r="M1095" s="1" t="s">
        <v>100</v>
      </c>
      <c r="N1095" s="2">
        <v>42736</v>
      </c>
      <c r="O1095" s="1" t="s">
        <v>267</v>
      </c>
      <c r="P1095" s="1" t="s">
        <v>5729</v>
      </c>
      <c r="Q1095" s="1" t="s">
        <v>5730</v>
      </c>
      <c r="S1095" s="1" t="s">
        <v>5731</v>
      </c>
      <c r="U1095" s="3">
        <v>18568</v>
      </c>
      <c r="V1095" s="1" t="s">
        <v>869</v>
      </c>
      <c r="W1095" s="1">
        <v>1</v>
      </c>
    </row>
    <row r="1096" spans="1:23" x14ac:dyDescent="0.3">
      <c r="A1096" s="1" t="s">
        <v>5732</v>
      </c>
      <c r="B1096" s="1" t="s">
        <v>5733</v>
      </c>
      <c r="F1096" s="1" t="s">
        <v>4633</v>
      </c>
      <c r="H1096" s="1" t="s">
        <v>26</v>
      </c>
      <c r="I1096" s="1" t="s">
        <v>71</v>
      </c>
      <c r="J1096" s="1" t="s">
        <v>27</v>
      </c>
      <c r="K1096" s="1" t="s">
        <v>5734</v>
      </c>
      <c r="L1096" s="1" t="s">
        <v>5735</v>
      </c>
      <c r="M1096" s="1" t="s">
        <v>3270</v>
      </c>
      <c r="N1096" s="2">
        <v>42736</v>
      </c>
      <c r="O1096" s="1" t="s">
        <v>30</v>
      </c>
      <c r="P1096" s="1" t="s">
        <v>5736</v>
      </c>
      <c r="Q1096" s="1" t="s">
        <v>5737</v>
      </c>
      <c r="R1096" s="1" t="s">
        <v>5738</v>
      </c>
      <c r="S1096" s="1">
        <v>8792837935</v>
      </c>
      <c r="U1096" s="1" t="s">
        <v>130</v>
      </c>
    </row>
    <row r="1097" spans="1:23" x14ac:dyDescent="0.3">
      <c r="A1097" s="1" t="s">
        <v>5739</v>
      </c>
      <c r="B1097" s="1" t="s">
        <v>5740</v>
      </c>
      <c r="D1097" s="1" t="s">
        <v>5741</v>
      </c>
      <c r="E1097" s="1">
        <v>1</v>
      </c>
      <c r="F1097" s="1" t="s">
        <v>5742</v>
      </c>
      <c r="H1097" s="1" t="s">
        <v>26</v>
      </c>
      <c r="I1097" s="1" t="s">
        <v>39</v>
      </c>
      <c r="J1097" s="1" t="s">
        <v>27</v>
      </c>
      <c r="K1097" s="1" t="s">
        <v>5743</v>
      </c>
      <c r="L1097" s="1" t="s">
        <v>5744</v>
      </c>
      <c r="M1097" s="1" t="s">
        <v>419</v>
      </c>
      <c r="N1097" s="2">
        <v>42736</v>
      </c>
      <c r="O1097" s="1" t="s">
        <v>30</v>
      </c>
      <c r="P1097" s="1" t="s">
        <v>5745</v>
      </c>
      <c r="Q1097" s="1" t="s">
        <v>5746</v>
      </c>
      <c r="R1097" s="1" t="s">
        <v>5747</v>
      </c>
      <c r="S1097" s="1" t="s">
        <v>5748</v>
      </c>
      <c r="U1097" s="1" t="s">
        <v>34</v>
      </c>
    </row>
    <row r="1098" spans="1:23" x14ac:dyDescent="0.3">
      <c r="A1098" s="1" t="s">
        <v>5749</v>
      </c>
      <c r="B1098" s="1" t="s">
        <v>5750</v>
      </c>
      <c r="F1098" s="1" t="s">
        <v>90</v>
      </c>
      <c r="H1098" s="1" t="s">
        <v>26</v>
      </c>
      <c r="J1098" s="1" t="s">
        <v>27</v>
      </c>
      <c r="K1098" s="1" t="s">
        <v>5751</v>
      </c>
      <c r="L1098" s="1" t="s">
        <v>5752</v>
      </c>
      <c r="M1098" s="1" t="s">
        <v>258</v>
      </c>
      <c r="N1098" s="2">
        <v>42736</v>
      </c>
      <c r="O1098" s="1" t="s">
        <v>30</v>
      </c>
      <c r="P1098" s="1" t="s">
        <v>5753</v>
      </c>
      <c r="Q1098" s="1" t="s">
        <v>5754</v>
      </c>
      <c r="R1098" s="1" t="s">
        <v>5755</v>
      </c>
      <c r="S1098" s="1" t="s">
        <v>5756</v>
      </c>
      <c r="U1098" s="1" t="s">
        <v>130</v>
      </c>
    </row>
    <row r="1099" spans="1:23" x14ac:dyDescent="0.3">
      <c r="A1099" s="1" t="s">
        <v>5757</v>
      </c>
      <c r="B1099" s="1" t="s">
        <v>5758</v>
      </c>
      <c r="C1099" s="1" t="s">
        <v>907</v>
      </c>
      <c r="D1099" s="1" t="s">
        <v>5759</v>
      </c>
      <c r="E1099" s="1">
        <v>1</v>
      </c>
      <c r="F1099" s="1" t="s">
        <v>1626</v>
      </c>
      <c r="H1099" s="1" t="s">
        <v>26</v>
      </c>
      <c r="I1099" s="1" t="s">
        <v>80</v>
      </c>
      <c r="J1099" s="1" t="s">
        <v>473</v>
      </c>
      <c r="K1099" s="1" t="s">
        <v>2127</v>
      </c>
      <c r="L1099" s="1" t="s">
        <v>5760</v>
      </c>
      <c r="M1099" s="1" t="s">
        <v>302</v>
      </c>
      <c r="N1099" s="2">
        <v>42736</v>
      </c>
      <c r="O1099" s="1" t="s">
        <v>30</v>
      </c>
      <c r="P1099" s="1" t="s">
        <v>5761</v>
      </c>
      <c r="Q1099" s="1" t="s">
        <v>5762</v>
      </c>
      <c r="R1099" s="1" t="s">
        <v>5763</v>
      </c>
      <c r="S1099" s="1" t="s">
        <v>5764</v>
      </c>
      <c r="U1099" s="4">
        <v>45667</v>
      </c>
    </row>
    <row r="1100" spans="1:23" x14ac:dyDescent="0.3">
      <c r="A1100" s="1" t="s">
        <v>5765</v>
      </c>
      <c r="B1100" s="1" t="s">
        <v>5766</v>
      </c>
      <c r="F1100" s="1" t="s">
        <v>5767</v>
      </c>
      <c r="H1100" s="1" t="s">
        <v>26</v>
      </c>
      <c r="I1100" s="1" t="s">
        <v>39</v>
      </c>
      <c r="J1100" s="1" t="s">
        <v>27</v>
      </c>
      <c r="K1100" s="1" t="s">
        <v>5768</v>
      </c>
      <c r="M1100" s="1" t="s">
        <v>1596</v>
      </c>
      <c r="N1100" s="2">
        <v>42736</v>
      </c>
      <c r="O1100" s="1" t="s">
        <v>30</v>
      </c>
      <c r="P1100" s="1" t="s">
        <v>5769</v>
      </c>
      <c r="Q1100" s="1" t="s">
        <v>5770</v>
      </c>
      <c r="R1100" s="1" t="s">
        <v>5771</v>
      </c>
      <c r="S1100" s="1" t="s">
        <v>5772</v>
      </c>
      <c r="U1100" s="1" t="s">
        <v>130</v>
      </c>
    </row>
    <row r="1101" spans="1:23" x14ac:dyDescent="0.3">
      <c r="A1101" s="1" t="s">
        <v>5773</v>
      </c>
      <c r="B1101" s="1" t="s">
        <v>5774</v>
      </c>
      <c r="C1101" s="1" t="s">
        <v>869</v>
      </c>
      <c r="F1101" s="1" t="s">
        <v>142</v>
      </c>
      <c r="H1101" s="1" t="s">
        <v>26</v>
      </c>
      <c r="J1101" s="1" t="s">
        <v>27</v>
      </c>
      <c r="K1101" s="1" t="s">
        <v>528</v>
      </c>
      <c r="L1101" s="1" t="s">
        <v>5775</v>
      </c>
      <c r="M1101" s="1" t="s">
        <v>4211</v>
      </c>
      <c r="N1101" s="2">
        <v>42736</v>
      </c>
      <c r="O1101" s="1" t="s">
        <v>30</v>
      </c>
      <c r="P1101" s="1" t="s">
        <v>5776</v>
      </c>
      <c r="R1101" s="1" t="s">
        <v>5777</v>
      </c>
      <c r="S1101" s="1" t="s">
        <v>5778</v>
      </c>
      <c r="U1101" s="1" t="s">
        <v>130</v>
      </c>
      <c r="V1101" s="1" t="s">
        <v>869</v>
      </c>
      <c r="W1101" s="1">
        <v>1</v>
      </c>
    </row>
    <row r="1102" spans="1:23" x14ac:dyDescent="0.3">
      <c r="A1102" s="1" t="s">
        <v>5779</v>
      </c>
      <c r="B1102" s="1" t="s">
        <v>5780</v>
      </c>
      <c r="D1102" s="1" t="s">
        <v>5781</v>
      </c>
      <c r="E1102" s="1">
        <v>1</v>
      </c>
      <c r="F1102" s="1" t="s">
        <v>142</v>
      </c>
      <c r="H1102" s="1" t="s">
        <v>26</v>
      </c>
      <c r="I1102" s="1" t="s">
        <v>71</v>
      </c>
      <c r="J1102" s="1" t="s">
        <v>27</v>
      </c>
      <c r="K1102" s="1" t="s">
        <v>928</v>
      </c>
      <c r="L1102" s="1" t="s">
        <v>5782</v>
      </c>
      <c r="M1102" s="1" t="s">
        <v>258</v>
      </c>
      <c r="N1102" s="2">
        <v>42736</v>
      </c>
      <c r="O1102" s="1" t="s">
        <v>30</v>
      </c>
      <c r="P1102" s="1" t="s">
        <v>5783</v>
      </c>
      <c r="Q1102" s="1" t="s">
        <v>5784</v>
      </c>
      <c r="R1102" s="1" t="s">
        <v>5785</v>
      </c>
      <c r="U1102" s="4">
        <v>45667</v>
      </c>
    </row>
    <row r="1103" spans="1:23" x14ac:dyDescent="0.3">
      <c r="A1103" s="1" t="s">
        <v>5786</v>
      </c>
      <c r="B1103" s="1" t="s">
        <v>5787</v>
      </c>
      <c r="F1103" s="1" t="s">
        <v>3194</v>
      </c>
      <c r="H1103" s="1" t="s">
        <v>26</v>
      </c>
      <c r="J1103" s="1" t="s">
        <v>27</v>
      </c>
      <c r="K1103" s="1" t="s">
        <v>5788</v>
      </c>
      <c r="M1103" s="1" t="s">
        <v>109</v>
      </c>
      <c r="N1103" s="2">
        <v>42736</v>
      </c>
      <c r="O1103" s="1" t="s">
        <v>30</v>
      </c>
      <c r="P1103" s="1" t="s">
        <v>5789</v>
      </c>
      <c r="Q1103" s="1" t="s">
        <v>5790</v>
      </c>
      <c r="R1103" s="1" t="s">
        <v>5791</v>
      </c>
      <c r="S1103" s="1" t="s">
        <v>5792</v>
      </c>
      <c r="U1103" s="4">
        <v>45667</v>
      </c>
    </row>
    <row r="1104" spans="1:23" x14ac:dyDescent="0.3">
      <c r="A1104" s="1" t="s">
        <v>5793</v>
      </c>
      <c r="B1104" s="1" t="s">
        <v>5794</v>
      </c>
      <c r="D1104" s="1" t="s">
        <v>5795</v>
      </c>
      <c r="E1104" s="1">
        <v>1</v>
      </c>
      <c r="F1104" s="1" t="s">
        <v>3862</v>
      </c>
      <c r="H1104" s="1" t="s">
        <v>26</v>
      </c>
      <c r="I1104" s="1" t="s">
        <v>80</v>
      </c>
      <c r="J1104" s="1" t="s">
        <v>27</v>
      </c>
      <c r="K1104" s="1" t="s">
        <v>5796</v>
      </c>
      <c r="L1104" s="1" t="s">
        <v>5797</v>
      </c>
      <c r="M1104" s="1" t="s">
        <v>109</v>
      </c>
      <c r="N1104" s="2">
        <v>42736</v>
      </c>
      <c r="O1104" s="1" t="s">
        <v>30</v>
      </c>
      <c r="P1104" s="1" t="s">
        <v>5798</v>
      </c>
      <c r="R1104" s="1" t="s">
        <v>5799</v>
      </c>
      <c r="S1104" s="1">
        <v>254705155987</v>
      </c>
      <c r="U1104" s="4">
        <v>45667</v>
      </c>
    </row>
    <row r="1105" spans="1:23" x14ac:dyDescent="0.3">
      <c r="A1105" s="1" t="s">
        <v>5800</v>
      </c>
      <c r="B1105" s="1" t="s">
        <v>5801</v>
      </c>
      <c r="C1105" s="1" t="s">
        <v>1611</v>
      </c>
      <c r="D1105" s="1" t="s">
        <v>5802</v>
      </c>
      <c r="E1105" s="1">
        <v>2</v>
      </c>
      <c r="F1105" s="1" t="s">
        <v>5803</v>
      </c>
      <c r="H1105" s="1" t="s">
        <v>26</v>
      </c>
      <c r="J1105" s="1" t="s">
        <v>27</v>
      </c>
      <c r="K1105" s="1" t="s">
        <v>5804</v>
      </c>
      <c r="L1105" s="1" t="s">
        <v>5805</v>
      </c>
      <c r="M1105" s="1" t="s">
        <v>1110</v>
      </c>
      <c r="N1105" s="2">
        <v>42736</v>
      </c>
      <c r="O1105" s="1" t="s">
        <v>30</v>
      </c>
      <c r="P1105" s="1" t="s">
        <v>5806</v>
      </c>
      <c r="Q1105" s="1" t="s">
        <v>5807</v>
      </c>
      <c r="R1105" s="1" t="s">
        <v>5808</v>
      </c>
      <c r="U1105" s="4">
        <v>45667</v>
      </c>
      <c r="V1105" s="1" t="s">
        <v>869</v>
      </c>
      <c r="W1105" s="1">
        <v>1</v>
      </c>
    </row>
    <row r="1106" spans="1:23" x14ac:dyDescent="0.3">
      <c r="A1106" s="1" t="s">
        <v>5809</v>
      </c>
      <c r="B1106" s="1" t="s">
        <v>5810</v>
      </c>
      <c r="F1106" s="1" t="s">
        <v>1170</v>
      </c>
      <c r="H1106" s="1" t="s">
        <v>26</v>
      </c>
      <c r="I1106" s="1" t="s">
        <v>71</v>
      </c>
      <c r="J1106" s="1" t="s">
        <v>27</v>
      </c>
      <c r="K1106" s="1" t="s">
        <v>5811</v>
      </c>
      <c r="M1106" s="1" t="s">
        <v>100</v>
      </c>
      <c r="N1106" s="2">
        <v>42736</v>
      </c>
      <c r="O1106" s="1" t="s">
        <v>30</v>
      </c>
      <c r="P1106" s="1" t="s">
        <v>5812</v>
      </c>
      <c r="R1106" s="1" t="s">
        <v>5813</v>
      </c>
      <c r="S1106" s="1" t="s">
        <v>5814</v>
      </c>
      <c r="U1106" s="3">
        <v>18568</v>
      </c>
    </row>
    <row r="1107" spans="1:23" x14ac:dyDescent="0.3">
      <c r="A1107" s="1" t="s">
        <v>5815</v>
      </c>
      <c r="B1107" s="1" t="s">
        <v>5816</v>
      </c>
      <c r="C1107" s="1" t="s">
        <v>212</v>
      </c>
      <c r="F1107" s="1" t="s">
        <v>90</v>
      </c>
      <c r="H1107" s="1" t="s">
        <v>26</v>
      </c>
      <c r="J1107" s="1" t="s">
        <v>27</v>
      </c>
      <c r="K1107" s="1" t="s">
        <v>967</v>
      </c>
      <c r="M1107" s="1" t="s">
        <v>258</v>
      </c>
      <c r="N1107" s="2">
        <v>42736</v>
      </c>
      <c r="O1107" s="1" t="s">
        <v>30</v>
      </c>
      <c r="P1107" s="1" t="s">
        <v>5817</v>
      </c>
      <c r="R1107" s="1" t="s">
        <v>5818</v>
      </c>
      <c r="U1107" s="3">
        <v>18568</v>
      </c>
      <c r="W1107" s="1">
        <v>2</v>
      </c>
    </row>
    <row r="1108" spans="1:23" x14ac:dyDescent="0.3">
      <c r="A1108" s="1" t="s">
        <v>5819</v>
      </c>
      <c r="B1108" s="1" t="s">
        <v>5820</v>
      </c>
      <c r="C1108" s="1" t="s">
        <v>869</v>
      </c>
      <c r="F1108" s="1" t="s">
        <v>1178</v>
      </c>
      <c r="H1108" s="1" t="s">
        <v>26</v>
      </c>
      <c r="I1108" s="1" t="s">
        <v>71</v>
      </c>
      <c r="J1108" s="1" t="s">
        <v>27</v>
      </c>
      <c r="K1108" s="1" t="s">
        <v>5821</v>
      </c>
      <c r="L1108" s="1" t="s">
        <v>5822</v>
      </c>
      <c r="M1108" s="1" t="s">
        <v>42</v>
      </c>
      <c r="N1108" s="2">
        <v>42736</v>
      </c>
      <c r="O1108" s="1" t="s">
        <v>30</v>
      </c>
      <c r="P1108" s="1" t="s">
        <v>5823</v>
      </c>
      <c r="Q1108" s="1" t="s">
        <v>5824</v>
      </c>
      <c r="R1108" s="1" t="s">
        <v>5825</v>
      </c>
      <c r="U1108" s="3">
        <v>18568</v>
      </c>
      <c r="V1108" s="1" t="s">
        <v>869</v>
      </c>
      <c r="W1108" s="1">
        <v>1</v>
      </c>
    </row>
    <row r="1109" spans="1:23" x14ac:dyDescent="0.3">
      <c r="A1109" s="1" t="s">
        <v>5826</v>
      </c>
      <c r="B1109" s="1" t="s">
        <v>5827</v>
      </c>
      <c r="F1109" s="1" t="s">
        <v>1423</v>
      </c>
      <c r="H1109" s="1" t="s">
        <v>26</v>
      </c>
      <c r="I1109" s="1" t="s">
        <v>71</v>
      </c>
      <c r="J1109" s="1" t="s">
        <v>27</v>
      </c>
      <c r="K1109" s="1" t="s">
        <v>5828</v>
      </c>
      <c r="M1109" s="1" t="s">
        <v>163</v>
      </c>
      <c r="N1109" s="2">
        <v>42736</v>
      </c>
      <c r="O1109" s="1" t="s">
        <v>30</v>
      </c>
      <c r="P1109" s="1" t="s">
        <v>5829</v>
      </c>
      <c r="R1109" s="1" t="s">
        <v>5830</v>
      </c>
      <c r="S1109" s="1" t="s">
        <v>5831</v>
      </c>
      <c r="U1109" s="3">
        <v>18568</v>
      </c>
    </row>
    <row r="1110" spans="1:23" x14ac:dyDescent="0.3">
      <c r="A1110" s="1" t="s">
        <v>5832</v>
      </c>
      <c r="B1110" s="1" t="s">
        <v>5833</v>
      </c>
      <c r="D1110" s="1" t="s">
        <v>5834</v>
      </c>
      <c r="E1110" s="1">
        <v>1</v>
      </c>
      <c r="F1110" s="1" t="s">
        <v>602</v>
      </c>
      <c r="H1110" s="1" t="s">
        <v>26</v>
      </c>
      <c r="I1110" s="1" t="s">
        <v>71</v>
      </c>
      <c r="J1110" s="1" t="s">
        <v>27</v>
      </c>
      <c r="K1110" s="1" t="s">
        <v>5835</v>
      </c>
      <c r="M1110" s="1" t="s">
        <v>419</v>
      </c>
      <c r="N1110" s="2">
        <v>42736</v>
      </c>
      <c r="O1110" s="1" t="s">
        <v>30</v>
      </c>
      <c r="P1110" s="1" t="s">
        <v>5836</v>
      </c>
      <c r="Q1110" s="1" t="s">
        <v>5837</v>
      </c>
      <c r="R1110" s="1" t="s">
        <v>5838</v>
      </c>
      <c r="U1110" s="4">
        <v>45667</v>
      </c>
    </row>
    <row r="1111" spans="1:23" x14ac:dyDescent="0.3">
      <c r="A1111" s="1" t="s">
        <v>5839</v>
      </c>
      <c r="B1111" s="1" t="s">
        <v>5840</v>
      </c>
      <c r="F1111" s="1" t="s">
        <v>602</v>
      </c>
      <c r="H1111" s="1" t="s">
        <v>26</v>
      </c>
      <c r="J1111" s="1" t="s">
        <v>27</v>
      </c>
      <c r="K1111" s="1" t="s">
        <v>5841</v>
      </c>
      <c r="L1111" s="1" t="s">
        <v>5842</v>
      </c>
      <c r="M1111" s="1" t="s">
        <v>5843</v>
      </c>
      <c r="N1111" s="2">
        <v>42736</v>
      </c>
      <c r="O1111" s="1" t="s">
        <v>30</v>
      </c>
      <c r="P1111" s="1" t="s">
        <v>5844</v>
      </c>
      <c r="Q1111" s="1" t="s">
        <v>5845</v>
      </c>
      <c r="R1111" s="1" t="s">
        <v>5846</v>
      </c>
      <c r="S1111" s="1" t="s">
        <v>5847</v>
      </c>
      <c r="U1111" s="3">
        <v>18568</v>
      </c>
    </row>
    <row r="1112" spans="1:23" x14ac:dyDescent="0.3">
      <c r="A1112" s="1" t="s">
        <v>5848</v>
      </c>
      <c r="B1112" s="1" t="s">
        <v>5849</v>
      </c>
      <c r="D1112" s="1" t="s">
        <v>5850</v>
      </c>
      <c r="E1112" s="1">
        <v>1</v>
      </c>
      <c r="F1112" s="1" t="s">
        <v>472</v>
      </c>
      <c r="I1112" s="1" t="s">
        <v>71</v>
      </c>
      <c r="J1112" s="1" t="s">
        <v>27</v>
      </c>
      <c r="K1112" s="1" t="s">
        <v>4142</v>
      </c>
      <c r="L1112" s="1" t="s">
        <v>5851</v>
      </c>
      <c r="M1112" s="1" t="s">
        <v>419</v>
      </c>
      <c r="N1112" s="2">
        <v>42736</v>
      </c>
      <c r="O1112" s="1" t="s">
        <v>30</v>
      </c>
      <c r="P1112" s="1" t="s">
        <v>5852</v>
      </c>
    </row>
    <row r="1113" spans="1:23" x14ac:dyDescent="0.3">
      <c r="A1113" s="1" t="s">
        <v>5853</v>
      </c>
      <c r="B1113" s="1" t="s">
        <v>5854</v>
      </c>
      <c r="D1113" s="1" t="s">
        <v>5855</v>
      </c>
      <c r="E1113" s="1">
        <v>1</v>
      </c>
      <c r="F1113" s="1" t="s">
        <v>472</v>
      </c>
      <c r="H1113" s="1" t="s">
        <v>26</v>
      </c>
      <c r="I1113" s="1" t="s">
        <v>71</v>
      </c>
      <c r="J1113" s="1" t="s">
        <v>27</v>
      </c>
      <c r="K1113" s="1" t="s">
        <v>5856</v>
      </c>
      <c r="L1113" s="1" t="s">
        <v>5857</v>
      </c>
      <c r="M1113" s="1" t="s">
        <v>5858</v>
      </c>
      <c r="N1113" s="2">
        <v>42736</v>
      </c>
      <c r="O1113" s="1" t="s">
        <v>30</v>
      </c>
      <c r="P1113" s="1" t="s">
        <v>5859</v>
      </c>
      <c r="Q1113" s="1" t="s">
        <v>5860</v>
      </c>
      <c r="R1113" s="1" t="s">
        <v>5861</v>
      </c>
      <c r="U1113" s="4">
        <v>45667</v>
      </c>
    </row>
    <row r="1114" spans="1:23" x14ac:dyDescent="0.3">
      <c r="A1114" s="1" t="s">
        <v>5862</v>
      </c>
      <c r="B1114" s="1" t="s">
        <v>5863</v>
      </c>
      <c r="F1114" s="1" t="s">
        <v>1005</v>
      </c>
      <c r="H1114" s="1" t="s">
        <v>26</v>
      </c>
      <c r="I1114" s="1" t="s">
        <v>71</v>
      </c>
      <c r="J1114" s="1" t="s">
        <v>27</v>
      </c>
      <c r="K1114" s="1" t="s">
        <v>5864</v>
      </c>
      <c r="M1114" s="1" t="s">
        <v>5865</v>
      </c>
      <c r="N1114" s="2">
        <v>42736</v>
      </c>
      <c r="O1114" s="1" t="s">
        <v>30</v>
      </c>
      <c r="P1114" s="1" t="s">
        <v>5866</v>
      </c>
      <c r="Q1114" s="1" t="s">
        <v>5867</v>
      </c>
      <c r="R1114" s="1" t="s">
        <v>5868</v>
      </c>
      <c r="S1114" s="1" t="s">
        <v>5869</v>
      </c>
      <c r="U1114" s="1" t="s">
        <v>130</v>
      </c>
    </row>
    <row r="1115" spans="1:23" x14ac:dyDescent="0.3">
      <c r="A1115" s="1" t="s">
        <v>5870</v>
      </c>
      <c r="B1115" s="1" t="s">
        <v>5871</v>
      </c>
      <c r="D1115" s="1" t="s">
        <v>5872</v>
      </c>
      <c r="E1115" s="1">
        <v>1</v>
      </c>
      <c r="F1115" s="1" t="s">
        <v>1236</v>
      </c>
      <c r="H1115" s="1" t="s">
        <v>26</v>
      </c>
      <c r="I1115" s="1" t="s">
        <v>71</v>
      </c>
      <c r="J1115" s="1" t="s">
        <v>27</v>
      </c>
      <c r="K1115" s="1" t="s">
        <v>5873</v>
      </c>
      <c r="M1115" s="1" t="s">
        <v>5874</v>
      </c>
      <c r="N1115" s="2">
        <v>42736</v>
      </c>
      <c r="O1115" s="1" t="s">
        <v>30</v>
      </c>
      <c r="P1115" s="1" t="s">
        <v>5875</v>
      </c>
      <c r="Q1115" s="1" t="s">
        <v>5876</v>
      </c>
      <c r="R1115" s="1" t="s">
        <v>5877</v>
      </c>
      <c r="S1115" s="1" t="s">
        <v>5878</v>
      </c>
      <c r="U1115" s="3">
        <v>18568</v>
      </c>
    </row>
    <row r="1116" spans="1:23" x14ac:dyDescent="0.3">
      <c r="A1116" s="1" t="s">
        <v>5879</v>
      </c>
      <c r="B1116" s="1" t="s">
        <v>5880</v>
      </c>
      <c r="F1116" s="1" t="s">
        <v>5881</v>
      </c>
      <c r="H1116" s="1" t="s">
        <v>26</v>
      </c>
      <c r="I1116" s="1" t="s">
        <v>71</v>
      </c>
      <c r="J1116" s="1" t="s">
        <v>27</v>
      </c>
      <c r="K1116" s="1" t="s">
        <v>5882</v>
      </c>
      <c r="L1116" s="1" t="s">
        <v>5883</v>
      </c>
      <c r="M1116" s="1" t="s">
        <v>5884</v>
      </c>
      <c r="N1116" s="2">
        <v>42736</v>
      </c>
      <c r="O1116" s="1" t="s">
        <v>30</v>
      </c>
      <c r="P1116" s="1" t="s">
        <v>5885</v>
      </c>
      <c r="R1116" s="1" t="s">
        <v>5886</v>
      </c>
      <c r="U1116" s="3">
        <v>18568</v>
      </c>
    </row>
    <row r="1117" spans="1:23" x14ac:dyDescent="0.3">
      <c r="A1117" s="1" t="s">
        <v>5887</v>
      </c>
      <c r="B1117" s="1" t="s">
        <v>5888</v>
      </c>
      <c r="F1117" s="1" t="s">
        <v>5889</v>
      </c>
      <c r="H1117" s="1" t="s">
        <v>26</v>
      </c>
      <c r="I1117" s="1" t="s">
        <v>71</v>
      </c>
      <c r="J1117" s="1" t="s">
        <v>27</v>
      </c>
      <c r="K1117" s="1" t="s">
        <v>5890</v>
      </c>
      <c r="M1117" s="1" t="s">
        <v>302</v>
      </c>
      <c r="N1117" s="2">
        <v>42736</v>
      </c>
      <c r="O1117" s="1" t="s">
        <v>30</v>
      </c>
      <c r="P1117" s="1" t="s">
        <v>5891</v>
      </c>
      <c r="R1117" s="1" t="s">
        <v>5892</v>
      </c>
      <c r="S1117" s="1" t="s">
        <v>5893</v>
      </c>
      <c r="U1117" s="3">
        <v>18568</v>
      </c>
    </row>
    <row r="1118" spans="1:23" x14ac:dyDescent="0.3">
      <c r="A1118" s="1" t="s">
        <v>5894</v>
      </c>
      <c r="B1118" s="1" t="s">
        <v>5895</v>
      </c>
      <c r="D1118" s="1" t="s">
        <v>5896</v>
      </c>
      <c r="E1118" s="1">
        <v>2</v>
      </c>
      <c r="F1118" s="1" t="s">
        <v>5897</v>
      </c>
      <c r="H1118" s="1" t="s">
        <v>26</v>
      </c>
      <c r="I1118" s="1" t="s">
        <v>71</v>
      </c>
      <c r="J1118" s="1" t="s">
        <v>27</v>
      </c>
      <c r="K1118" s="1" t="s">
        <v>5898</v>
      </c>
      <c r="M1118" s="1" t="s">
        <v>258</v>
      </c>
      <c r="N1118" s="2">
        <v>42736</v>
      </c>
      <c r="O1118" s="1" t="s">
        <v>267</v>
      </c>
      <c r="P1118" s="1" t="s">
        <v>5899</v>
      </c>
      <c r="Q1118" s="1" t="s">
        <v>5900</v>
      </c>
      <c r="R1118" s="1" t="s">
        <v>5901</v>
      </c>
      <c r="U1118" s="1" t="s">
        <v>130</v>
      </c>
    </row>
    <row r="1119" spans="1:23" x14ac:dyDescent="0.3">
      <c r="A1119" s="1" t="s">
        <v>5902</v>
      </c>
      <c r="B1119" s="1" t="s">
        <v>5903</v>
      </c>
      <c r="F1119" s="1" t="s">
        <v>472</v>
      </c>
      <c r="H1119" s="1" t="s">
        <v>26</v>
      </c>
      <c r="I1119" s="1" t="s">
        <v>71</v>
      </c>
      <c r="J1119" s="1" t="s">
        <v>27</v>
      </c>
      <c r="K1119" s="1" t="s">
        <v>5904</v>
      </c>
      <c r="L1119" s="1" t="s">
        <v>5905</v>
      </c>
      <c r="M1119" s="1" t="s">
        <v>419</v>
      </c>
      <c r="N1119" s="2">
        <v>42736</v>
      </c>
      <c r="O1119" s="1" t="s">
        <v>30</v>
      </c>
      <c r="P1119" s="1" t="s">
        <v>5906</v>
      </c>
      <c r="U1119" s="3">
        <v>18568</v>
      </c>
    </row>
    <row r="1120" spans="1:23" x14ac:dyDescent="0.3">
      <c r="A1120" s="1" t="s">
        <v>5907</v>
      </c>
      <c r="B1120" s="1" t="s">
        <v>5908</v>
      </c>
      <c r="C1120" s="1" t="s">
        <v>869</v>
      </c>
      <c r="F1120" s="1" t="s">
        <v>25</v>
      </c>
      <c r="H1120" s="1" t="s">
        <v>26</v>
      </c>
      <c r="J1120" s="1" t="s">
        <v>27</v>
      </c>
      <c r="K1120" s="1" t="s">
        <v>5909</v>
      </c>
      <c r="L1120" s="1" t="s">
        <v>5910</v>
      </c>
      <c r="M1120" s="1" t="s">
        <v>1120</v>
      </c>
      <c r="N1120" s="2">
        <v>42736</v>
      </c>
      <c r="O1120" s="1" t="s">
        <v>30</v>
      </c>
      <c r="P1120" s="1" t="s">
        <v>5911</v>
      </c>
      <c r="Q1120" s="1" t="s">
        <v>5912</v>
      </c>
      <c r="R1120" s="1" t="s">
        <v>5913</v>
      </c>
      <c r="S1120" s="1" t="s">
        <v>5914</v>
      </c>
      <c r="U1120" s="4">
        <v>45667</v>
      </c>
      <c r="V1120" s="1" t="s">
        <v>869</v>
      </c>
      <c r="W1120" s="1">
        <v>1</v>
      </c>
    </row>
    <row r="1121" spans="1:23" x14ac:dyDescent="0.3">
      <c r="A1121" s="1" t="s">
        <v>5915</v>
      </c>
      <c r="B1121" s="1" t="s">
        <v>5916</v>
      </c>
      <c r="C1121" s="1" t="s">
        <v>426</v>
      </c>
      <c r="F1121" s="1" t="s">
        <v>1005</v>
      </c>
      <c r="H1121" s="1" t="s">
        <v>26</v>
      </c>
      <c r="J1121" s="1" t="s">
        <v>27</v>
      </c>
      <c r="K1121" s="1" t="s">
        <v>5917</v>
      </c>
      <c r="L1121" s="1" t="s">
        <v>5918</v>
      </c>
      <c r="M1121" s="1" t="s">
        <v>788</v>
      </c>
      <c r="N1121" s="2">
        <v>42736</v>
      </c>
      <c r="O1121" s="1" t="s">
        <v>30</v>
      </c>
      <c r="P1121" s="1" t="s">
        <v>5919</v>
      </c>
      <c r="S1121" s="1">
        <v>256752460354</v>
      </c>
      <c r="U1121" s="4">
        <v>45667</v>
      </c>
      <c r="W1121" s="1">
        <v>1</v>
      </c>
    </row>
    <row r="1122" spans="1:23" x14ac:dyDescent="0.3">
      <c r="A1122" s="1" t="s">
        <v>5920</v>
      </c>
      <c r="B1122" s="1" t="s">
        <v>5921</v>
      </c>
      <c r="F1122" s="1" t="s">
        <v>221</v>
      </c>
      <c r="H1122" s="1" t="s">
        <v>26</v>
      </c>
      <c r="I1122" s="1" t="s">
        <v>80</v>
      </c>
      <c r="J1122" s="1" t="s">
        <v>27</v>
      </c>
      <c r="K1122" s="1" t="s">
        <v>5922</v>
      </c>
      <c r="M1122" s="1" t="s">
        <v>144</v>
      </c>
      <c r="N1122" s="2">
        <v>42736</v>
      </c>
      <c r="O1122" s="1" t="s">
        <v>30</v>
      </c>
      <c r="P1122" s="1" t="s">
        <v>5923</v>
      </c>
      <c r="Q1122" s="1" t="s">
        <v>5924</v>
      </c>
      <c r="R1122" s="1" t="s">
        <v>5925</v>
      </c>
      <c r="S1122" s="1" t="s">
        <v>5926</v>
      </c>
      <c r="U1122" s="4">
        <v>45667</v>
      </c>
    </row>
    <row r="1123" spans="1:23" x14ac:dyDescent="0.3">
      <c r="A1123" s="1" t="s">
        <v>5927</v>
      </c>
      <c r="B1123" s="1" t="s">
        <v>5928</v>
      </c>
      <c r="C1123" s="1" t="s">
        <v>973</v>
      </c>
      <c r="D1123" s="1" t="s">
        <v>5929</v>
      </c>
      <c r="E1123" s="1">
        <v>1</v>
      </c>
      <c r="F1123" s="1" t="s">
        <v>1108</v>
      </c>
      <c r="H1123" s="1" t="s">
        <v>26</v>
      </c>
      <c r="J1123" s="1" t="s">
        <v>27</v>
      </c>
      <c r="K1123" s="1" t="s">
        <v>5930</v>
      </c>
      <c r="M1123" s="1" t="s">
        <v>170</v>
      </c>
      <c r="N1123" s="2">
        <v>42736</v>
      </c>
      <c r="O1123" s="1" t="s">
        <v>30</v>
      </c>
      <c r="P1123" s="1" t="s">
        <v>5931</v>
      </c>
      <c r="Q1123" s="1" t="s">
        <v>5932</v>
      </c>
      <c r="R1123" s="1" t="s">
        <v>5933</v>
      </c>
      <c r="S1123" s="1" t="s">
        <v>5934</v>
      </c>
      <c r="U1123" s="3">
        <v>18568</v>
      </c>
      <c r="W1123" s="1">
        <v>2</v>
      </c>
    </row>
    <row r="1124" spans="1:23" x14ac:dyDescent="0.3">
      <c r="A1124" s="1" t="s">
        <v>5935</v>
      </c>
      <c r="B1124" s="1" t="s">
        <v>5936</v>
      </c>
      <c r="F1124" s="1" t="s">
        <v>666</v>
      </c>
      <c r="H1124" s="1" t="s">
        <v>26</v>
      </c>
      <c r="J1124" s="1" t="s">
        <v>27</v>
      </c>
      <c r="K1124" s="1" t="s">
        <v>5937</v>
      </c>
      <c r="M1124" s="1" t="s">
        <v>258</v>
      </c>
      <c r="N1124" s="2">
        <v>42736</v>
      </c>
      <c r="O1124" s="1" t="s">
        <v>30</v>
      </c>
      <c r="P1124" s="1" t="s">
        <v>5938</v>
      </c>
      <c r="Q1124" s="1" t="s">
        <v>5939</v>
      </c>
      <c r="R1124" s="1" t="s">
        <v>5940</v>
      </c>
      <c r="U1124" s="4">
        <v>45667</v>
      </c>
    </row>
    <row r="1125" spans="1:23" x14ac:dyDescent="0.3">
      <c r="A1125" s="1" t="s">
        <v>5941</v>
      </c>
      <c r="B1125" s="1" t="s">
        <v>5942</v>
      </c>
      <c r="F1125" s="1" t="s">
        <v>602</v>
      </c>
      <c r="H1125" s="1" t="s">
        <v>26</v>
      </c>
      <c r="J1125" s="1" t="s">
        <v>27</v>
      </c>
      <c r="K1125" s="1" t="s">
        <v>5943</v>
      </c>
      <c r="L1125" s="1" t="s">
        <v>5944</v>
      </c>
      <c r="M1125" s="1" t="s">
        <v>309</v>
      </c>
      <c r="N1125" s="2">
        <v>42736</v>
      </c>
      <c r="O1125" s="1" t="s">
        <v>30</v>
      </c>
      <c r="P1125" s="1" t="s">
        <v>5945</v>
      </c>
      <c r="Q1125" s="1" t="s">
        <v>5946</v>
      </c>
      <c r="R1125" s="1" t="s">
        <v>5947</v>
      </c>
      <c r="U1125" s="3">
        <v>18568</v>
      </c>
    </row>
    <row r="1126" spans="1:23" x14ac:dyDescent="0.3">
      <c r="A1126" s="1" t="s">
        <v>5948</v>
      </c>
      <c r="B1126" s="1" t="s">
        <v>5949</v>
      </c>
      <c r="F1126" s="1" t="s">
        <v>90</v>
      </c>
      <c r="H1126" s="1" t="s">
        <v>26</v>
      </c>
      <c r="J1126" s="1" t="s">
        <v>27</v>
      </c>
      <c r="K1126" s="1" t="s">
        <v>3277</v>
      </c>
      <c r="M1126" s="1" t="s">
        <v>440</v>
      </c>
      <c r="N1126" s="2">
        <v>42736</v>
      </c>
      <c r="O1126" s="1" t="s">
        <v>30</v>
      </c>
      <c r="P1126" s="1" t="s">
        <v>5950</v>
      </c>
      <c r="Q1126" s="1" t="s">
        <v>5951</v>
      </c>
      <c r="R1126" s="1" t="s">
        <v>5952</v>
      </c>
      <c r="S1126" s="1" t="s">
        <v>5953</v>
      </c>
      <c r="U1126" s="4">
        <v>45667</v>
      </c>
    </row>
    <row r="1127" spans="1:23" x14ac:dyDescent="0.3">
      <c r="A1127" s="1" t="s">
        <v>5954</v>
      </c>
      <c r="B1127" s="1" t="s">
        <v>5955</v>
      </c>
      <c r="F1127" s="1" t="s">
        <v>151</v>
      </c>
      <c r="H1127" s="1" t="s">
        <v>26</v>
      </c>
      <c r="I1127" s="1" t="s">
        <v>71</v>
      </c>
      <c r="J1127" s="1" t="s">
        <v>27</v>
      </c>
      <c r="K1127" s="1" t="s">
        <v>544</v>
      </c>
      <c r="L1127" s="1" t="s">
        <v>5956</v>
      </c>
      <c r="M1127" s="1" t="s">
        <v>109</v>
      </c>
      <c r="N1127" s="2">
        <v>42736</v>
      </c>
      <c r="O1127" s="1" t="s">
        <v>30</v>
      </c>
      <c r="P1127" s="1" t="s">
        <v>5957</v>
      </c>
      <c r="Q1127" s="1" t="s">
        <v>5958</v>
      </c>
      <c r="U1127" s="4">
        <v>45667</v>
      </c>
    </row>
    <row r="1128" spans="1:23" x14ac:dyDescent="0.3">
      <c r="A1128" s="1" t="s">
        <v>5959</v>
      </c>
      <c r="B1128" s="1" t="s">
        <v>5960</v>
      </c>
      <c r="F1128" s="1" t="s">
        <v>1807</v>
      </c>
      <c r="H1128" s="1" t="s">
        <v>26</v>
      </c>
      <c r="J1128" s="1" t="s">
        <v>27</v>
      </c>
      <c r="K1128" s="1" t="s">
        <v>5961</v>
      </c>
      <c r="M1128" s="1" t="s">
        <v>109</v>
      </c>
      <c r="N1128" s="2">
        <v>42736</v>
      </c>
      <c r="O1128" s="1" t="s">
        <v>30</v>
      </c>
      <c r="P1128" s="1" t="s">
        <v>5962</v>
      </c>
      <c r="Q1128" s="1" t="s">
        <v>5963</v>
      </c>
      <c r="R1128" s="1" t="s">
        <v>5964</v>
      </c>
      <c r="S1128" s="1" t="s">
        <v>5965</v>
      </c>
      <c r="U1128" s="3">
        <v>18568</v>
      </c>
    </row>
    <row r="1129" spans="1:23" x14ac:dyDescent="0.3">
      <c r="A1129" s="1" t="s">
        <v>5966</v>
      </c>
      <c r="B1129" s="1" t="s">
        <v>5967</v>
      </c>
      <c r="F1129" s="1" t="s">
        <v>299</v>
      </c>
      <c r="H1129" s="1" t="s">
        <v>26</v>
      </c>
      <c r="J1129" s="1" t="s">
        <v>27</v>
      </c>
      <c r="K1129" s="1" t="s">
        <v>5968</v>
      </c>
      <c r="M1129" s="1" t="s">
        <v>302</v>
      </c>
      <c r="N1129" s="2">
        <v>42736</v>
      </c>
      <c r="O1129" s="1" t="s">
        <v>30</v>
      </c>
      <c r="P1129" s="1" t="s">
        <v>5969</v>
      </c>
      <c r="R1129" s="1" t="s">
        <v>5970</v>
      </c>
      <c r="S1129" s="1">
        <v>27812851839</v>
      </c>
      <c r="U1129" s="4">
        <v>45667</v>
      </c>
    </row>
    <row r="1130" spans="1:23" x14ac:dyDescent="0.3">
      <c r="A1130" s="1" t="s">
        <v>5971</v>
      </c>
      <c r="B1130" s="1" t="s">
        <v>5972</v>
      </c>
      <c r="D1130" s="1" t="s">
        <v>5973</v>
      </c>
      <c r="E1130" s="1">
        <v>1</v>
      </c>
      <c r="F1130" s="1" t="s">
        <v>5974</v>
      </c>
      <c r="H1130" s="1" t="s">
        <v>26</v>
      </c>
      <c r="J1130" s="1" t="s">
        <v>27</v>
      </c>
      <c r="K1130" s="1" t="s">
        <v>5975</v>
      </c>
      <c r="M1130" s="1" t="s">
        <v>163</v>
      </c>
      <c r="N1130" s="2">
        <v>42736</v>
      </c>
      <c r="O1130" s="1" t="s">
        <v>30</v>
      </c>
      <c r="P1130" s="1" t="s">
        <v>5976</v>
      </c>
      <c r="Q1130" s="1" t="s">
        <v>5977</v>
      </c>
      <c r="R1130" s="1" t="s">
        <v>5978</v>
      </c>
      <c r="S1130" s="1" t="s">
        <v>5979</v>
      </c>
      <c r="U1130" s="3">
        <v>18568</v>
      </c>
    </row>
    <row r="1131" spans="1:23" x14ac:dyDescent="0.3">
      <c r="A1131" s="1" t="s">
        <v>5980</v>
      </c>
      <c r="B1131" s="1" t="s">
        <v>5981</v>
      </c>
      <c r="D1131" s="1" t="s">
        <v>5982</v>
      </c>
      <c r="E1131" s="1">
        <v>1</v>
      </c>
      <c r="F1131" s="1" t="s">
        <v>681</v>
      </c>
      <c r="H1131" s="1" t="s">
        <v>26</v>
      </c>
      <c r="J1131" s="1" t="s">
        <v>27</v>
      </c>
      <c r="K1131" s="1" t="s">
        <v>5983</v>
      </c>
      <c r="L1131" s="1" t="s">
        <v>5984</v>
      </c>
      <c r="M1131" s="1" t="s">
        <v>100</v>
      </c>
      <c r="N1131" s="2">
        <v>42736</v>
      </c>
      <c r="O1131" s="1" t="s">
        <v>30</v>
      </c>
      <c r="P1131" s="1" t="s">
        <v>5985</v>
      </c>
      <c r="R1131" s="1" t="s">
        <v>5986</v>
      </c>
      <c r="S1131" s="1" t="s">
        <v>5987</v>
      </c>
      <c r="U1131" s="3">
        <v>18568</v>
      </c>
    </row>
    <row r="1132" spans="1:23" x14ac:dyDescent="0.3">
      <c r="A1132" s="1" t="s">
        <v>5988</v>
      </c>
      <c r="B1132" s="1" t="s">
        <v>5989</v>
      </c>
      <c r="F1132" s="1" t="s">
        <v>25</v>
      </c>
      <c r="H1132" s="1" t="s">
        <v>26</v>
      </c>
      <c r="I1132" s="1" t="s">
        <v>71</v>
      </c>
      <c r="J1132" s="1" t="s">
        <v>27</v>
      </c>
      <c r="K1132" s="1" t="s">
        <v>5990</v>
      </c>
      <c r="M1132" s="1" t="s">
        <v>375</v>
      </c>
      <c r="N1132" s="2">
        <v>42736</v>
      </c>
      <c r="O1132" s="1" t="s">
        <v>30</v>
      </c>
      <c r="P1132" s="1" t="s">
        <v>5991</v>
      </c>
      <c r="Q1132" s="1" t="s">
        <v>5992</v>
      </c>
      <c r="R1132" s="1" t="s">
        <v>5993</v>
      </c>
      <c r="S1132" s="1">
        <f>234-908-781-2026</f>
        <v>-3481</v>
      </c>
      <c r="U1132" s="3">
        <v>18568</v>
      </c>
    </row>
    <row r="1133" spans="1:23" x14ac:dyDescent="0.3">
      <c r="A1133" s="1" t="s">
        <v>5994</v>
      </c>
      <c r="B1133" s="1" t="s">
        <v>5995</v>
      </c>
      <c r="D1133" s="1" t="s">
        <v>5996</v>
      </c>
      <c r="E1133" s="1">
        <v>2</v>
      </c>
      <c r="F1133" s="1" t="s">
        <v>5997</v>
      </c>
      <c r="H1133" s="1" t="s">
        <v>26</v>
      </c>
      <c r="J1133" s="1" t="s">
        <v>27</v>
      </c>
      <c r="K1133" s="1" t="s">
        <v>5998</v>
      </c>
      <c r="L1133" s="1" t="s">
        <v>5999</v>
      </c>
      <c r="M1133" s="1" t="s">
        <v>6000</v>
      </c>
      <c r="N1133" s="2">
        <v>42736</v>
      </c>
      <c r="O1133" s="1" t="s">
        <v>267</v>
      </c>
      <c r="P1133" s="1" t="s">
        <v>6001</v>
      </c>
      <c r="Q1133" s="1" t="s">
        <v>6002</v>
      </c>
      <c r="R1133" s="1" t="s">
        <v>6003</v>
      </c>
      <c r="U1133" s="4">
        <v>45667</v>
      </c>
    </row>
    <row r="1134" spans="1:23" x14ac:dyDescent="0.3">
      <c r="A1134" s="1" t="s">
        <v>6004</v>
      </c>
      <c r="B1134" s="1" t="s">
        <v>6005</v>
      </c>
      <c r="F1134" s="1" t="s">
        <v>299</v>
      </c>
      <c r="H1134" s="1" t="s">
        <v>26</v>
      </c>
      <c r="J1134" s="1" t="s">
        <v>27</v>
      </c>
      <c r="K1134" s="1" t="s">
        <v>6006</v>
      </c>
      <c r="M1134" s="1" t="s">
        <v>100</v>
      </c>
      <c r="N1134" s="2">
        <v>42736</v>
      </c>
      <c r="O1134" s="1" t="s">
        <v>30</v>
      </c>
      <c r="P1134" s="1" t="s">
        <v>6007</v>
      </c>
      <c r="R1134" s="1" t="s">
        <v>6008</v>
      </c>
      <c r="S1134" s="1" t="s">
        <v>6009</v>
      </c>
      <c r="U1134" s="3">
        <v>18568</v>
      </c>
    </row>
    <row r="1135" spans="1:23" x14ac:dyDescent="0.3">
      <c r="A1135" s="1" t="s">
        <v>6010</v>
      </c>
      <c r="B1135" s="1" t="s">
        <v>6011</v>
      </c>
      <c r="F1135" s="1" t="s">
        <v>6012</v>
      </c>
      <c r="H1135" s="1" t="s">
        <v>26</v>
      </c>
      <c r="I1135" s="1" t="s">
        <v>71</v>
      </c>
      <c r="J1135" s="1" t="s">
        <v>27</v>
      </c>
      <c r="K1135" s="1" t="s">
        <v>6013</v>
      </c>
      <c r="M1135" s="1" t="s">
        <v>52</v>
      </c>
      <c r="N1135" s="2">
        <v>42736</v>
      </c>
      <c r="O1135" s="1" t="s">
        <v>30</v>
      </c>
      <c r="P1135" s="1" t="s">
        <v>6014</v>
      </c>
      <c r="Q1135" s="1" t="s">
        <v>6015</v>
      </c>
      <c r="R1135" s="1" t="s">
        <v>6016</v>
      </c>
      <c r="S1135" s="1" t="s">
        <v>6017</v>
      </c>
      <c r="U1135" s="3">
        <v>18568</v>
      </c>
    </row>
    <row r="1136" spans="1:23" x14ac:dyDescent="0.3">
      <c r="A1136" s="1" t="s">
        <v>6018</v>
      </c>
      <c r="B1136" s="1" t="s">
        <v>6019</v>
      </c>
      <c r="F1136" s="1" t="s">
        <v>6020</v>
      </c>
      <c r="H1136" s="1" t="s">
        <v>26</v>
      </c>
      <c r="J1136" s="1" t="s">
        <v>27</v>
      </c>
      <c r="K1136" s="1" t="s">
        <v>6021</v>
      </c>
      <c r="M1136" s="1" t="s">
        <v>302</v>
      </c>
      <c r="N1136" s="2">
        <v>42736</v>
      </c>
      <c r="O1136" s="1" t="s">
        <v>30</v>
      </c>
      <c r="P1136" s="1" t="s">
        <v>6022</v>
      </c>
      <c r="Q1136" s="1" t="s">
        <v>6023</v>
      </c>
      <c r="R1136" s="1" t="s">
        <v>6024</v>
      </c>
      <c r="U1136" s="4">
        <v>45667</v>
      </c>
    </row>
    <row r="1137" spans="1:21" x14ac:dyDescent="0.3">
      <c r="A1137" s="1" t="s">
        <v>6025</v>
      </c>
      <c r="B1137" s="1" t="s">
        <v>6026</v>
      </c>
      <c r="F1137" s="1" t="s">
        <v>240</v>
      </c>
      <c r="H1137" s="1" t="s">
        <v>26</v>
      </c>
      <c r="I1137" s="1" t="s">
        <v>80</v>
      </c>
      <c r="J1137" s="1" t="s">
        <v>27</v>
      </c>
      <c r="K1137" s="1" t="s">
        <v>6027</v>
      </c>
      <c r="M1137" s="1" t="s">
        <v>42</v>
      </c>
      <c r="N1137" s="2">
        <v>42736</v>
      </c>
      <c r="O1137" s="1" t="s">
        <v>30</v>
      </c>
      <c r="P1137" s="1" t="s">
        <v>6028</v>
      </c>
      <c r="R1137" s="1" t="s">
        <v>6029</v>
      </c>
      <c r="S1137" s="1" t="s">
        <v>6030</v>
      </c>
      <c r="U1137" s="3">
        <v>18568</v>
      </c>
    </row>
    <row r="1138" spans="1:21" x14ac:dyDescent="0.3">
      <c r="A1138" s="1" t="s">
        <v>6031</v>
      </c>
      <c r="B1138" s="1" t="s">
        <v>6032</v>
      </c>
      <c r="D1138" s="1" t="s">
        <v>6033</v>
      </c>
      <c r="E1138" s="1">
        <v>2</v>
      </c>
      <c r="F1138" s="1" t="s">
        <v>25</v>
      </c>
      <c r="H1138" s="1" t="s">
        <v>26</v>
      </c>
      <c r="J1138" s="1" t="s">
        <v>27</v>
      </c>
      <c r="K1138" s="1" t="s">
        <v>6034</v>
      </c>
      <c r="L1138" s="1" t="s">
        <v>6035</v>
      </c>
      <c r="M1138" s="1" t="s">
        <v>6036</v>
      </c>
      <c r="N1138" s="2">
        <v>42736</v>
      </c>
      <c r="O1138" s="1" t="s">
        <v>30</v>
      </c>
      <c r="P1138" s="1" t="s">
        <v>6037</v>
      </c>
      <c r="Q1138" s="1" t="s">
        <v>6038</v>
      </c>
      <c r="R1138" s="1" t="s">
        <v>6039</v>
      </c>
      <c r="S1138" s="1">
        <f>251-116-674-899</f>
        <v>-1438</v>
      </c>
      <c r="U1138" s="4">
        <v>45667</v>
      </c>
    </row>
    <row r="1139" spans="1:21" x14ac:dyDescent="0.3">
      <c r="A1139" s="1" t="s">
        <v>6040</v>
      </c>
      <c r="B1139" s="1" t="s">
        <v>6041</v>
      </c>
      <c r="F1139" s="1" t="s">
        <v>1408</v>
      </c>
      <c r="H1139" s="1" t="s">
        <v>26</v>
      </c>
      <c r="I1139" s="1" t="s">
        <v>80</v>
      </c>
      <c r="J1139" s="1" t="s">
        <v>27</v>
      </c>
      <c r="K1139" s="1" t="s">
        <v>6042</v>
      </c>
      <c r="M1139" s="1" t="s">
        <v>3168</v>
      </c>
      <c r="N1139" s="2">
        <v>42736</v>
      </c>
      <c r="O1139" s="1" t="s">
        <v>30</v>
      </c>
      <c r="P1139" s="1" t="s">
        <v>6043</v>
      </c>
      <c r="Q1139" s="1" t="s">
        <v>6044</v>
      </c>
      <c r="R1139" s="1" t="s">
        <v>6045</v>
      </c>
      <c r="S1139" s="1">
        <f>244-942-396832</f>
        <v>-397530</v>
      </c>
      <c r="U1139" s="3">
        <v>18568</v>
      </c>
    </row>
    <row r="1140" spans="1:21" x14ac:dyDescent="0.3">
      <c r="A1140" s="1" t="s">
        <v>6046</v>
      </c>
      <c r="B1140" s="1" t="s">
        <v>6047</v>
      </c>
      <c r="F1140" s="1" t="s">
        <v>5974</v>
      </c>
      <c r="H1140" s="1" t="s">
        <v>26</v>
      </c>
      <c r="I1140" s="1" t="s">
        <v>71</v>
      </c>
      <c r="J1140" s="1" t="s">
        <v>27</v>
      </c>
      <c r="K1140" s="1" t="s">
        <v>6048</v>
      </c>
      <c r="M1140" s="1" t="s">
        <v>5874</v>
      </c>
      <c r="N1140" s="2">
        <v>42736</v>
      </c>
      <c r="O1140" s="1" t="s">
        <v>30</v>
      </c>
      <c r="P1140" s="1" t="s">
        <v>6049</v>
      </c>
      <c r="Q1140" s="1" t="s">
        <v>6050</v>
      </c>
      <c r="R1140" s="1" t="s">
        <v>6051</v>
      </c>
      <c r="S1140" s="1" t="s">
        <v>6052</v>
      </c>
      <c r="U1140" s="3">
        <v>18568</v>
      </c>
    </row>
    <row r="1141" spans="1:21" x14ac:dyDescent="0.3">
      <c r="A1141" s="1" t="s">
        <v>6053</v>
      </c>
      <c r="B1141" s="1" t="s">
        <v>6054</v>
      </c>
      <c r="D1141" s="1" t="s">
        <v>6055</v>
      </c>
      <c r="E1141" s="1">
        <v>1</v>
      </c>
      <c r="F1141" s="1" t="s">
        <v>90</v>
      </c>
      <c r="H1141" s="1" t="s">
        <v>26</v>
      </c>
      <c r="J1141" s="1" t="s">
        <v>27</v>
      </c>
      <c r="K1141" s="1" t="s">
        <v>3214</v>
      </c>
      <c r="M1141" s="1" t="s">
        <v>170</v>
      </c>
      <c r="N1141" s="2">
        <v>42736</v>
      </c>
      <c r="O1141" s="1" t="s">
        <v>30</v>
      </c>
      <c r="P1141" s="1" t="s">
        <v>6056</v>
      </c>
      <c r="R1141" s="1" t="s">
        <v>6057</v>
      </c>
      <c r="S1141" s="1" t="s">
        <v>6058</v>
      </c>
      <c r="U1141" s="3">
        <v>18568</v>
      </c>
    </row>
    <row r="1142" spans="1:21" x14ac:dyDescent="0.3">
      <c r="A1142" s="1" t="s">
        <v>6059</v>
      </c>
      <c r="B1142" s="1" t="s">
        <v>6060</v>
      </c>
      <c r="F1142" s="1" t="s">
        <v>1345</v>
      </c>
      <c r="H1142" s="1" t="s">
        <v>26</v>
      </c>
      <c r="I1142" s="1" t="s">
        <v>71</v>
      </c>
      <c r="J1142" s="1" t="s">
        <v>27</v>
      </c>
      <c r="K1142" s="1" t="s">
        <v>2431</v>
      </c>
      <c r="M1142" s="1" t="s">
        <v>170</v>
      </c>
      <c r="N1142" s="2">
        <v>42736</v>
      </c>
      <c r="O1142" s="1" t="s">
        <v>30</v>
      </c>
      <c r="P1142" s="1" t="s">
        <v>6061</v>
      </c>
      <c r="Q1142" s="1" t="s">
        <v>6062</v>
      </c>
      <c r="R1142" s="1" t="s">
        <v>6063</v>
      </c>
      <c r="S1142" s="1" t="s">
        <v>6064</v>
      </c>
      <c r="U1142" s="3">
        <v>18568</v>
      </c>
    </row>
    <row r="1143" spans="1:21" x14ac:dyDescent="0.3">
      <c r="A1143" s="1" t="s">
        <v>6065</v>
      </c>
      <c r="B1143" s="1" t="s">
        <v>6066</v>
      </c>
      <c r="D1143" s="1" t="s">
        <v>6067</v>
      </c>
      <c r="E1143" s="1">
        <v>1</v>
      </c>
      <c r="F1143" s="1" t="s">
        <v>6068</v>
      </c>
      <c r="H1143" s="1" t="s">
        <v>26</v>
      </c>
      <c r="I1143" s="1" t="s">
        <v>71</v>
      </c>
      <c r="J1143" s="1" t="s">
        <v>27</v>
      </c>
      <c r="K1143" s="1" t="s">
        <v>6069</v>
      </c>
      <c r="L1143" s="1" t="s">
        <v>6070</v>
      </c>
      <c r="M1143" s="1" t="s">
        <v>302</v>
      </c>
      <c r="N1143" s="2">
        <v>42736</v>
      </c>
      <c r="O1143" s="1" t="s">
        <v>30</v>
      </c>
      <c r="P1143" s="1" t="s">
        <v>6071</v>
      </c>
      <c r="Q1143" s="1" t="s">
        <v>6072</v>
      </c>
      <c r="R1143" s="1" t="s">
        <v>6073</v>
      </c>
      <c r="S1143" s="1" t="s">
        <v>6074</v>
      </c>
      <c r="U1143" s="3">
        <v>18568</v>
      </c>
    </row>
    <row r="1144" spans="1:21" x14ac:dyDescent="0.3">
      <c r="A1144" s="1" t="s">
        <v>6075</v>
      </c>
      <c r="B1144" s="1" t="s">
        <v>6076</v>
      </c>
      <c r="F1144" s="1" t="s">
        <v>151</v>
      </c>
      <c r="H1144" s="1" t="s">
        <v>26</v>
      </c>
      <c r="J1144" s="1" t="s">
        <v>27</v>
      </c>
      <c r="K1144" s="1" t="s">
        <v>544</v>
      </c>
      <c r="M1144" s="1" t="s">
        <v>170</v>
      </c>
      <c r="N1144" s="2">
        <v>42736</v>
      </c>
      <c r="O1144" s="1" t="s">
        <v>30</v>
      </c>
      <c r="P1144" s="1" t="s">
        <v>6077</v>
      </c>
      <c r="Q1144" s="1" t="s">
        <v>6078</v>
      </c>
      <c r="R1144" s="1" t="s">
        <v>6079</v>
      </c>
      <c r="S1144" s="1">
        <f>233-302-554-430</f>
        <v>-1053</v>
      </c>
      <c r="U1144" s="3">
        <v>18568</v>
      </c>
    </row>
    <row r="1145" spans="1:21" x14ac:dyDescent="0.3">
      <c r="A1145" s="1" t="s">
        <v>6080</v>
      </c>
      <c r="B1145" s="1" t="s">
        <v>6081</v>
      </c>
      <c r="D1145" s="1" t="s">
        <v>6082</v>
      </c>
      <c r="E1145" s="1">
        <v>2</v>
      </c>
      <c r="F1145" s="1" t="s">
        <v>6083</v>
      </c>
      <c r="H1145" s="1" t="s">
        <v>26</v>
      </c>
      <c r="I1145" s="1" t="s">
        <v>71</v>
      </c>
      <c r="J1145" s="1" t="s">
        <v>27</v>
      </c>
      <c r="K1145" s="1" t="s">
        <v>6084</v>
      </c>
      <c r="M1145" s="1" t="s">
        <v>100</v>
      </c>
      <c r="N1145" s="2">
        <v>42736</v>
      </c>
      <c r="O1145" s="1" t="s">
        <v>30</v>
      </c>
      <c r="P1145" s="1" t="s">
        <v>6085</v>
      </c>
      <c r="R1145" s="1" t="s">
        <v>6086</v>
      </c>
      <c r="U1145" s="4">
        <v>45667</v>
      </c>
    </row>
    <row r="1146" spans="1:21" x14ac:dyDescent="0.3">
      <c r="A1146" s="1" t="s">
        <v>6087</v>
      </c>
      <c r="B1146" s="1" t="s">
        <v>6088</v>
      </c>
      <c r="D1146" s="1" t="s">
        <v>6089</v>
      </c>
      <c r="E1146" s="1">
        <v>1</v>
      </c>
      <c r="F1146" s="1" t="s">
        <v>6090</v>
      </c>
      <c r="H1146" s="1" t="s">
        <v>26</v>
      </c>
      <c r="I1146" s="1" t="s">
        <v>71</v>
      </c>
      <c r="J1146" s="1" t="s">
        <v>27</v>
      </c>
      <c r="K1146" s="1" t="s">
        <v>6091</v>
      </c>
      <c r="M1146" s="1" t="s">
        <v>170</v>
      </c>
      <c r="N1146" s="2">
        <v>42736</v>
      </c>
      <c r="O1146" s="1" t="s">
        <v>30</v>
      </c>
      <c r="P1146" s="1" t="s">
        <v>6092</v>
      </c>
      <c r="R1146" s="1" t="s">
        <v>6093</v>
      </c>
      <c r="S1146" s="1" t="s">
        <v>6094</v>
      </c>
      <c r="U1146" s="1" t="s">
        <v>130</v>
      </c>
    </row>
    <row r="1147" spans="1:21" x14ac:dyDescent="0.3">
      <c r="A1147" s="1" t="s">
        <v>6095</v>
      </c>
      <c r="B1147" s="1" t="s">
        <v>6096</v>
      </c>
      <c r="F1147" s="1" t="s">
        <v>628</v>
      </c>
      <c r="H1147" s="1" t="s">
        <v>26</v>
      </c>
      <c r="J1147" s="1" t="s">
        <v>27</v>
      </c>
      <c r="K1147" s="1" t="s">
        <v>629</v>
      </c>
      <c r="L1147" s="1" t="s">
        <v>6097</v>
      </c>
      <c r="M1147" s="1" t="s">
        <v>170</v>
      </c>
      <c r="N1147" s="2">
        <v>42736</v>
      </c>
      <c r="O1147" s="1" t="s">
        <v>30</v>
      </c>
      <c r="P1147" s="1" t="s">
        <v>6098</v>
      </c>
      <c r="R1147" s="1" t="s">
        <v>6099</v>
      </c>
      <c r="S1147" s="1" t="s">
        <v>6100</v>
      </c>
      <c r="U1147" s="4">
        <v>45667</v>
      </c>
    </row>
    <row r="1148" spans="1:21" x14ac:dyDescent="0.3">
      <c r="A1148" s="1" t="s">
        <v>6101</v>
      </c>
      <c r="B1148" s="1" t="s">
        <v>6102</v>
      </c>
      <c r="F1148" s="1" t="s">
        <v>1311</v>
      </c>
      <c r="H1148" s="1" t="s">
        <v>60</v>
      </c>
      <c r="J1148" s="1" t="s">
        <v>27</v>
      </c>
      <c r="K1148" s="1" t="s">
        <v>6103</v>
      </c>
      <c r="M1148" s="1" t="s">
        <v>6104</v>
      </c>
      <c r="N1148" s="2">
        <v>42736</v>
      </c>
      <c r="O1148" s="1" t="s">
        <v>267</v>
      </c>
      <c r="P1148" s="1" t="s">
        <v>6105</v>
      </c>
      <c r="Q1148" s="1" t="s">
        <v>6106</v>
      </c>
      <c r="R1148" s="1" t="s">
        <v>6107</v>
      </c>
      <c r="S1148" s="1" t="s">
        <v>6108</v>
      </c>
      <c r="U1148" s="4">
        <v>45667</v>
      </c>
    </row>
    <row r="1149" spans="1:21" x14ac:dyDescent="0.3">
      <c r="A1149" s="1" t="s">
        <v>6109</v>
      </c>
      <c r="B1149" s="1" t="s">
        <v>6110</v>
      </c>
      <c r="F1149" s="1" t="s">
        <v>6111</v>
      </c>
      <c r="H1149" s="1" t="s">
        <v>26</v>
      </c>
      <c r="J1149" s="1" t="s">
        <v>27</v>
      </c>
      <c r="K1149" s="1" t="s">
        <v>6112</v>
      </c>
      <c r="L1149" s="1" t="s">
        <v>6113</v>
      </c>
      <c r="M1149" s="1" t="s">
        <v>100</v>
      </c>
      <c r="N1149" s="2">
        <v>42736</v>
      </c>
      <c r="O1149" s="1" t="s">
        <v>30</v>
      </c>
      <c r="P1149" s="1" t="s">
        <v>6114</v>
      </c>
      <c r="R1149" s="1" t="s">
        <v>6115</v>
      </c>
    </row>
    <row r="1150" spans="1:21" x14ac:dyDescent="0.3">
      <c r="A1150" s="1" t="s">
        <v>6116</v>
      </c>
      <c r="B1150" s="1" t="s">
        <v>6117</v>
      </c>
      <c r="F1150" s="1" t="s">
        <v>2097</v>
      </c>
      <c r="H1150" s="1" t="s">
        <v>26</v>
      </c>
      <c r="J1150" s="1" t="s">
        <v>27</v>
      </c>
      <c r="K1150" s="1" t="s">
        <v>6118</v>
      </c>
      <c r="L1150" s="1" t="s">
        <v>6119</v>
      </c>
      <c r="M1150" s="1" t="s">
        <v>100</v>
      </c>
      <c r="N1150" s="2">
        <v>42736</v>
      </c>
      <c r="O1150" s="1" t="s">
        <v>30</v>
      </c>
      <c r="P1150" s="1" t="s">
        <v>6120</v>
      </c>
      <c r="Q1150" s="1" t="s">
        <v>6121</v>
      </c>
      <c r="R1150" s="1" t="s">
        <v>6122</v>
      </c>
      <c r="S1150" s="1" t="s">
        <v>6123</v>
      </c>
      <c r="U1150" s="4">
        <v>45667</v>
      </c>
    </row>
    <row r="1151" spans="1:21" x14ac:dyDescent="0.3">
      <c r="A1151" s="1" t="s">
        <v>6124</v>
      </c>
      <c r="B1151" s="1" t="s">
        <v>6125</v>
      </c>
      <c r="F1151" s="1" t="s">
        <v>221</v>
      </c>
      <c r="H1151" s="1" t="s">
        <v>26</v>
      </c>
      <c r="J1151" s="1" t="s">
        <v>27</v>
      </c>
      <c r="K1151" s="1" t="s">
        <v>1840</v>
      </c>
      <c r="L1151" s="1" t="s">
        <v>6126</v>
      </c>
      <c r="M1151" s="1" t="s">
        <v>2166</v>
      </c>
      <c r="N1151" s="2">
        <v>42736</v>
      </c>
      <c r="O1151" s="1" t="s">
        <v>30</v>
      </c>
      <c r="P1151" s="1" t="s">
        <v>6127</v>
      </c>
      <c r="R1151" s="1" t="s">
        <v>6128</v>
      </c>
      <c r="S1151" s="1" t="s">
        <v>6129</v>
      </c>
      <c r="U1151" s="3">
        <v>18568</v>
      </c>
    </row>
    <row r="1152" spans="1:21" x14ac:dyDescent="0.3">
      <c r="A1152" s="1" t="s">
        <v>6130</v>
      </c>
      <c r="B1152" s="1" t="s">
        <v>6131</v>
      </c>
      <c r="F1152" s="1" t="s">
        <v>283</v>
      </c>
      <c r="H1152" s="1" t="s">
        <v>26</v>
      </c>
      <c r="J1152" s="1" t="s">
        <v>27</v>
      </c>
      <c r="K1152" s="1" t="s">
        <v>6132</v>
      </c>
      <c r="M1152" s="1" t="s">
        <v>660</v>
      </c>
      <c r="N1152" s="2">
        <v>42736</v>
      </c>
      <c r="O1152" s="1" t="s">
        <v>30</v>
      </c>
      <c r="P1152" s="1" t="s">
        <v>6133</v>
      </c>
      <c r="Q1152" s="1" t="s">
        <v>6134</v>
      </c>
      <c r="R1152" s="1" t="s">
        <v>6135</v>
      </c>
      <c r="S1152" s="1">
        <f>27-71-411756</f>
        <v>-411800</v>
      </c>
    </row>
    <row r="1153" spans="1:23" x14ac:dyDescent="0.3">
      <c r="A1153" s="1" t="s">
        <v>6136</v>
      </c>
      <c r="B1153" s="1" t="s">
        <v>6137</v>
      </c>
      <c r="F1153" s="1" t="s">
        <v>1054</v>
      </c>
      <c r="H1153" s="1" t="s">
        <v>26</v>
      </c>
      <c r="J1153" s="1" t="s">
        <v>27</v>
      </c>
      <c r="K1153" s="1" t="s">
        <v>6138</v>
      </c>
      <c r="L1153" s="1" t="s">
        <v>6139</v>
      </c>
      <c r="M1153" s="1" t="s">
        <v>347</v>
      </c>
      <c r="N1153" s="2">
        <v>42736</v>
      </c>
      <c r="O1153" s="1" t="s">
        <v>30</v>
      </c>
      <c r="P1153" s="1" t="s">
        <v>6140</v>
      </c>
      <c r="R1153" s="1" t="s">
        <v>6141</v>
      </c>
      <c r="S1153" s="1" t="s">
        <v>6142</v>
      </c>
      <c r="U1153" s="1" t="s">
        <v>130</v>
      </c>
    </row>
    <row r="1154" spans="1:23" x14ac:dyDescent="0.3">
      <c r="A1154" s="1" t="s">
        <v>6143</v>
      </c>
      <c r="B1154" s="1" t="s">
        <v>6144</v>
      </c>
      <c r="F1154" s="1" t="s">
        <v>25</v>
      </c>
      <c r="H1154" s="1" t="s">
        <v>26</v>
      </c>
      <c r="I1154" s="1" t="s">
        <v>71</v>
      </c>
      <c r="J1154" s="1" t="s">
        <v>27</v>
      </c>
      <c r="K1154" s="1" t="s">
        <v>498</v>
      </c>
      <c r="L1154" s="1" t="s">
        <v>6145</v>
      </c>
      <c r="M1154" s="1" t="s">
        <v>302</v>
      </c>
      <c r="N1154" s="2">
        <v>42736</v>
      </c>
      <c r="O1154" s="1" t="s">
        <v>30</v>
      </c>
      <c r="P1154" s="1" t="s">
        <v>6146</v>
      </c>
      <c r="Q1154" s="1" t="s">
        <v>6147</v>
      </c>
      <c r="R1154" s="1" t="s">
        <v>6148</v>
      </c>
      <c r="S1154" s="1" t="s">
        <v>6149</v>
      </c>
      <c r="U1154" s="3">
        <v>18568</v>
      </c>
    </row>
    <row r="1155" spans="1:23" x14ac:dyDescent="0.3">
      <c r="A1155" s="1" t="s">
        <v>6150</v>
      </c>
      <c r="B1155" s="1" t="s">
        <v>6151</v>
      </c>
      <c r="D1155" s="1" t="s">
        <v>6152</v>
      </c>
      <c r="E1155" s="1">
        <v>3</v>
      </c>
      <c r="F1155" s="1" t="s">
        <v>6153</v>
      </c>
      <c r="H1155" s="1" t="s">
        <v>26</v>
      </c>
      <c r="I1155" s="1" t="s">
        <v>71</v>
      </c>
      <c r="J1155" s="1" t="s">
        <v>27</v>
      </c>
      <c r="K1155" s="1" t="s">
        <v>6154</v>
      </c>
      <c r="M1155" s="1" t="s">
        <v>788</v>
      </c>
      <c r="N1155" s="2">
        <v>42736</v>
      </c>
      <c r="O1155" s="1" t="s">
        <v>30</v>
      </c>
      <c r="P1155" s="1" t="s">
        <v>6155</v>
      </c>
      <c r="Q1155" s="1" t="s">
        <v>6156</v>
      </c>
      <c r="R1155" s="1" t="s">
        <v>6157</v>
      </c>
      <c r="U1155" s="3">
        <v>18568</v>
      </c>
    </row>
    <row r="1156" spans="1:23" x14ac:dyDescent="0.3">
      <c r="A1156" s="1" t="s">
        <v>6158</v>
      </c>
      <c r="B1156" s="1" t="s">
        <v>6159</v>
      </c>
      <c r="F1156" s="1" t="s">
        <v>25</v>
      </c>
      <c r="H1156" s="1" t="s">
        <v>26</v>
      </c>
      <c r="I1156" s="1" t="s">
        <v>71</v>
      </c>
      <c r="J1156" s="1" t="s">
        <v>27</v>
      </c>
      <c r="K1156" s="1" t="s">
        <v>345</v>
      </c>
      <c r="L1156" s="1" t="s">
        <v>6160</v>
      </c>
      <c r="M1156" s="1" t="s">
        <v>5884</v>
      </c>
      <c r="N1156" s="2">
        <v>42736</v>
      </c>
      <c r="O1156" s="1" t="s">
        <v>30</v>
      </c>
      <c r="P1156" s="1" t="s">
        <v>6161</v>
      </c>
      <c r="Q1156" s="1" t="s">
        <v>6162</v>
      </c>
      <c r="R1156" s="1" t="s">
        <v>6163</v>
      </c>
      <c r="S1156" s="1" t="s">
        <v>6164</v>
      </c>
      <c r="U1156" s="3">
        <v>18568</v>
      </c>
    </row>
    <row r="1157" spans="1:23" x14ac:dyDescent="0.3">
      <c r="A1157" s="1" t="s">
        <v>6165</v>
      </c>
      <c r="B1157" s="1" t="s">
        <v>6166</v>
      </c>
      <c r="F1157" s="1" t="s">
        <v>25</v>
      </c>
      <c r="H1157" s="1" t="s">
        <v>26</v>
      </c>
      <c r="J1157" s="1" t="s">
        <v>27</v>
      </c>
      <c r="K1157" s="1" t="s">
        <v>6167</v>
      </c>
      <c r="L1157" s="1" t="s">
        <v>6168</v>
      </c>
      <c r="M1157" s="1" t="s">
        <v>419</v>
      </c>
      <c r="N1157" s="2">
        <v>42736</v>
      </c>
      <c r="O1157" s="1" t="s">
        <v>30</v>
      </c>
      <c r="P1157" s="1" t="s">
        <v>6169</v>
      </c>
      <c r="Q1157" s="1" t="s">
        <v>6170</v>
      </c>
      <c r="R1157" s="1" t="s">
        <v>6171</v>
      </c>
      <c r="S1157" s="1" t="s">
        <v>6172</v>
      </c>
      <c r="U1157" s="1" t="s">
        <v>130</v>
      </c>
    </row>
    <row r="1158" spans="1:23" x14ac:dyDescent="0.3">
      <c r="A1158" s="1" t="s">
        <v>6173</v>
      </c>
      <c r="B1158" s="1" t="s">
        <v>6174</v>
      </c>
      <c r="D1158" s="1" t="s">
        <v>6175</v>
      </c>
      <c r="E1158" s="1">
        <v>1</v>
      </c>
      <c r="F1158" s="1" t="s">
        <v>681</v>
      </c>
      <c r="H1158" s="1" t="s">
        <v>26</v>
      </c>
      <c r="J1158" s="1" t="s">
        <v>27</v>
      </c>
      <c r="K1158" s="1" t="s">
        <v>6176</v>
      </c>
      <c r="M1158" s="1" t="s">
        <v>3375</v>
      </c>
      <c r="N1158" s="2">
        <v>42736</v>
      </c>
      <c r="O1158" s="1" t="s">
        <v>267</v>
      </c>
      <c r="P1158" s="1" t="s">
        <v>6177</v>
      </c>
      <c r="Q1158" s="1" t="s">
        <v>6178</v>
      </c>
      <c r="R1158" s="1" t="s">
        <v>6179</v>
      </c>
      <c r="U1158" s="4">
        <v>45667</v>
      </c>
    </row>
    <row r="1159" spans="1:23" x14ac:dyDescent="0.3">
      <c r="A1159" s="1" t="s">
        <v>6180</v>
      </c>
      <c r="B1159" s="1" t="s">
        <v>6181</v>
      </c>
      <c r="D1159" s="1" t="s">
        <v>6182</v>
      </c>
      <c r="E1159" s="1">
        <v>1</v>
      </c>
      <c r="F1159" s="1" t="s">
        <v>6183</v>
      </c>
      <c r="H1159" s="1" t="s">
        <v>26</v>
      </c>
      <c r="J1159" s="1" t="s">
        <v>27</v>
      </c>
      <c r="K1159" s="1" t="s">
        <v>6184</v>
      </c>
      <c r="L1159" s="1" t="s">
        <v>6185</v>
      </c>
      <c r="M1159" s="1" t="s">
        <v>302</v>
      </c>
      <c r="N1159" s="2">
        <v>42736</v>
      </c>
      <c r="O1159" s="1" t="s">
        <v>30</v>
      </c>
      <c r="P1159" s="1" t="s">
        <v>6186</v>
      </c>
      <c r="Q1159" s="1" t="s">
        <v>6187</v>
      </c>
      <c r="R1159" s="1" t="s">
        <v>6188</v>
      </c>
      <c r="U1159" s="4">
        <v>45667</v>
      </c>
    </row>
    <row r="1160" spans="1:23" x14ac:dyDescent="0.3">
      <c r="A1160" s="1" t="s">
        <v>6189</v>
      </c>
      <c r="B1160" s="1" t="s">
        <v>6190</v>
      </c>
      <c r="F1160" s="1" t="s">
        <v>25</v>
      </c>
      <c r="H1160" s="1" t="s">
        <v>26</v>
      </c>
      <c r="J1160" s="1" t="s">
        <v>27</v>
      </c>
      <c r="K1160" s="1" t="s">
        <v>3902</v>
      </c>
      <c r="M1160" s="1" t="s">
        <v>258</v>
      </c>
      <c r="N1160" s="2">
        <v>42736</v>
      </c>
      <c r="O1160" s="1" t="s">
        <v>30</v>
      </c>
      <c r="P1160" s="1" t="s">
        <v>6191</v>
      </c>
      <c r="Q1160" s="1" t="s">
        <v>6192</v>
      </c>
      <c r="R1160" s="1" t="s">
        <v>6193</v>
      </c>
      <c r="S1160" s="1" t="s">
        <v>6194</v>
      </c>
      <c r="U1160" s="3">
        <v>18568</v>
      </c>
    </row>
    <row r="1161" spans="1:23" x14ac:dyDescent="0.3">
      <c r="A1161" s="1" t="s">
        <v>6195</v>
      </c>
      <c r="B1161" s="1" t="s">
        <v>6196</v>
      </c>
      <c r="C1161" s="1" t="s">
        <v>426</v>
      </c>
      <c r="F1161" s="1" t="s">
        <v>628</v>
      </c>
      <c r="H1161" s="1" t="s">
        <v>26</v>
      </c>
      <c r="J1161" s="1" t="s">
        <v>27</v>
      </c>
      <c r="K1161" s="1" t="s">
        <v>629</v>
      </c>
      <c r="M1161" s="1" t="s">
        <v>2535</v>
      </c>
      <c r="N1161" s="2">
        <v>42736</v>
      </c>
      <c r="O1161" s="1" t="s">
        <v>30</v>
      </c>
      <c r="U1161" s="4">
        <v>45667</v>
      </c>
      <c r="W1161" s="1">
        <v>1</v>
      </c>
    </row>
    <row r="1162" spans="1:23" x14ac:dyDescent="0.3">
      <c r="A1162" s="1" t="s">
        <v>6197</v>
      </c>
      <c r="B1162" s="1" t="s">
        <v>6198</v>
      </c>
      <c r="D1162" s="1" t="s">
        <v>6199</v>
      </c>
      <c r="E1162" s="1">
        <v>1</v>
      </c>
      <c r="F1162" s="1" t="s">
        <v>142</v>
      </c>
      <c r="H1162" s="1" t="s">
        <v>26</v>
      </c>
      <c r="J1162" s="1" t="s">
        <v>27</v>
      </c>
      <c r="K1162" s="1" t="s">
        <v>6200</v>
      </c>
      <c r="M1162" s="1" t="s">
        <v>1220</v>
      </c>
      <c r="N1162" s="2">
        <v>42736</v>
      </c>
      <c r="O1162" s="1" t="s">
        <v>30</v>
      </c>
      <c r="P1162" s="1" t="s">
        <v>6201</v>
      </c>
      <c r="Q1162" s="1" t="s">
        <v>6202</v>
      </c>
      <c r="R1162" s="1" t="s">
        <v>6203</v>
      </c>
      <c r="U1162" s="4">
        <v>45667</v>
      </c>
    </row>
    <row r="1163" spans="1:23" x14ac:dyDescent="0.3">
      <c r="A1163" s="1" t="s">
        <v>6204</v>
      </c>
      <c r="B1163" s="1" t="s">
        <v>6205</v>
      </c>
      <c r="F1163" s="1" t="s">
        <v>25</v>
      </c>
      <c r="H1163" s="1" t="s">
        <v>26</v>
      </c>
      <c r="I1163" s="1" t="s">
        <v>71</v>
      </c>
      <c r="J1163" s="1" t="s">
        <v>27</v>
      </c>
      <c r="K1163" s="1" t="s">
        <v>257</v>
      </c>
      <c r="M1163" s="1" t="s">
        <v>4344</v>
      </c>
      <c r="N1163" s="2">
        <v>42736</v>
      </c>
      <c r="O1163" s="1" t="s">
        <v>30</v>
      </c>
      <c r="P1163" s="1" t="s">
        <v>6206</v>
      </c>
      <c r="R1163" s="1" t="s">
        <v>6207</v>
      </c>
      <c r="S1163" s="1" t="s">
        <v>6208</v>
      </c>
      <c r="U1163" s="3">
        <v>18568</v>
      </c>
    </row>
    <row r="1164" spans="1:23" x14ac:dyDescent="0.3">
      <c r="A1164" s="1" t="s">
        <v>6209</v>
      </c>
      <c r="B1164" s="1" t="s">
        <v>6210</v>
      </c>
      <c r="F1164" s="1" t="s">
        <v>25</v>
      </c>
      <c r="H1164" s="1" t="s">
        <v>26</v>
      </c>
      <c r="I1164" s="1" t="s">
        <v>71</v>
      </c>
      <c r="J1164" s="1" t="s">
        <v>27</v>
      </c>
      <c r="K1164" s="1" t="s">
        <v>6211</v>
      </c>
      <c r="L1164" s="1" t="s">
        <v>6212</v>
      </c>
      <c r="M1164" s="1" t="s">
        <v>109</v>
      </c>
      <c r="N1164" s="2">
        <v>42736</v>
      </c>
      <c r="O1164" s="1" t="s">
        <v>30</v>
      </c>
      <c r="P1164" s="1" t="s">
        <v>6213</v>
      </c>
      <c r="Q1164" s="1" t="s">
        <v>6214</v>
      </c>
      <c r="R1164" s="1" t="s">
        <v>6215</v>
      </c>
      <c r="S1164" s="1" t="s">
        <v>6216</v>
      </c>
      <c r="U1164" s="3">
        <v>18568</v>
      </c>
    </row>
    <row r="1165" spans="1:23" x14ac:dyDescent="0.3">
      <c r="A1165" s="1" t="s">
        <v>6217</v>
      </c>
      <c r="B1165" s="1" t="s">
        <v>6218</v>
      </c>
      <c r="F1165" s="1" t="s">
        <v>142</v>
      </c>
      <c r="H1165" s="1" t="s">
        <v>26</v>
      </c>
      <c r="J1165" s="1" t="s">
        <v>27</v>
      </c>
      <c r="K1165" s="1" t="s">
        <v>528</v>
      </c>
      <c r="M1165" s="1" t="s">
        <v>1110</v>
      </c>
      <c r="N1165" s="2">
        <v>42736</v>
      </c>
      <c r="O1165" s="1" t="s">
        <v>267</v>
      </c>
      <c r="P1165" s="1" t="s">
        <v>6219</v>
      </c>
      <c r="Q1165" s="1" t="s">
        <v>6220</v>
      </c>
      <c r="S1165" s="1">
        <v>9060000281</v>
      </c>
      <c r="U1165" s="4">
        <v>45667</v>
      </c>
    </row>
    <row r="1166" spans="1:23" x14ac:dyDescent="0.3">
      <c r="A1166" s="1" t="s">
        <v>6221</v>
      </c>
      <c r="B1166" s="1" t="s">
        <v>6222</v>
      </c>
      <c r="F1166" s="1" t="s">
        <v>25</v>
      </c>
      <c r="H1166" s="1" t="s">
        <v>26</v>
      </c>
      <c r="J1166" s="1" t="s">
        <v>27</v>
      </c>
      <c r="K1166" s="1" t="s">
        <v>6223</v>
      </c>
      <c r="M1166" s="1" t="s">
        <v>258</v>
      </c>
      <c r="N1166" s="2">
        <v>42736</v>
      </c>
      <c r="O1166" s="1" t="s">
        <v>30</v>
      </c>
      <c r="P1166" s="1" t="s">
        <v>6224</v>
      </c>
      <c r="Q1166" s="1" t="s">
        <v>6225</v>
      </c>
      <c r="R1166" s="1" t="s">
        <v>6226</v>
      </c>
      <c r="S1166" s="1">
        <f>234-907-919-7001</f>
        <v>-8593</v>
      </c>
      <c r="U1166" s="1" t="s">
        <v>34</v>
      </c>
    </row>
    <row r="1167" spans="1:23" x14ac:dyDescent="0.3">
      <c r="A1167" s="1" t="s">
        <v>6227</v>
      </c>
      <c r="B1167" s="1" t="s">
        <v>6228</v>
      </c>
      <c r="F1167" s="1" t="s">
        <v>2097</v>
      </c>
      <c r="H1167" s="1" t="s">
        <v>26</v>
      </c>
      <c r="J1167" s="1" t="s">
        <v>27</v>
      </c>
      <c r="K1167" s="1" t="s">
        <v>6229</v>
      </c>
      <c r="M1167" s="1" t="s">
        <v>258</v>
      </c>
      <c r="N1167" s="2">
        <v>42736</v>
      </c>
      <c r="O1167" s="1" t="s">
        <v>30</v>
      </c>
      <c r="P1167" s="1" t="s">
        <v>6230</v>
      </c>
      <c r="Q1167" s="1" t="s">
        <v>6231</v>
      </c>
      <c r="R1167" s="1" t="s">
        <v>6232</v>
      </c>
      <c r="S1167" s="1">
        <f>234-813-327-4043</f>
        <v>-4949</v>
      </c>
      <c r="U1167" s="3">
        <v>18568</v>
      </c>
    </row>
    <row r="1168" spans="1:23" x14ac:dyDescent="0.3">
      <c r="A1168" s="1" t="s">
        <v>6233</v>
      </c>
      <c r="B1168" s="1" t="s">
        <v>6234</v>
      </c>
      <c r="F1168" s="1" t="s">
        <v>151</v>
      </c>
      <c r="H1168" s="1" t="s">
        <v>26</v>
      </c>
      <c r="J1168" s="1" t="s">
        <v>27</v>
      </c>
      <c r="K1168" s="1" t="s">
        <v>3051</v>
      </c>
      <c r="M1168" s="1" t="s">
        <v>302</v>
      </c>
      <c r="N1168" s="2">
        <v>42736</v>
      </c>
      <c r="O1168" s="1" t="s">
        <v>30</v>
      </c>
      <c r="P1168" s="1" t="s">
        <v>6235</v>
      </c>
      <c r="R1168" s="1" t="s">
        <v>6236</v>
      </c>
      <c r="U1168" s="4">
        <v>45667</v>
      </c>
    </row>
    <row r="1169" spans="1:21" x14ac:dyDescent="0.3">
      <c r="A1169" s="1" t="s">
        <v>6237</v>
      </c>
      <c r="B1169" s="1" t="s">
        <v>6238</v>
      </c>
      <c r="D1169" s="1" t="s">
        <v>6239</v>
      </c>
      <c r="E1169" s="1">
        <v>2</v>
      </c>
      <c r="F1169" s="1" t="s">
        <v>240</v>
      </c>
      <c r="H1169" s="1" t="s">
        <v>26</v>
      </c>
      <c r="I1169" s="1" t="s">
        <v>71</v>
      </c>
      <c r="J1169" s="1" t="s">
        <v>27</v>
      </c>
      <c r="K1169" s="1" t="s">
        <v>489</v>
      </c>
      <c r="L1169" s="1" t="s">
        <v>6240</v>
      </c>
      <c r="M1169" s="1" t="s">
        <v>258</v>
      </c>
      <c r="N1169" s="2">
        <v>42736</v>
      </c>
      <c r="O1169" s="1" t="s">
        <v>30</v>
      </c>
      <c r="P1169" s="1" t="s">
        <v>6241</v>
      </c>
      <c r="R1169" s="1" t="s">
        <v>6242</v>
      </c>
      <c r="S1169" s="1" t="s">
        <v>6243</v>
      </c>
      <c r="U1169" s="3">
        <v>18568</v>
      </c>
    </row>
    <row r="1170" spans="1:21" x14ac:dyDescent="0.3">
      <c r="A1170" s="1" t="s">
        <v>6244</v>
      </c>
      <c r="B1170" s="1" t="s">
        <v>6245</v>
      </c>
      <c r="F1170" s="1" t="s">
        <v>666</v>
      </c>
      <c r="H1170" s="1" t="s">
        <v>26</v>
      </c>
      <c r="J1170" s="1" t="s">
        <v>27</v>
      </c>
      <c r="K1170" s="1" t="s">
        <v>4428</v>
      </c>
      <c r="M1170" s="1" t="s">
        <v>3375</v>
      </c>
      <c r="N1170" s="2">
        <v>42736</v>
      </c>
      <c r="O1170" s="1" t="s">
        <v>267</v>
      </c>
      <c r="P1170" s="1" t="s">
        <v>6246</v>
      </c>
      <c r="Q1170" s="1" t="s">
        <v>6247</v>
      </c>
      <c r="R1170" s="1" t="s">
        <v>6248</v>
      </c>
      <c r="S1170" s="1" t="s">
        <v>6249</v>
      </c>
      <c r="U1170" s="4">
        <v>45667</v>
      </c>
    </row>
    <row r="1171" spans="1:21" x14ac:dyDescent="0.3">
      <c r="A1171" s="1" t="s">
        <v>6250</v>
      </c>
      <c r="B1171" s="1" t="s">
        <v>6251</v>
      </c>
      <c r="F1171" s="1" t="s">
        <v>6252</v>
      </c>
      <c r="H1171" s="1" t="s">
        <v>26</v>
      </c>
      <c r="J1171" s="1" t="s">
        <v>27</v>
      </c>
      <c r="K1171" s="1" t="s">
        <v>6253</v>
      </c>
      <c r="M1171" s="1" t="s">
        <v>170</v>
      </c>
      <c r="N1171" s="2">
        <v>42736</v>
      </c>
      <c r="O1171" s="1" t="s">
        <v>30</v>
      </c>
      <c r="P1171" s="1" t="s">
        <v>6254</v>
      </c>
      <c r="Q1171" s="1" t="s">
        <v>6255</v>
      </c>
      <c r="R1171" s="1" t="s">
        <v>6256</v>
      </c>
      <c r="S1171" s="1" t="s">
        <v>6257</v>
      </c>
      <c r="U1171" s="4">
        <v>45667</v>
      </c>
    </row>
    <row r="1172" spans="1:21" x14ac:dyDescent="0.3">
      <c r="A1172" s="1" t="s">
        <v>6258</v>
      </c>
      <c r="B1172" s="1" t="s">
        <v>6259</v>
      </c>
      <c r="F1172" s="1" t="s">
        <v>6260</v>
      </c>
      <c r="H1172" s="1" t="s">
        <v>26</v>
      </c>
      <c r="J1172" s="1" t="s">
        <v>27</v>
      </c>
      <c r="K1172" s="1" t="s">
        <v>6261</v>
      </c>
      <c r="L1172" s="1" t="s">
        <v>6262</v>
      </c>
      <c r="M1172" s="1" t="s">
        <v>100</v>
      </c>
      <c r="N1172" s="2">
        <v>42736</v>
      </c>
      <c r="O1172" s="1" t="s">
        <v>30</v>
      </c>
      <c r="P1172" s="1" t="s">
        <v>6263</v>
      </c>
      <c r="Q1172" s="1" t="s">
        <v>6264</v>
      </c>
      <c r="R1172" s="1" t="s">
        <v>6265</v>
      </c>
      <c r="U1172" s="4">
        <v>45667</v>
      </c>
    </row>
    <row r="1173" spans="1:21" x14ac:dyDescent="0.3">
      <c r="A1173" s="1" t="s">
        <v>6266</v>
      </c>
      <c r="B1173" s="1" t="s">
        <v>6267</v>
      </c>
      <c r="F1173" s="1" t="s">
        <v>6268</v>
      </c>
      <c r="H1173" s="1" t="s">
        <v>26</v>
      </c>
      <c r="J1173" s="1" t="s">
        <v>27</v>
      </c>
      <c r="K1173" s="1" t="s">
        <v>6269</v>
      </c>
      <c r="L1173" s="1" t="s">
        <v>6270</v>
      </c>
      <c r="M1173" s="1" t="s">
        <v>347</v>
      </c>
      <c r="N1173" s="2">
        <v>42736</v>
      </c>
      <c r="O1173" s="1" t="s">
        <v>267</v>
      </c>
      <c r="P1173" s="1" t="s">
        <v>6271</v>
      </c>
      <c r="Q1173" s="1" t="s">
        <v>6272</v>
      </c>
      <c r="R1173" s="1" t="s">
        <v>6273</v>
      </c>
      <c r="S1173" s="1" t="s">
        <v>6274</v>
      </c>
      <c r="U1173" s="4">
        <v>45667</v>
      </c>
    </row>
    <row r="1174" spans="1:21" x14ac:dyDescent="0.3">
      <c r="A1174" s="1" t="s">
        <v>6275</v>
      </c>
      <c r="B1174" s="1" t="s">
        <v>6276</v>
      </c>
      <c r="F1174" s="1" t="s">
        <v>25</v>
      </c>
      <c r="H1174" s="1" t="s">
        <v>26</v>
      </c>
      <c r="I1174" s="1" t="s">
        <v>39</v>
      </c>
      <c r="J1174" s="1" t="s">
        <v>27</v>
      </c>
      <c r="K1174" s="1" t="s">
        <v>1030</v>
      </c>
      <c r="M1174" s="1" t="s">
        <v>6277</v>
      </c>
      <c r="N1174" s="2">
        <v>42736</v>
      </c>
      <c r="O1174" s="1" t="s">
        <v>30</v>
      </c>
      <c r="P1174" s="1" t="s">
        <v>6278</v>
      </c>
      <c r="R1174" s="1" t="s">
        <v>6279</v>
      </c>
      <c r="U1174" s="3">
        <v>18568</v>
      </c>
    </row>
    <row r="1175" spans="1:21" x14ac:dyDescent="0.3">
      <c r="A1175" s="1" t="s">
        <v>6280</v>
      </c>
      <c r="B1175" s="1" t="s">
        <v>6281</v>
      </c>
      <c r="F1175" s="1" t="s">
        <v>6282</v>
      </c>
      <c r="H1175" s="1" t="s">
        <v>26</v>
      </c>
      <c r="I1175" s="1" t="s">
        <v>71</v>
      </c>
      <c r="J1175" s="1" t="s">
        <v>27</v>
      </c>
      <c r="K1175" s="1" t="s">
        <v>6283</v>
      </c>
      <c r="L1175" s="1" t="s">
        <v>6284</v>
      </c>
      <c r="M1175" s="1" t="s">
        <v>100</v>
      </c>
      <c r="N1175" s="2">
        <v>42736</v>
      </c>
      <c r="O1175" s="1" t="s">
        <v>30</v>
      </c>
      <c r="P1175" s="1" t="s">
        <v>6285</v>
      </c>
      <c r="Q1175" s="1" t="s">
        <v>6286</v>
      </c>
      <c r="R1175" s="1" t="s">
        <v>6287</v>
      </c>
      <c r="S1175" s="1" t="s">
        <v>6288</v>
      </c>
      <c r="U1175" s="3">
        <v>18568</v>
      </c>
    </row>
    <row r="1176" spans="1:21" x14ac:dyDescent="0.3">
      <c r="A1176" s="1" t="s">
        <v>6289</v>
      </c>
      <c r="B1176" s="1" t="s">
        <v>6290</v>
      </c>
      <c r="F1176" s="1" t="s">
        <v>6282</v>
      </c>
      <c r="H1176" s="1" t="s">
        <v>26</v>
      </c>
      <c r="J1176" s="1" t="s">
        <v>27</v>
      </c>
      <c r="K1176" s="1" t="s">
        <v>6291</v>
      </c>
      <c r="M1176" s="1" t="s">
        <v>258</v>
      </c>
      <c r="N1176" s="2">
        <v>42736</v>
      </c>
      <c r="O1176" s="1" t="s">
        <v>30</v>
      </c>
      <c r="P1176" s="1" t="s">
        <v>6292</v>
      </c>
      <c r="R1176" s="1" t="s">
        <v>6293</v>
      </c>
      <c r="U1176" s="4">
        <v>45667</v>
      </c>
    </row>
    <row r="1177" spans="1:21" x14ac:dyDescent="0.3">
      <c r="A1177" s="1" t="s">
        <v>6294</v>
      </c>
      <c r="B1177" s="1" t="s">
        <v>6295</v>
      </c>
      <c r="F1177" s="1" t="s">
        <v>6296</v>
      </c>
      <c r="H1177" s="1" t="s">
        <v>26</v>
      </c>
      <c r="J1177" s="1" t="s">
        <v>27</v>
      </c>
      <c r="K1177" s="1" t="s">
        <v>6297</v>
      </c>
      <c r="M1177" s="1" t="s">
        <v>258</v>
      </c>
      <c r="N1177" s="2">
        <v>42736</v>
      </c>
      <c r="O1177" s="1" t="s">
        <v>30</v>
      </c>
      <c r="P1177" s="1" t="s">
        <v>6298</v>
      </c>
      <c r="R1177" s="1" t="s">
        <v>6299</v>
      </c>
      <c r="S1177" s="1" t="s">
        <v>6300</v>
      </c>
      <c r="U1177" s="4">
        <v>45667</v>
      </c>
    </row>
    <row r="1178" spans="1:21" x14ac:dyDescent="0.3">
      <c r="A1178" s="1" t="s">
        <v>6301</v>
      </c>
      <c r="B1178" s="1" t="s">
        <v>6302</v>
      </c>
      <c r="D1178" s="1" t="s">
        <v>6303</v>
      </c>
      <c r="E1178" s="1">
        <v>1</v>
      </c>
      <c r="F1178" s="1" t="s">
        <v>1054</v>
      </c>
      <c r="H1178" s="1" t="s">
        <v>26</v>
      </c>
      <c r="I1178" s="1" t="s">
        <v>71</v>
      </c>
      <c r="J1178" s="1" t="s">
        <v>27</v>
      </c>
      <c r="K1178" s="1" t="s">
        <v>6304</v>
      </c>
      <c r="M1178" s="1" t="s">
        <v>1596</v>
      </c>
      <c r="N1178" s="2">
        <v>42736</v>
      </c>
      <c r="O1178" s="1" t="s">
        <v>30</v>
      </c>
      <c r="P1178" s="1" t="s">
        <v>6305</v>
      </c>
      <c r="Q1178" s="1" t="s">
        <v>6306</v>
      </c>
      <c r="R1178" s="1" t="s">
        <v>6307</v>
      </c>
      <c r="S1178" s="1">
        <v>251115589848</v>
      </c>
      <c r="U1178" s="1" t="s">
        <v>34</v>
      </c>
    </row>
    <row r="1179" spans="1:21" x14ac:dyDescent="0.3">
      <c r="A1179" s="1" t="s">
        <v>6308</v>
      </c>
      <c r="B1179" s="1" t="s">
        <v>6309</v>
      </c>
      <c r="F1179" s="1" t="s">
        <v>643</v>
      </c>
      <c r="H1179" s="1" t="s">
        <v>26</v>
      </c>
      <c r="J1179" s="1" t="s">
        <v>27</v>
      </c>
      <c r="K1179" s="1" t="s">
        <v>6310</v>
      </c>
      <c r="M1179" s="1" t="s">
        <v>258</v>
      </c>
      <c r="N1179" s="2">
        <v>42736</v>
      </c>
      <c r="O1179" s="1" t="s">
        <v>30</v>
      </c>
      <c r="P1179" s="1" t="s">
        <v>6311</v>
      </c>
      <c r="Q1179" s="1" t="s">
        <v>6312</v>
      </c>
      <c r="R1179" s="1" t="s">
        <v>6313</v>
      </c>
      <c r="S1179" s="1" t="s">
        <v>6314</v>
      </c>
      <c r="U1179" s="1" t="s">
        <v>130</v>
      </c>
    </row>
    <row r="1180" spans="1:21" x14ac:dyDescent="0.3">
      <c r="A1180" s="1" t="s">
        <v>6315</v>
      </c>
      <c r="B1180" s="1" t="s">
        <v>6316</v>
      </c>
      <c r="F1180" s="1" t="s">
        <v>151</v>
      </c>
      <c r="H1180" s="1" t="s">
        <v>26</v>
      </c>
      <c r="I1180" s="1" t="s">
        <v>71</v>
      </c>
      <c r="J1180" s="1" t="s">
        <v>27</v>
      </c>
      <c r="K1180" s="1" t="s">
        <v>6317</v>
      </c>
      <c r="L1180" s="1" t="s">
        <v>6318</v>
      </c>
      <c r="M1180" s="1" t="s">
        <v>454</v>
      </c>
      <c r="N1180" s="2">
        <v>42736</v>
      </c>
      <c r="O1180" s="1" t="s">
        <v>30</v>
      </c>
      <c r="P1180" s="1" t="s">
        <v>6319</v>
      </c>
      <c r="R1180" s="1" t="s">
        <v>6320</v>
      </c>
      <c r="S1180" s="1" t="s">
        <v>6321</v>
      </c>
      <c r="U1180" s="4">
        <v>45667</v>
      </c>
    </row>
    <row r="1181" spans="1:21" x14ac:dyDescent="0.3">
      <c r="A1181" s="1" t="s">
        <v>6322</v>
      </c>
      <c r="B1181" s="1" t="s">
        <v>6323</v>
      </c>
      <c r="F1181" s="1" t="s">
        <v>142</v>
      </c>
      <c r="H1181" s="1" t="s">
        <v>26</v>
      </c>
      <c r="J1181" s="1" t="s">
        <v>27</v>
      </c>
      <c r="K1181" s="1" t="s">
        <v>6324</v>
      </c>
      <c r="M1181" s="1" t="s">
        <v>1831</v>
      </c>
      <c r="N1181" s="2">
        <v>42736</v>
      </c>
      <c r="O1181" s="1" t="s">
        <v>30</v>
      </c>
      <c r="P1181" s="1" t="s">
        <v>6325</v>
      </c>
      <c r="Q1181" s="1" t="s">
        <v>6326</v>
      </c>
      <c r="R1181" s="1" t="s">
        <v>6327</v>
      </c>
      <c r="S1181" s="1" t="s">
        <v>6328</v>
      </c>
      <c r="U1181" s="4">
        <v>45667</v>
      </c>
    </row>
    <row r="1182" spans="1:21" x14ac:dyDescent="0.3">
      <c r="A1182" s="1" t="s">
        <v>6329</v>
      </c>
      <c r="B1182" s="1" t="s">
        <v>6330</v>
      </c>
      <c r="D1182" s="1" t="s">
        <v>6331</v>
      </c>
      <c r="E1182" s="1">
        <v>2</v>
      </c>
      <c r="F1182" s="1" t="s">
        <v>6332</v>
      </c>
      <c r="H1182" s="1" t="s">
        <v>26</v>
      </c>
      <c r="J1182" s="1" t="s">
        <v>27</v>
      </c>
      <c r="K1182" s="1" t="s">
        <v>6333</v>
      </c>
      <c r="M1182" s="1" t="s">
        <v>2940</v>
      </c>
      <c r="N1182" s="2">
        <v>42736</v>
      </c>
      <c r="O1182" s="1" t="s">
        <v>30</v>
      </c>
      <c r="P1182" s="1" t="s">
        <v>6334</v>
      </c>
      <c r="R1182" s="1" t="s">
        <v>6335</v>
      </c>
    </row>
    <row r="1183" spans="1:21" x14ac:dyDescent="0.3">
      <c r="A1183" s="1" t="s">
        <v>6336</v>
      </c>
      <c r="B1183" s="1" t="s">
        <v>6337</v>
      </c>
      <c r="D1183" s="1" t="s">
        <v>6338</v>
      </c>
      <c r="E1183" s="1">
        <v>1</v>
      </c>
      <c r="F1183" s="1" t="s">
        <v>602</v>
      </c>
      <c r="H1183" s="1" t="s">
        <v>26</v>
      </c>
      <c r="J1183" s="1" t="s">
        <v>27</v>
      </c>
      <c r="K1183" s="1" t="s">
        <v>603</v>
      </c>
      <c r="M1183" s="1" t="s">
        <v>6339</v>
      </c>
      <c r="N1183" s="2">
        <v>42736</v>
      </c>
      <c r="O1183" s="1" t="s">
        <v>30</v>
      </c>
      <c r="P1183" s="1" t="s">
        <v>6340</v>
      </c>
      <c r="Q1183" s="1" t="s">
        <v>6341</v>
      </c>
      <c r="R1183" s="1" t="s">
        <v>6342</v>
      </c>
      <c r="U1183" s="1" t="s">
        <v>130</v>
      </c>
    </row>
    <row r="1184" spans="1:21" x14ac:dyDescent="0.3">
      <c r="A1184" s="1" t="s">
        <v>6343</v>
      </c>
      <c r="B1184" s="1" t="s">
        <v>6344</v>
      </c>
      <c r="F1184" s="1" t="s">
        <v>1117</v>
      </c>
      <c r="H1184" s="1" t="s">
        <v>26</v>
      </c>
      <c r="I1184" s="1" t="s">
        <v>71</v>
      </c>
      <c r="J1184" s="1" t="s">
        <v>27</v>
      </c>
      <c r="K1184" s="1" t="s">
        <v>6345</v>
      </c>
      <c r="M1184" s="1" t="s">
        <v>1387</v>
      </c>
      <c r="N1184" s="2">
        <v>42736</v>
      </c>
      <c r="O1184" s="1" t="s">
        <v>30</v>
      </c>
      <c r="P1184" s="1" t="s">
        <v>6346</v>
      </c>
      <c r="Q1184" s="1" t="s">
        <v>6347</v>
      </c>
      <c r="R1184" s="1" t="s">
        <v>6348</v>
      </c>
      <c r="S1184" s="1" t="s">
        <v>6349</v>
      </c>
      <c r="U1184" s="3">
        <v>18568</v>
      </c>
    </row>
    <row r="1185" spans="1:22" x14ac:dyDescent="0.3">
      <c r="A1185" s="1" t="s">
        <v>6350</v>
      </c>
      <c r="B1185" s="1" t="s">
        <v>6351</v>
      </c>
      <c r="F1185" s="1" t="s">
        <v>25</v>
      </c>
      <c r="H1185" s="1" t="s">
        <v>26</v>
      </c>
      <c r="I1185" s="1" t="s">
        <v>71</v>
      </c>
      <c r="J1185" s="1" t="s">
        <v>27</v>
      </c>
      <c r="K1185" s="1" t="s">
        <v>6223</v>
      </c>
      <c r="M1185" s="1" t="s">
        <v>109</v>
      </c>
      <c r="N1185" s="2">
        <v>42736</v>
      </c>
      <c r="O1185" s="1" t="s">
        <v>30</v>
      </c>
      <c r="P1185" s="1" t="s">
        <v>6352</v>
      </c>
      <c r="Q1185" s="1" t="s">
        <v>6353</v>
      </c>
      <c r="R1185" s="1" t="s">
        <v>6354</v>
      </c>
      <c r="S1185" s="1">
        <f>254-709-434-0</f>
        <v>-889</v>
      </c>
      <c r="U1185" s="1" t="s">
        <v>67</v>
      </c>
    </row>
    <row r="1186" spans="1:22" x14ac:dyDescent="0.3">
      <c r="A1186" s="1" t="s">
        <v>6355</v>
      </c>
      <c r="B1186" s="1" t="s">
        <v>6356</v>
      </c>
      <c r="D1186" s="1" t="s">
        <v>6357</v>
      </c>
      <c r="E1186" s="1">
        <v>3</v>
      </c>
      <c r="F1186" s="1" t="s">
        <v>1345</v>
      </c>
      <c r="H1186" s="1" t="s">
        <v>26</v>
      </c>
      <c r="J1186" s="1" t="s">
        <v>27</v>
      </c>
      <c r="K1186" s="1" t="s">
        <v>5494</v>
      </c>
      <c r="M1186" s="1" t="s">
        <v>302</v>
      </c>
      <c r="N1186" s="2">
        <v>42736</v>
      </c>
      <c r="O1186" s="1" t="s">
        <v>267</v>
      </c>
      <c r="P1186" s="1" t="s">
        <v>6358</v>
      </c>
      <c r="Q1186" s="1" t="s">
        <v>6359</v>
      </c>
      <c r="R1186" s="1" t="s">
        <v>6360</v>
      </c>
      <c r="U1186" s="4">
        <v>45667</v>
      </c>
    </row>
    <row r="1187" spans="1:22" x14ac:dyDescent="0.3">
      <c r="A1187" s="1" t="s">
        <v>6361</v>
      </c>
      <c r="B1187" s="1" t="s">
        <v>6362</v>
      </c>
      <c r="F1187" s="1" t="s">
        <v>25</v>
      </c>
      <c r="H1187" s="1" t="s">
        <v>26</v>
      </c>
      <c r="I1187" s="1" t="s">
        <v>71</v>
      </c>
      <c r="J1187" s="1" t="s">
        <v>27</v>
      </c>
      <c r="K1187" s="1" t="s">
        <v>6363</v>
      </c>
      <c r="M1187" s="1" t="s">
        <v>302</v>
      </c>
      <c r="N1187" s="2">
        <v>42736</v>
      </c>
      <c r="O1187" s="1" t="s">
        <v>30</v>
      </c>
      <c r="P1187" s="1" t="s">
        <v>6364</v>
      </c>
      <c r="R1187" s="1" t="s">
        <v>6365</v>
      </c>
      <c r="S1187" s="1" t="s">
        <v>6366</v>
      </c>
      <c r="U1187" s="4">
        <v>45667</v>
      </c>
    </row>
    <row r="1188" spans="1:22" x14ac:dyDescent="0.3">
      <c r="A1188" s="1" t="s">
        <v>6367</v>
      </c>
      <c r="B1188" s="1" t="s">
        <v>6368</v>
      </c>
      <c r="F1188" s="1" t="s">
        <v>299</v>
      </c>
      <c r="H1188" s="1" t="s">
        <v>26</v>
      </c>
      <c r="J1188" s="1" t="s">
        <v>27</v>
      </c>
      <c r="K1188" s="1" t="s">
        <v>6369</v>
      </c>
      <c r="M1188" s="1" t="s">
        <v>42</v>
      </c>
      <c r="N1188" s="2">
        <v>42736</v>
      </c>
      <c r="O1188" s="1" t="s">
        <v>30</v>
      </c>
      <c r="P1188" s="1" t="s">
        <v>6370</v>
      </c>
      <c r="R1188" s="1" t="s">
        <v>6371</v>
      </c>
      <c r="S1188" s="1" t="s">
        <v>6372</v>
      </c>
      <c r="U1188" s="3">
        <v>18568</v>
      </c>
    </row>
    <row r="1189" spans="1:22" x14ac:dyDescent="0.3">
      <c r="A1189" s="1" t="s">
        <v>6373</v>
      </c>
      <c r="B1189" s="1" t="s">
        <v>6374</v>
      </c>
      <c r="F1189" s="1" t="s">
        <v>116</v>
      </c>
      <c r="H1189" s="1" t="s">
        <v>26</v>
      </c>
      <c r="J1189" s="1" t="s">
        <v>27</v>
      </c>
      <c r="K1189" s="1" t="s">
        <v>6375</v>
      </c>
      <c r="L1189" s="1" t="s">
        <v>6376</v>
      </c>
      <c r="M1189" s="1" t="s">
        <v>2802</v>
      </c>
      <c r="N1189" s="2">
        <v>42736</v>
      </c>
      <c r="O1189" s="1" t="s">
        <v>30</v>
      </c>
      <c r="P1189" s="1" t="s">
        <v>6377</v>
      </c>
      <c r="Q1189" s="1" t="s">
        <v>6378</v>
      </c>
      <c r="R1189" s="1" t="s">
        <v>6379</v>
      </c>
      <c r="S1189" s="1" t="s">
        <v>6380</v>
      </c>
      <c r="U1189" s="3">
        <v>18568</v>
      </c>
    </row>
    <row r="1190" spans="1:22" x14ac:dyDescent="0.3">
      <c r="A1190" s="1" t="s">
        <v>6381</v>
      </c>
      <c r="B1190" s="1" t="s">
        <v>6382</v>
      </c>
      <c r="F1190" s="1" t="s">
        <v>602</v>
      </c>
      <c r="H1190" s="1" t="s">
        <v>26</v>
      </c>
      <c r="J1190" s="1" t="s">
        <v>27</v>
      </c>
      <c r="K1190" s="1" t="s">
        <v>997</v>
      </c>
      <c r="M1190" s="1" t="s">
        <v>302</v>
      </c>
      <c r="N1190" s="2">
        <v>42736</v>
      </c>
      <c r="O1190" s="1" t="s">
        <v>30</v>
      </c>
      <c r="P1190" s="1" t="s">
        <v>6383</v>
      </c>
      <c r="Q1190" s="1" t="s">
        <v>6384</v>
      </c>
      <c r="R1190" s="1" t="s">
        <v>6385</v>
      </c>
      <c r="S1190" s="1" t="s">
        <v>6386</v>
      </c>
      <c r="U1190" s="4">
        <v>45667</v>
      </c>
      <c r="V1190" s="1" t="s">
        <v>113</v>
      </c>
    </row>
    <row r="1191" spans="1:22" x14ac:dyDescent="0.3">
      <c r="A1191" s="1" t="s">
        <v>6387</v>
      </c>
      <c r="B1191" s="1" t="s">
        <v>6388</v>
      </c>
      <c r="F1191" s="1" t="s">
        <v>2097</v>
      </c>
      <c r="H1191" s="1" t="s">
        <v>26</v>
      </c>
      <c r="I1191" s="1" t="s">
        <v>71</v>
      </c>
      <c r="J1191" s="1" t="s">
        <v>27</v>
      </c>
      <c r="K1191" s="1" t="s">
        <v>6389</v>
      </c>
      <c r="L1191" s="1" t="s">
        <v>6390</v>
      </c>
      <c r="M1191" s="1" t="s">
        <v>2316</v>
      </c>
      <c r="N1191" s="2">
        <v>42736</v>
      </c>
      <c r="O1191" s="1" t="s">
        <v>30</v>
      </c>
      <c r="P1191" s="1" t="s">
        <v>6391</v>
      </c>
      <c r="Q1191" s="1" t="s">
        <v>6392</v>
      </c>
      <c r="R1191" s="1" t="s">
        <v>6393</v>
      </c>
      <c r="U1191" s="4">
        <v>45667</v>
      </c>
    </row>
    <row r="1192" spans="1:22" x14ac:dyDescent="0.3">
      <c r="A1192" s="1" t="s">
        <v>6394</v>
      </c>
      <c r="B1192" s="1" t="s">
        <v>6395</v>
      </c>
      <c r="F1192" s="1" t="s">
        <v>472</v>
      </c>
      <c r="H1192" s="1" t="s">
        <v>26</v>
      </c>
      <c r="I1192" s="1" t="s">
        <v>80</v>
      </c>
      <c r="J1192" s="1" t="s">
        <v>27</v>
      </c>
      <c r="K1192" s="1" t="s">
        <v>6396</v>
      </c>
      <c r="M1192" s="1" t="s">
        <v>100</v>
      </c>
      <c r="N1192" s="2">
        <v>42736</v>
      </c>
      <c r="O1192" s="1" t="s">
        <v>30</v>
      </c>
      <c r="P1192" s="1" t="s">
        <v>6397</v>
      </c>
      <c r="Q1192" s="1" t="s">
        <v>6398</v>
      </c>
      <c r="R1192" s="1" t="s">
        <v>6399</v>
      </c>
      <c r="U1192" s="4">
        <v>45667</v>
      </c>
    </row>
    <row r="1193" spans="1:22" x14ac:dyDescent="0.3">
      <c r="A1193" s="1" t="s">
        <v>6400</v>
      </c>
      <c r="B1193" s="1" t="s">
        <v>6401</v>
      </c>
      <c r="F1193" s="1" t="s">
        <v>1108</v>
      </c>
      <c r="H1193" s="1" t="s">
        <v>26</v>
      </c>
      <c r="I1193" s="1" t="s">
        <v>71</v>
      </c>
      <c r="J1193" s="1" t="s">
        <v>27</v>
      </c>
      <c r="K1193" s="1" t="s">
        <v>6402</v>
      </c>
      <c r="M1193" s="1" t="s">
        <v>409</v>
      </c>
      <c r="N1193" s="2">
        <v>42736</v>
      </c>
      <c r="O1193" s="1" t="s">
        <v>30</v>
      </c>
      <c r="P1193" s="1" t="s">
        <v>6403</v>
      </c>
      <c r="Q1193" s="1" t="s">
        <v>6404</v>
      </c>
      <c r="R1193" s="1" t="s">
        <v>6405</v>
      </c>
      <c r="S1193" s="1" t="s">
        <v>6406</v>
      </c>
      <c r="U1193" s="3">
        <v>18568</v>
      </c>
    </row>
    <row r="1194" spans="1:22" x14ac:dyDescent="0.3">
      <c r="A1194" s="1" t="s">
        <v>6407</v>
      </c>
      <c r="B1194" s="1" t="s">
        <v>6408</v>
      </c>
      <c r="F1194" s="1" t="s">
        <v>6409</v>
      </c>
      <c r="H1194" s="1" t="s">
        <v>26</v>
      </c>
      <c r="I1194" s="1" t="s">
        <v>80</v>
      </c>
      <c r="J1194" s="1" t="s">
        <v>27</v>
      </c>
      <c r="K1194" s="1" t="s">
        <v>6410</v>
      </c>
      <c r="L1194" s="1" t="s">
        <v>6411</v>
      </c>
      <c r="M1194" s="1" t="s">
        <v>309</v>
      </c>
      <c r="N1194" s="2">
        <v>42736</v>
      </c>
      <c r="O1194" s="1" t="s">
        <v>30</v>
      </c>
      <c r="P1194" s="1" t="s">
        <v>6412</v>
      </c>
      <c r="Q1194" s="1" t="s">
        <v>6413</v>
      </c>
      <c r="R1194" s="1" t="s">
        <v>6414</v>
      </c>
      <c r="U1194" s="3">
        <v>18568</v>
      </c>
    </row>
    <row r="1195" spans="1:22" x14ac:dyDescent="0.3">
      <c r="A1195" s="1" t="s">
        <v>6415</v>
      </c>
      <c r="B1195" s="1" t="s">
        <v>6416</v>
      </c>
      <c r="F1195" s="1" t="s">
        <v>6417</v>
      </c>
      <c r="H1195" s="1" t="s">
        <v>26</v>
      </c>
      <c r="I1195" s="1" t="s">
        <v>39</v>
      </c>
      <c r="J1195" s="1" t="s">
        <v>27</v>
      </c>
      <c r="K1195" s="1" t="s">
        <v>6418</v>
      </c>
      <c r="M1195" s="1" t="s">
        <v>109</v>
      </c>
      <c r="N1195" s="2">
        <v>42736</v>
      </c>
      <c r="O1195" s="1" t="s">
        <v>30</v>
      </c>
      <c r="P1195" s="1" t="s">
        <v>6419</v>
      </c>
      <c r="Q1195" s="1" t="s">
        <v>6420</v>
      </c>
      <c r="R1195" s="1" t="s">
        <v>6421</v>
      </c>
      <c r="S1195" s="1" t="s">
        <v>6422</v>
      </c>
      <c r="U1195" s="3">
        <v>18568</v>
      </c>
    </row>
    <row r="1196" spans="1:22" x14ac:dyDescent="0.3">
      <c r="A1196" s="1" t="s">
        <v>6423</v>
      </c>
      <c r="B1196" s="1" t="s">
        <v>6424</v>
      </c>
      <c r="F1196" s="1" t="s">
        <v>1921</v>
      </c>
      <c r="H1196" s="1" t="s">
        <v>26</v>
      </c>
      <c r="J1196" s="1" t="s">
        <v>27</v>
      </c>
      <c r="K1196" s="1" t="s">
        <v>6425</v>
      </c>
      <c r="M1196" s="1" t="s">
        <v>392</v>
      </c>
      <c r="N1196" s="2">
        <v>42736</v>
      </c>
      <c r="O1196" s="1" t="s">
        <v>267</v>
      </c>
      <c r="P1196" s="1" t="s">
        <v>6426</v>
      </c>
      <c r="Q1196" s="1" t="s">
        <v>6427</v>
      </c>
      <c r="R1196" s="1" t="s">
        <v>6428</v>
      </c>
      <c r="U1196" s="3">
        <v>18568</v>
      </c>
    </row>
    <row r="1197" spans="1:22" x14ac:dyDescent="0.3">
      <c r="A1197" s="1" t="s">
        <v>6429</v>
      </c>
      <c r="B1197" s="1" t="s">
        <v>6430</v>
      </c>
      <c r="F1197" s="1" t="s">
        <v>6431</v>
      </c>
      <c r="H1197" s="1" t="s">
        <v>26</v>
      </c>
      <c r="I1197" s="1" t="s">
        <v>71</v>
      </c>
      <c r="J1197" s="1" t="s">
        <v>27</v>
      </c>
      <c r="K1197" s="1" t="s">
        <v>6432</v>
      </c>
      <c r="M1197" s="1" t="s">
        <v>6433</v>
      </c>
      <c r="N1197" s="2">
        <v>42736</v>
      </c>
      <c r="O1197" s="1" t="s">
        <v>30</v>
      </c>
      <c r="P1197" s="1" t="s">
        <v>6434</v>
      </c>
      <c r="Q1197" s="1" t="s">
        <v>6435</v>
      </c>
      <c r="R1197" s="1" t="s">
        <v>6436</v>
      </c>
      <c r="S1197" s="1" t="s">
        <v>6437</v>
      </c>
      <c r="U1197" s="3">
        <v>18568</v>
      </c>
    </row>
    <row r="1198" spans="1:22" x14ac:dyDescent="0.3">
      <c r="A1198" s="1" t="s">
        <v>6438</v>
      </c>
      <c r="B1198" s="1" t="s">
        <v>6439</v>
      </c>
      <c r="F1198" s="1" t="s">
        <v>1345</v>
      </c>
      <c r="H1198" s="1" t="s">
        <v>26</v>
      </c>
      <c r="J1198" s="1" t="s">
        <v>27</v>
      </c>
      <c r="K1198" s="1" t="s">
        <v>2431</v>
      </c>
      <c r="M1198" s="1" t="s">
        <v>170</v>
      </c>
      <c r="N1198" s="2">
        <v>42736</v>
      </c>
      <c r="O1198" s="1" t="s">
        <v>30</v>
      </c>
      <c r="P1198" s="1" t="s">
        <v>6440</v>
      </c>
      <c r="R1198" s="1" t="s">
        <v>6441</v>
      </c>
      <c r="S1198" s="1" t="s">
        <v>6442</v>
      </c>
      <c r="U1198" s="3">
        <v>18568</v>
      </c>
    </row>
    <row r="1199" spans="1:22" x14ac:dyDescent="0.3">
      <c r="A1199" s="1" t="s">
        <v>6443</v>
      </c>
      <c r="B1199" s="1" t="s">
        <v>6444</v>
      </c>
      <c r="F1199" s="1" t="s">
        <v>6445</v>
      </c>
      <c r="H1199" s="1" t="s">
        <v>60</v>
      </c>
      <c r="I1199" s="1" t="s">
        <v>39</v>
      </c>
      <c r="J1199" s="1" t="s">
        <v>27</v>
      </c>
      <c r="K1199" s="1" t="s">
        <v>6446</v>
      </c>
      <c r="L1199" s="1" t="s">
        <v>6447</v>
      </c>
      <c r="M1199" s="1" t="s">
        <v>163</v>
      </c>
      <c r="N1199" s="2">
        <v>42736</v>
      </c>
      <c r="O1199" s="1" t="s">
        <v>30</v>
      </c>
      <c r="P1199" s="1" t="s">
        <v>6448</v>
      </c>
      <c r="Q1199" s="1" t="s">
        <v>6449</v>
      </c>
      <c r="U1199" s="1" t="s">
        <v>558</v>
      </c>
    </row>
    <row r="1200" spans="1:22" x14ac:dyDescent="0.3">
      <c r="A1200" s="1" t="s">
        <v>6450</v>
      </c>
      <c r="B1200" s="1" t="s">
        <v>6451</v>
      </c>
      <c r="D1200" s="1" t="s">
        <v>6452</v>
      </c>
      <c r="E1200" s="1">
        <v>1</v>
      </c>
      <c r="F1200" s="1" t="s">
        <v>6453</v>
      </c>
      <c r="H1200" s="1" t="s">
        <v>26</v>
      </c>
      <c r="J1200" s="1" t="s">
        <v>27</v>
      </c>
      <c r="K1200" s="1" t="s">
        <v>6454</v>
      </c>
      <c r="M1200" s="1" t="s">
        <v>135</v>
      </c>
      <c r="N1200" s="2">
        <v>42736</v>
      </c>
      <c r="O1200" s="1" t="s">
        <v>30</v>
      </c>
      <c r="P1200" s="1" t="s">
        <v>6455</v>
      </c>
      <c r="Q1200" s="1" t="s">
        <v>6456</v>
      </c>
      <c r="R1200" s="1" t="s">
        <v>6457</v>
      </c>
      <c r="S1200" s="1" t="s">
        <v>6458</v>
      </c>
      <c r="U1200" s="4">
        <v>45667</v>
      </c>
    </row>
    <row r="1201" spans="1:23" x14ac:dyDescent="0.3">
      <c r="A1201" s="1" t="s">
        <v>6459</v>
      </c>
      <c r="B1201" s="1" t="s">
        <v>6460</v>
      </c>
      <c r="F1201" s="1" t="s">
        <v>1807</v>
      </c>
      <c r="H1201" s="1" t="s">
        <v>26</v>
      </c>
      <c r="J1201" s="1" t="s">
        <v>27</v>
      </c>
      <c r="K1201" s="1" t="s">
        <v>6461</v>
      </c>
      <c r="M1201" s="1" t="s">
        <v>258</v>
      </c>
      <c r="N1201" s="2">
        <v>42736</v>
      </c>
      <c r="O1201" s="1" t="s">
        <v>30</v>
      </c>
      <c r="P1201" s="1" t="s">
        <v>6462</v>
      </c>
      <c r="Q1201" s="1" t="s">
        <v>6463</v>
      </c>
      <c r="R1201" s="1" t="s">
        <v>6464</v>
      </c>
      <c r="S1201" s="1" t="s">
        <v>6465</v>
      </c>
      <c r="U1201" s="4">
        <v>45667</v>
      </c>
    </row>
    <row r="1202" spans="1:23" x14ac:dyDescent="0.3">
      <c r="A1202" s="1" t="s">
        <v>6466</v>
      </c>
      <c r="B1202" s="1" t="s">
        <v>6467</v>
      </c>
      <c r="F1202" s="1" t="s">
        <v>6468</v>
      </c>
      <c r="H1202" s="1" t="s">
        <v>26</v>
      </c>
      <c r="J1202" s="1" t="s">
        <v>27</v>
      </c>
      <c r="K1202" s="1" t="s">
        <v>6469</v>
      </c>
      <c r="M1202" s="1" t="s">
        <v>347</v>
      </c>
      <c r="N1202" s="2">
        <v>42736</v>
      </c>
      <c r="O1202" s="1" t="s">
        <v>267</v>
      </c>
      <c r="P1202" s="1" t="s">
        <v>6470</v>
      </c>
      <c r="Q1202" s="1" t="s">
        <v>6471</v>
      </c>
      <c r="R1202" s="1" t="s">
        <v>6472</v>
      </c>
      <c r="U1202" s="4">
        <v>45667</v>
      </c>
    </row>
    <row r="1203" spans="1:23" x14ac:dyDescent="0.3">
      <c r="A1203" s="1" t="s">
        <v>6473</v>
      </c>
      <c r="B1203" s="1" t="s">
        <v>6474</v>
      </c>
      <c r="F1203" s="1" t="s">
        <v>221</v>
      </c>
      <c r="H1203" s="1" t="s">
        <v>26</v>
      </c>
      <c r="I1203" s="1" t="s">
        <v>71</v>
      </c>
      <c r="J1203" s="1" t="s">
        <v>27</v>
      </c>
      <c r="K1203" s="1" t="s">
        <v>6475</v>
      </c>
      <c r="M1203" s="1" t="s">
        <v>100</v>
      </c>
      <c r="N1203" s="2">
        <v>42736</v>
      </c>
      <c r="O1203" s="1" t="s">
        <v>30</v>
      </c>
      <c r="P1203" s="1" t="s">
        <v>6476</v>
      </c>
      <c r="S1203" s="1" t="s">
        <v>6477</v>
      </c>
      <c r="U1203" s="1" t="s">
        <v>130</v>
      </c>
    </row>
    <row r="1204" spans="1:23" x14ac:dyDescent="0.3">
      <c r="A1204" s="1" t="s">
        <v>6478</v>
      </c>
      <c r="B1204" s="1" t="s">
        <v>6479</v>
      </c>
      <c r="D1204" s="1" t="s">
        <v>6480</v>
      </c>
      <c r="E1204" s="1">
        <v>1</v>
      </c>
      <c r="F1204" s="1" t="s">
        <v>666</v>
      </c>
      <c r="H1204" s="1" t="s">
        <v>26</v>
      </c>
      <c r="I1204" s="1" t="s">
        <v>71</v>
      </c>
      <c r="J1204" s="1" t="s">
        <v>27</v>
      </c>
      <c r="K1204" s="1" t="s">
        <v>6481</v>
      </c>
      <c r="M1204" s="1" t="s">
        <v>4129</v>
      </c>
      <c r="N1204" s="2">
        <v>42736</v>
      </c>
      <c r="O1204" s="1" t="s">
        <v>30</v>
      </c>
      <c r="P1204" s="1" t="s">
        <v>6482</v>
      </c>
      <c r="R1204" s="1" t="s">
        <v>6483</v>
      </c>
      <c r="S1204" s="1" t="s">
        <v>6484</v>
      </c>
      <c r="U1204" s="3">
        <v>18568</v>
      </c>
    </row>
    <row r="1205" spans="1:23" x14ac:dyDescent="0.3">
      <c r="A1205" s="1" t="s">
        <v>6485</v>
      </c>
      <c r="B1205" s="1" t="s">
        <v>6486</v>
      </c>
      <c r="F1205" s="1" t="s">
        <v>25</v>
      </c>
      <c r="H1205" s="1" t="s">
        <v>26</v>
      </c>
      <c r="J1205" s="1" t="s">
        <v>27</v>
      </c>
      <c r="K1205" s="1" t="s">
        <v>751</v>
      </c>
      <c r="L1205" s="1" t="s">
        <v>6487</v>
      </c>
      <c r="M1205" s="1" t="s">
        <v>82</v>
      </c>
      <c r="N1205" s="2">
        <v>42736</v>
      </c>
      <c r="O1205" s="1" t="s">
        <v>30</v>
      </c>
      <c r="P1205" s="1" t="s">
        <v>6488</v>
      </c>
      <c r="Q1205" s="1" t="s">
        <v>6489</v>
      </c>
      <c r="R1205" s="1" t="s">
        <v>6490</v>
      </c>
      <c r="S1205" s="1" t="s">
        <v>6491</v>
      </c>
      <c r="U1205" s="4">
        <v>45667</v>
      </c>
    </row>
    <row r="1206" spans="1:23" x14ac:dyDescent="0.3">
      <c r="A1206" s="1" t="s">
        <v>6492</v>
      </c>
      <c r="B1206" s="1" t="s">
        <v>6493</v>
      </c>
      <c r="D1206" s="1" t="s">
        <v>6494</v>
      </c>
      <c r="E1206" s="1">
        <v>1</v>
      </c>
      <c r="F1206" s="1" t="s">
        <v>274</v>
      </c>
      <c r="H1206" s="1" t="s">
        <v>26</v>
      </c>
      <c r="J1206" s="1" t="s">
        <v>27</v>
      </c>
      <c r="K1206" s="1" t="s">
        <v>3327</v>
      </c>
      <c r="L1206" s="1" t="s">
        <v>6495</v>
      </c>
      <c r="M1206" s="1" t="s">
        <v>258</v>
      </c>
      <c r="N1206" s="2">
        <v>42736</v>
      </c>
      <c r="O1206" s="1" t="s">
        <v>30</v>
      </c>
      <c r="P1206" s="1" t="s">
        <v>6496</v>
      </c>
      <c r="Q1206" s="1" t="s">
        <v>6497</v>
      </c>
      <c r="R1206" s="1" t="s">
        <v>6498</v>
      </c>
      <c r="S1206" s="1" t="s">
        <v>6499</v>
      </c>
      <c r="U1206" s="4">
        <v>45667</v>
      </c>
    </row>
    <row r="1207" spans="1:23" x14ac:dyDescent="0.3">
      <c r="A1207" s="1" t="s">
        <v>6500</v>
      </c>
      <c r="B1207" s="1" t="s">
        <v>6501</v>
      </c>
      <c r="F1207" s="1" t="s">
        <v>4443</v>
      </c>
      <c r="H1207" s="1" t="s">
        <v>26</v>
      </c>
      <c r="J1207" s="1" t="s">
        <v>27</v>
      </c>
      <c r="K1207" s="1" t="s">
        <v>6502</v>
      </c>
      <c r="M1207" s="1" t="s">
        <v>302</v>
      </c>
      <c r="N1207" s="2">
        <v>42736</v>
      </c>
      <c r="O1207" s="1" t="s">
        <v>30</v>
      </c>
      <c r="P1207" s="1" t="s">
        <v>6503</v>
      </c>
      <c r="Q1207" s="1" t="s">
        <v>6504</v>
      </c>
      <c r="R1207" s="1" t="s">
        <v>6505</v>
      </c>
      <c r="U1207" s="4">
        <v>45667</v>
      </c>
    </row>
    <row r="1208" spans="1:23" x14ac:dyDescent="0.3">
      <c r="A1208" s="1" t="s">
        <v>6506</v>
      </c>
      <c r="B1208" s="1" t="s">
        <v>6507</v>
      </c>
      <c r="D1208" s="1" t="s">
        <v>6508</v>
      </c>
      <c r="E1208" s="1">
        <v>1</v>
      </c>
      <c r="F1208" s="1" t="s">
        <v>6509</v>
      </c>
      <c r="H1208" s="1" t="s">
        <v>26</v>
      </c>
      <c r="J1208" s="1" t="s">
        <v>27</v>
      </c>
      <c r="K1208" s="1" t="s">
        <v>6510</v>
      </c>
      <c r="M1208" s="1" t="s">
        <v>109</v>
      </c>
      <c r="N1208" s="2">
        <v>42736</v>
      </c>
      <c r="O1208" s="1" t="s">
        <v>30</v>
      </c>
      <c r="P1208" s="1" t="s">
        <v>6511</v>
      </c>
      <c r="U1208" s="3">
        <v>18568</v>
      </c>
    </row>
    <row r="1209" spans="1:23" x14ac:dyDescent="0.3">
      <c r="A1209" s="1" t="s">
        <v>6512</v>
      </c>
      <c r="B1209" s="1" t="s">
        <v>6513</v>
      </c>
      <c r="F1209" s="1" t="s">
        <v>4896</v>
      </c>
      <c r="H1209" s="1" t="s">
        <v>26</v>
      </c>
      <c r="I1209" s="1" t="s">
        <v>71</v>
      </c>
      <c r="J1209" s="1" t="s">
        <v>27</v>
      </c>
      <c r="K1209" s="1" t="s">
        <v>6514</v>
      </c>
      <c r="L1209" s="1" t="s">
        <v>6515</v>
      </c>
      <c r="M1209" s="1" t="s">
        <v>746</v>
      </c>
      <c r="N1209" s="2">
        <v>42736</v>
      </c>
      <c r="O1209" s="1" t="s">
        <v>30</v>
      </c>
      <c r="P1209" s="1" t="s">
        <v>6516</v>
      </c>
      <c r="Q1209" s="1" t="s">
        <v>6517</v>
      </c>
      <c r="R1209" s="1" t="s">
        <v>6518</v>
      </c>
      <c r="S1209" s="1" t="s">
        <v>6519</v>
      </c>
      <c r="U1209" s="4">
        <v>45667</v>
      </c>
    </row>
    <row r="1210" spans="1:23" x14ac:dyDescent="0.3">
      <c r="A1210" s="1" t="s">
        <v>6520</v>
      </c>
      <c r="B1210" s="1" t="s">
        <v>6521</v>
      </c>
      <c r="F1210" s="1" t="s">
        <v>25</v>
      </c>
      <c r="H1210" s="1" t="s">
        <v>26</v>
      </c>
      <c r="I1210" s="1" t="s">
        <v>71</v>
      </c>
      <c r="J1210" s="1" t="s">
        <v>27</v>
      </c>
      <c r="K1210" s="1" t="s">
        <v>345</v>
      </c>
      <c r="L1210" s="1" t="s">
        <v>6522</v>
      </c>
      <c r="M1210" s="1" t="s">
        <v>100</v>
      </c>
      <c r="N1210" s="2">
        <v>42736</v>
      </c>
      <c r="O1210" s="1" t="s">
        <v>30</v>
      </c>
      <c r="P1210" s="1" t="s">
        <v>6523</v>
      </c>
      <c r="Q1210" s="1" t="s">
        <v>6524</v>
      </c>
      <c r="R1210" s="1" t="s">
        <v>6525</v>
      </c>
      <c r="S1210" s="1" t="s">
        <v>6526</v>
      </c>
      <c r="U1210" s="3">
        <v>18568</v>
      </c>
    </row>
    <row r="1211" spans="1:23" x14ac:dyDescent="0.3">
      <c r="A1211" s="1" t="s">
        <v>6527</v>
      </c>
      <c r="B1211" s="1" t="s">
        <v>6528</v>
      </c>
      <c r="D1211" s="1" t="s">
        <v>6529</v>
      </c>
      <c r="E1211" s="1">
        <v>1</v>
      </c>
      <c r="F1211" s="1" t="s">
        <v>628</v>
      </c>
      <c r="H1211" s="1" t="s">
        <v>26</v>
      </c>
      <c r="J1211" s="1" t="s">
        <v>27</v>
      </c>
      <c r="K1211" s="1" t="s">
        <v>629</v>
      </c>
      <c r="M1211" s="1" t="s">
        <v>135</v>
      </c>
      <c r="N1211" s="2">
        <v>42736</v>
      </c>
      <c r="O1211" s="1" t="s">
        <v>30</v>
      </c>
      <c r="P1211" s="1" t="s">
        <v>6530</v>
      </c>
      <c r="Q1211" s="1" t="s">
        <v>6531</v>
      </c>
      <c r="R1211" s="1" t="s">
        <v>6532</v>
      </c>
      <c r="S1211" s="1" t="s">
        <v>6533</v>
      </c>
      <c r="U1211" s="1" t="s">
        <v>130</v>
      </c>
    </row>
    <row r="1212" spans="1:23" x14ac:dyDescent="0.3">
      <c r="A1212" s="1" t="s">
        <v>6534</v>
      </c>
      <c r="B1212" s="1" t="s">
        <v>6535</v>
      </c>
      <c r="D1212" s="1" t="s">
        <v>6536</v>
      </c>
      <c r="E1212" s="1">
        <v>3</v>
      </c>
      <c r="F1212" s="1" t="s">
        <v>975</v>
      </c>
      <c r="H1212" s="1" t="s">
        <v>26</v>
      </c>
      <c r="J1212" s="1" t="s">
        <v>27</v>
      </c>
      <c r="K1212" s="1" t="s">
        <v>6537</v>
      </c>
      <c r="L1212" s="1" t="s">
        <v>6538</v>
      </c>
      <c r="M1212" s="1" t="s">
        <v>1596</v>
      </c>
      <c r="N1212" s="2">
        <v>42736</v>
      </c>
      <c r="O1212" s="1" t="s">
        <v>30</v>
      </c>
      <c r="P1212" s="1" t="s">
        <v>6539</v>
      </c>
      <c r="Q1212" s="1" t="s">
        <v>6540</v>
      </c>
      <c r="S1212" s="1" t="s">
        <v>6541</v>
      </c>
      <c r="U1212" s="4">
        <v>45667</v>
      </c>
    </row>
    <row r="1213" spans="1:23" x14ac:dyDescent="0.3">
      <c r="A1213" s="1" t="s">
        <v>6542</v>
      </c>
      <c r="B1213" s="1" t="s">
        <v>6543</v>
      </c>
      <c r="F1213" s="1" t="s">
        <v>1217</v>
      </c>
      <c r="H1213" s="1" t="s">
        <v>26</v>
      </c>
      <c r="I1213" s="1" t="s">
        <v>71</v>
      </c>
      <c r="J1213" s="1" t="s">
        <v>27</v>
      </c>
      <c r="K1213" s="1" t="s">
        <v>6544</v>
      </c>
      <c r="M1213" s="1" t="s">
        <v>100</v>
      </c>
      <c r="N1213" s="2">
        <v>42736</v>
      </c>
      <c r="O1213" s="1" t="s">
        <v>30</v>
      </c>
      <c r="P1213" s="1" t="s">
        <v>6545</v>
      </c>
      <c r="Q1213" s="1" t="s">
        <v>6546</v>
      </c>
      <c r="R1213" s="1" t="s">
        <v>6547</v>
      </c>
      <c r="U1213" s="4">
        <v>45667</v>
      </c>
    </row>
    <row r="1214" spans="1:23" x14ac:dyDescent="0.3">
      <c r="A1214" s="1" t="s">
        <v>6548</v>
      </c>
      <c r="B1214" s="1" t="s">
        <v>6549</v>
      </c>
      <c r="C1214" s="1" t="s">
        <v>869</v>
      </c>
      <c r="F1214" s="1" t="s">
        <v>25</v>
      </c>
      <c r="H1214" s="1" t="s">
        <v>26</v>
      </c>
      <c r="J1214" s="1" t="s">
        <v>27</v>
      </c>
      <c r="K1214" s="1" t="s">
        <v>1297</v>
      </c>
      <c r="M1214" s="1" t="s">
        <v>6550</v>
      </c>
      <c r="N1214" s="2">
        <v>42736</v>
      </c>
      <c r="O1214" s="1" t="s">
        <v>30</v>
      </c>
      <c r="P1214" s="1" t="s">
        <v>6551</v>
      </c>
      <c r="Q1214" s="1" t="s">
        <v>6552</v>
      </c>
      <c r="U1214" s="1" t="s">
        <v>34</v>
      </c>
      <c r="V1214" s="1" t="s">
        <v>869</v>
      </c>
      <c r="W1214" s="1">
        <v>1</v>
      </c>
    </row>
    <row r="1215" spans="1:23" x14ac:dyDescent="0.3">
      <c r="A1215" s="1" t="s">
        <v>6553</v>
      </c>
      <c r="B1215" s="1" t="s">
        <v>6554</v>
      </c>
      <c r="F1215" s="1" t="s">
        <v>25</v>
      </c>
      <c r="H1215" s="1" t="s">
        <v>26</v>
      </c>
      <c r="I1215" s="1" t="s">
        <v>71</v>
      </c>
      <c r="J1215" s="1" t="s">
        <v>27</v>
      </c>
      <c r="K1215" s="1" t="s">
        <v>391</v>
      </c>
      <c r="L1215" s="1" t="s">
        <v>6555</v>
      </c>
      <c r="M1215" s="1" t="s">
        <v>1220</v>
      </c>
      <c r="N1215" s="2">
        <v>42736</v>
      </c>
      <c r="O1215" s="1" t="s">
        <v>30</v>
      </c>
      <c r="P1215" s="1" t="s">
        <v>6556</v>
      </c>
      <c r="Q1215" s="1" t="s">
        <v>6557</v>
      </c>
      <c r="R1215" s="1" t="s">
        <v>6558</v>
      </c>
      <c r="U1215" s="3">
        <v>18568</v>
      </c>
    </row>
    <row r="1216" spans="1:23" x14ac:dyDescent="0.3">
      <c r="A1216" s="1" t="s">
        <v>6559</v>
      </c>
      <c r="B1216" s="1" t="s">
        <v>6560</v>
      </c>
      <c r="F1216" s="1" t="s">
        <v>25</v>
      </c>
      <c r="H1216" s="1" t="s">
        <v>26</v>
      </c>
      <c r="J1216" s="1" t="s">
        <v>27</v>
      </c>
      <c r="K1216" s="1" t="s">
        <v>345</v>
      </c>
      <c r="M1216" s="1" t="s">
        <v>302</v>
      </c>
      <c r="N1216" s="2">
        <v>42736</v>
      </c>
      <c r="O1216" s="1" t="s">
        <v>30</v>
      </c>
      <c r="P1216" s="1" t="s">
        <v>6561</v>
      </c>
      <c r="Q1216" s="1" t="s">
        <v>6562</v>
      </c>
      <c r="R1216" s="1" t="s">
        <v>6563</v>
      </c>
      <c r="S1216" s="1" t="s">
        <v>6564</v>
      </c>
      <c r="U1216" s="4">
        <v>45667</v>
      </c>
    </row>
    <row r="1217" spans="1:23" x14ac:dyDescent="0.3">
      <c r="A1217" s="1" t="s">
        <v>6565</v>
      </c>
      <c r="B1217" s="1" t="s">
        <v>6566</v>
      </c>
      <c r="D1217" s="1" t="s">
        <v>6567</v>
      </c>
      <c r="E1217" s="1">
        <v>2</v>
      </c>
      <c r="F1217" s="1" t="s">
        <v>2097</v>
      </c>
      <c r="H1217" s="1" t="s">
        <v>26</v>
      </c>
      <c r="J1217" s="1" t="s">
        <v>473</v>
      </c>
      <c r="K1217" s="1" t="s">
        <v>6389</v>
      </c>
      <c r="L1217" s="1" t="s">
        <v>6568</v>
      </c>
      <c r="M1217" s="1" t="s">
        <v>100</v>
      </c>
      <c r="N1217" s="2">
        <v>42736</v>
      </c>
      <c r="O1217" s="1" t="s">
        <v>30</v>
      </c>
      <c r="P1217" s="1" t="s">
        <v>6569</v>
      </c>
      <c r="Q1217" s="1" t="s">
        <v>6570</v>
      </c>
      <c r="R1217" s="1" t="s">
        <v>6571</v>
      </c>
      <c r="S1217" s="1" t="s">
        <v>6572</v>
      </c>
      <c r="V1217" s="1" t="s">
        <v>113</v>
      </c>
    </row>
    <row r="1218" spans="1:23" x14ac:dyDescent="0.3">
      <c r="A1218" s="1" t="s">
        <v>6573</v>
      </c>
      <c r="B1218" s="1" t="s">
        <v>6574</v>
      </c>
      <c r="F1218" s="1" t="s">
        <v>176</v>
      </c>
      <c r="H1218" s="1" t="s">
        <v>26</v>
      </c>
      <c r="J1218" s="1" t="s">
        <v>27</v>
      </c>
      <c r="K1218" s="1" t="s">
        <v>6575</v>
      </c>
      <c r="M1218" s="1" t="s">
        <v>170</v>
      </c>
      <c r="N1218" s="2">
        <v>42736</v>
      </c>
      <c r="O1218" s="1" t="s">
        <v>30</v>
      </c>
      <c r="P1218" s="1" t="s">
        <v>6576</v>
      </c>
      <c r="R1218" s="1" t="s">
        <v>6577</v>
      </c>
      <c r="S1218" s="1" t="s">
        <v>6578</v>
      </c>
      <c r="U1218" s="4">
        <v>45667</v>
      </c>
    </row>
    <row r="1219" spans="1:23" x14ac:dyDescent="0.3">
      <c r="A1219" s="1" t="s">
        <v>6579</v>
      </c>
      <c r="B1219" s="1" t="s">
        <v>6580</v>
      </c>
      <c r="F1219" s="1" t="s">
        <v>1108</v>
      </c>
      <c r="H1219" s="1" t="s">
        <v>26</v>
      </c>
      <c r="J1219" s="1" t="s">
        <v>27</v>
      </c>
      <c r="K1219" s="1" t="s">
        <v>6402</v>
      </c>
      <c r="L1219" s="1" t="s">
        <v>6581</v>
      </c>
      <c r="M1219" s="1" t="s">
        <v>170</v>
      </c>
      <c r="N1219" s="2">
        <v>42736</v>
      </c>
      <c r="O1219" s="1" t="s">
        <v>30</v>
      </c>
      <c r="P1219" s="1" t="s">
        <v>6582</v>
      </c>
      <c r="Q1219" s="1" t="s">
        <v>6583</v>
      </c>
      <c r="R1219" s="1" t="s">
        <v>6584</v>
      </c>
      <c r="S1219" s="1" t="s">
        <v>6585</v>
      </c>
      <c r="U1219" s="3">
        <v>18568</v>
      </c>
    </row>
    <row r="1220" spans="1:23" x14ac:dyDescent="0.3">
      <c r="A1220" s="1" t="s">
        <v>6586</v>
      </c>
      <c r="B1220" s="1" t="s">
        <v>6587</v>
      </c>
      <c r="F1220" s="1" t="s">
        <v>628</v>
      </c>
      <c r="H1220" s="1" t="s">
        <v>26</v>
      </c>
      <c r="I1220" s="1" t="s">
        <v>71</v>
      </c>
      <c r="J1220" s="1" t="s">
        <v>27</v>
      </c>
      <c r="K1220" s="1" t="s">
        <v>629</v>
      </c>
      <c r="M1220" s="1" t="s">
        <v>1131</v>
      </c>
      <c r="N1220" s="2">
        <v>42736</v>
      </c>
      <c r="O1220" s="1" t="s">
        <v>30</v>
      </c>
      <c r="P1220" s="1" t="s">
        <v>6588</v>
      </c>
      <c r="R1220" s="1" t="s">
        <v>6589</v>
      </c>
      <c r="S1220" s="1" t="s">
        <v>6590</v>
      </c>
      <c r="U1220" s="4">
        <v>45667</v>
      </c>
    </row>
    <row r="1221" spans="1:23" x14ac:dyDescent="0.3">
      <c r="A1221" s="1" t="s">
        <v>6591</v>
      </c>
      <c r="B1221" s="1" t="s">
        <v>6592</v>
      </c>
      <c r="F1221" s="1" t="s">
        <v>142</v>
      </c>
      <c r="H1221" s="1" t="s">
        <v>26</v>
      </c>
      <c r="I1221" s="1" t="s">
        <v>71</v>
      </c>
      <c r="J1221" s="1" t="s">
        <v>27</v>
      </c>
      <c r="K1221" s="1" t="s">
        <v>528</v>
      </c>
      <c r="M1221" s="1" t="s">
        <v>347</v>
      </c>
      <c r="N1221" s="2">
        <v>42736</v>
      </c>
      <c r="O1221" s="1" t="s">
        <v>30</v>
      </c>
      <c r="P1221" s="1" t="s">
        <v>6593</v>
      </c>
      <c r="R1221" s="1" t="s">
        <v>6594</v>
      </c>
      <c r="S1221" s="1" t="s">
        <v>6595</v>
      </c>
      <c r="U1221" s="1" t="s">
        <v>130</v>
      </c>
    </row>
    <row r="1222" spans="1:23" x14ac:dyDescent="0.3">
      <c r="A1222" s="1" t="s">
        <v>6596</v>
      </c>
      <c r="B1222" s="1" t="s">
        <v>6597</v>
      </c>
      <c r="F1222" s="1" t="s">
        <v>6598</v>
      </c>
      <c r="H1222" s="1" t="s">
        <v>26</v>
      </c>
      <c r="J1222" s="1" t="s">
        <v>473</v>
      </c>
      <c r="K1222" s="1" t="s">
        <v>6599</v>
      </c>
      <c r="M1222" s="1" t="s">
        <v>109</v>
      </c>
      <c r="N1222" s="2">
        <v>42736</v>
      </c>
      <c r="O1222" s="1" t="s">
        <v>267</v>
      </c>
      <c r="P1222" s="1" t="s">
        <v>6600</v>
      </c>
      <c r="R1222" s="1" t="s">
        <v>6601</v>
      </c>
      <c r="U1222" s="4">
        <v>45667</v>
      </c>
    </row>
    <row r="1223" spans="1:23" x14ac:dyDescent="0.3">
      <c r="A1223" s="1" t="s">
        <v>6602</v>
      </c>
      <c r="B1223" s="1" t="s">
        <v>6603</v>
      </c>
      <c r="F1223" s="1" t="s">
        <v>25</v>
      </c>
      <c r="H1223" s="1" t="s">
        <v>26</v>
      </c>
      <c r="J1223" s="1" t="s">
        <v>27</v>
      </c>
      <c r="K1223" s="1" t="s">
        <v>6604</v>
      </c>
      <c r="M1223" s="1" t="s">
        <v>788</v>
      </c>
      <c r="N1223" s="2">
        <v>42736</v>
      </c>
      <c r="O1223" s="1" t="s">
        <v>30</v>
      </c>
      <c r="P1223" s="1" t="s">
        <v>6605</v>
      </c>
      <c r="Q1223" s="1" t="s">
        <v>6606</v>
      </c>
      <c r="R1223" s="1" t="s">
        <v>6607</v>
      </c>
      <c r="S1223" s="1">
        <f>256-786-293-950</f>
        <v>-1773</v>
      </c>
      <c r="U1223" s="4">
        <v>45667</v>
      </c>
    </row>
    <row r="1224" spans="1:23" x14ac:dyDescent="0.3">
      <c r="A1224" s="1" t="s">
        <v>6608</v>
      </c>
      <c r="B1224" s="1" t="s">
        <v>6609</v>
      </c>
      <c r="F1224" s="1" t="s">
        <v>6610</v>
      </c>
      <c r="H1224" s="1" t="s">
        <v>26</v>
      </c>
      <c r="J1224" s="1" t="s">
        <v>27</v>
      </c>
      <c r="K1224" s="1" t="s">
        <v>6611</v>
      </c>
      <c r="L1224" s="1" t="s">
        <v>6612</v>
      </c>
      <c r="M1224" s="1" t="s">
        <v>375</v>
      </c>
      <c r="N1224" s="2">
        <v>42736</v>
      </c>
      <c r="O1224" s="1" t="s">
        <v>30</v>
      </c>
      <c r="P1224" s="1" t="s">
        <v>6613</v>
      </c>
      <c r="Q1224" s="1" t="s">
        <v>6614</v>
      </c>
      <c r="R1224" s="1" t="s">
        <v>6615</v>
      </c>
      <c r="S1224" s="1" t="s">
        <v>6616</v>
      </c>
      <c r="U1224" s="3">
        <v>18568</v>
      </c>
    </row>
    <row r="1225" spans="1:23" x14ac:dyDescent="0.3">
      <c r="A1225" s="1" t="s">
        <v>6617</v>
      </c>
      <c r="B1225" s="1" t="s">
        <v>6618</v>
      </c>
      <c r="F1225" s="1" t="s">
        <v>25</v>
      </c>
      <c r="H1225" s="1" t="s">
        <v>26</v>
      </c>
      <c r="J1225" s="1" t="s">
        <v>27</v>
      </c>
      <c r="K1225" s="1" t="s">
        <v>3879</v>
      </c>
      <c r="M1225" s="1" t="s">
        <v>2940</v>
      </c>
      <c r="N1225" s="2">
        <v>42736</v>
      </c>
      <c r="O1225" s="1" t="s">
        <v>30</v>
      </c>
      <c r="P1225" s="1" t="s">
        <v>6619</v>
      </c>
      <c r="Q1225" s="1" t="s">
        <v>6620</v>
      </c>
      <c r="R1225" s="1" t="s">
        <v>6621</v>
      </c>
      <c r="S1225" s="1" t="s">
        <v>6622</v>
      </c>
      <c r="U1225" s="3">
        <v>18568</v>
      </c>
    </row>
    <row r="1226" spans="1:23" x14ac:dyDescent="0.3">
      <c r="A1226" s="1" t="s">
        <v>6623</v>
      </c>
      <c r="B1226" s="1" t="s">
        <v>6624</v>
      </c>
      <c r="D1226" s="1" t="s">
        <v>6625</v>
      </c>
      <c r="E1226" s="1">
        <v>1</v>
      </c>
      <c r="F1226" s="1" t="s">
        <v>6626</v>
      </c>
      <c r="H1226" s="1" t="s">
        <v>26</v>
      </c>
      <c r="I1226" s="1" t="s">
        <v>71</v>
      </c>
      <c r="J1226" s="1" t="s">
        <v>27</v>
      </c>
      <c r="K1226" s="1" t="s">
        <v>6627</v>
      </c>
      <c r="M1226" s="1" t="s">
        <v>82</v>
      </c>
      <c r="N1226" s="2">
        <v>42736</v>
      </c>
      <c r="O1226" s="1" t="s">
        <v>30</v>
      </c>
      <c r="P1226" s="1" t="s">
        <v>6628</v>
      </c>
      <c r="R1226" s="1" t="s">
        <v>6629</v>
      </c>
      <c r="S1226" s="1" t="s">
        <v>6630</v>
      </c>
      <c r="U1226" s="3">
        <v>18568</v>
      </c>
    </row>
    <row r="1227" spans="1:23" x14ac:dyDescent="0.3">
      <c r="A1227" s="1" t="s">
        <v>6631</v>
      </c>
      <c r="B1227" s="1" t="s">
        <v>6632</v>
      </c>
      <c r="F1227" s="1" t="s">
        <v>283</v>
      </c>
      <c r="H1227" s="1" t="s">
        <v>26</v>
      </c>
      <c r="I1227" s="1" t="s">
        <v>71</v>
      </c>
      <c r="J1227" s="1" t="s">
        <v>27</v>
      </c>
      <c r="K1227" s="1" t="s">
        <v>6633</v>
      </c>
      <c r="M1227" s="1" t="s">
        <v>109</v>
      </c>
      <c r="N1227" s="2">
        <v>42736</v>
      </c>
      <c r="O1227" s="1" t="s">
        <v>30</v>
      </c>
      <c r="P1227" s="1" t="s">
        <v>6634</v>
      </c>
      <c r="Q1227" s="1" t="s">
        <v>6635</v>
      </c>
      <c r="R1227" s="1" t="s">
        <v>6636</v>
      </c>
      <c r="S1227" s="1" t="s">
        <v>6637</v>
      </c>
      <c r="U1227" s="1" t="s">
        <v>67</v>
      </c>
    </row>
    <row r="1228" spans="1:23" x14ac:dyDescent="0.3">
      <c r="A1228" s="1" t="s">
        <v>6638</v>
      </c>
      <c r="B1228" s="1" t="s">
        <v>6639</v>
      </c>
      <c r="F1228" s="1" t="s">
        <v>25</v>
      </c>
      <c r="H1228" s="1" t="s">
        <v>26</v>
      </c>
      <c r="J1228" s="1" t="s">
        <v>27</v>
      </c>
      <c r="K1228" s="1" t="s">
        <v>6640</v>
      </c>
      <c r="L1228" s="1" t="s">
        <v>6641</v>
      </c>
      <c r="M1228" s="1" t="s">
        <v>6642</v>
      </c>
      <c r="N1228" s="2">
        <v>42736</v>
      </c>
      <c r="O1228" s="1" t="s">
        <v>30</v>
      </c>
      <c r="P1228" s="1" t="s">
        <v>6643</v>
      </c>
      <c r="R1228" s="1" t="s">
        <v>6644</v>
      </c>
      <c r="U1228" s="4">
        <v>45667</v>
      </c>
    </row>
    <row r="1229" spans="1:23" x14ac:dyDescent="0.3">
      <c r="A1229" s="1" t="s">
        <v>6645</v>
      </c>
      <c r="B1229" s="1" t="s">
        <v>6646</v>
      </c>
      <c r="F1229" s="1" t="s">
        <v>221</v>
      </c>
      <c r="H1229" s="1" t="s">
        <v>26</v>
      </c>
      <c r="I1229" s="1" t="s">
        <v>71</v>
      </c>
      <c r="J1229" s="1" t="s">
        <v>27</v>
      </c>
      <c r="K1229" s="1" t="s">
        <v>1227</v>
      </c>
      <c r="L1229" s="1" t="s">
        <v>6647</v>
      </c>
      <c r="M1229" s="1" t="s">
        <v>302</v>
      </c>
      <c r="N1229" s="2">
        <v>42736</v>
      </c>
      <c r="O1229" s="1" t="s">
        <v>30</v>
      </c>
      <c r="P1229" s="1" t="s">
        <v>6648</v>
      </c>
      <c r="Q1229" s="1" t="s">
        <v>6649</v>
      </c>
      <c r="R1229" s="1" t="s">
        <v>6650</v>
      </c>
      <c r="S1229" s="1" t="s">
        <v>6651</v>
      </c>
      <c r="U1229" s="4">
        <v>45667</v>
      </c>
    </row>
    <row r="1230" spans="1:23" x14ac:dyDescent="0.3">
      <c r="A1230" s="1" t="s">
        <v>6652</v>
      </c>
      <c r="B1230" s="1" t="s">
        <v>6653</v>
      </c>
      <c r="C1230" s="1" t="s">
        <v>869</v>
      </c>
      <c r="F1230" s="1" t="s">
        <v>666</v>
      </c>
      <c r="H1230" s="1" t="s">
        <v>26</v>
      </c>
      <c r="J1230" s="1" t="s">
        <v>473</v>
      </c>
      <c r="K1230" s="1" t="s">
        <v>1895</v>
      </c>
      <c r="L1230" s="1" t="s">
        <v>6654</v>
      </c>
      <c r="M1230" s="1" t="s">
        <v>347</v>
      </c>
      <c r="N1230" s="2">
        <v>42736</v>
      </c>
      <c r="O1230" s="1" t="s">
        <v>30</v>
      </c>
      <c r="P1230" s="1" t="s">
        <v>6655</v>
      </c>
      <c r="V1230" s="1" t="s">
        <v>869</v>
      </c>
      <c r="W1230" s="1">
        <v>1</v>
      </c>
    </row>
    <row r="1231" spans="1:23" x14ac:dyDescent="0.3">
      <c r="A1231" s="1" t="s">
        <v>6656</v>
      </c>
      <c r="B1231" s="1" t="s">
        <v>6657</v>
      </c>
      <c r="F1231" s="1" t="s">
        <v>25</v>
      </c>
      <c r="H1231" s="1" t="s">
        <v>26</v>
      </c>
      <c r="J1231" s="1" t="s">
        <v>27</v>
      </c>
      <c r="K1231" s="1" t="s">
        <v>345</v>
      </c>
      <c r="L1231" s="1" t="s">
        <v>6658</v>
      </c>
      <c r="M1231" s="1" t="s">
        <v>1120</v>
      </c>
      <c r="N1231" s="2">
        <v>42736</v>
      </c>
      <c r="O1231" s="1" t="s">
        <v>30</v>
      </c>
      <c r="P1231" s="1" t="s">
        <v>6659</v>
      </c>
      <c r="Q1231" s="1" t="s">
        <v>6660</v>
      </c>
      <c r="U1231" s="4">
        <v>45667</v>
      </c>
    </row>
    <row r="1232" spans="1:23" x14ac:dyDescent="0.3">
      <c r="A1232" s="1" t="s">
        <v>6661</v>
      </c>
      <c r="B1232" s="1" t="s">
        <v>6662</v>
      </c>
      <c r="F1232" s="1" t="s">
        <v>1408</v>
      </c>
      <c r="H1232" s="1" t="s">
        <v>26</v>
      </c>
      <c r="J1232" s="1" t="s">
        <v>27</v>
      </c>
      <c r="K1232" s="1" t="s">
        <v>4157</v>
      </c>
      <c r="M1232" s="1" t="s">
        <v>109</v>
      </c>
      <c r="N1232" s="2">
        <v>42736</v>
      </c>
      <c r="O1232" s="1" t="s">
        <v>30</v>
      </c>
      <c r="P1232" s="1" t="s">
        <v>6663</v>
      </c>
      <c r="Q1232" s="1" t="s">
        <v>6664</v>
      </c>
      <c r="R1232" s="1" t="s">
        <v>6665</v>
      </c>
      <c r="S1232" s="1" t="s">
        <v>6666</v>
      </c>
      <c r="U1232" s="1" t="s">
        <v>34</v>
      </c>
    </row>
    <row r="1233" spans="1:23" x14ac:dyDescent="0.3">
      <c r="A1233" s="1" t="s">
        <v>6667</v>
      </c>
      <c r="B1233" s="1" t="s">
        <v>6668</v>
      </c>
      <c r="F1233" s="1" t="s">
        <v>1178</v>
      </c>
      <c r="H1233" s="1" t="s">
        <v>26</v>
      </c>
      <c r="J1233" s="1" t="s">
        <v>473</v>
      </c>
      <c r="K1233" s="1" t="s">
        <v>5478</v>
      </c>
      <c r="L1233" s="1" t="s">
        <v>6669</v>
      </c>
      <c r="M1233" s="1" t="s">
        <v>1131</v>
      </c>
      <c r="N1233" s="2">
        <v>42736</v>
      </c>
      <c r="O1233" s="1" t="s">
        <v>223</v>
      </c>
      <c r="P1233" s="1" t="s">
        <v>6670</v>
      </c>
      <c r="Q1233" s="1" t="s">
        <v>6671</v>
      </c>
      <c r="R1233" s="1" t="s">
        <v>6672</v>
      </c>
      <c r="S1233" s="1" t="s">
        <v>6673</v>
      </c>
      <c r="U1233" s="3">
        <v>18568</v>
      </c>
    </row>
    <row r="1234" spans="1:23" x14ac:dyDescent="0.3">
      <c r="A1234" s="1" t="s">
        <v>6674</v>
      </c>
      <c r="B1234" s="1" t="s">
        <v>6675</v>
      </c>
      <c r="F1234" s="1" t="s">
        <v>6153</v>
      </c>
      <c r="H1234" s="1" t="s">
        <v>26</v>
      </c>
      <c r="I1234" s="1" t="s">
        <v>80</v>
      </c>
      <c r="J1234" s="1" t="s">
        <v>473</v>
      </c>
      <c r="K1234" s="1" t="s">
        <v>6676</v>
      </c>
      <c r="L1234" s="1" t="s">
        <v>6677</v>
      </c>
      <c r="M1234" s="1" t="s">
        <v>100</v>
      </c>
      <c r="N1234" s="2">
        <v>42736</v>
      </c>
      <c r="O1234" s="1" t="s">
        <v>30</v>
      </c>
      <c r="P1234" s="1" t="s">
        <v>6678</v>
      </c>
      <c r="U1234" s="3">
        <v>18568</v>
      </c>
    </row>
    <row r="1235" spans="1:23" x14ac:dyDescent="0.3">
      <c r="A1235" s="1" t="s">
        <v>6679</v>
      </c>
      <c r="B1235" s="1" t="s">
        <v>6680</v>
      </c>
      <c r="F1235" s="1" t="s">
        <v>2097</v>
      </c>
      <c r="H1235" s="1" t="s">
        <v>26</v>
      </c>
      <c r="I1235" s="1" t="s">
        <v>71</v>
      </c>
      <c r="J1235" s="1" t="s">
        <v>27</v>
      </c>
      <c r="K1235" s="1" t="s">
        <v>2098</v>
      </c>
      <c r="M1235" s="1" t="s">
        <v>109</v>
      </c>
      <c r="N1235" s="2">
        <v>42736</v>
      </c>
      <c r="O1235" s="1" t="s">
        <v>30</v>
      </c>
      <c r="P1235" s="1" t="s">
        <v>6681</v>
      </c>
      <c r="Q1235" s="1" t="s">
        <v>6682</v>
      </c>
      <c r="R1235" s="1" t="s">
        <v>6683</v>
      </c>
      <c r="S1235" s="1" t="s">
        <v>6684</v>
      </c>
      <c r="U1235" s="3">
        <v>18568</v>
      </c>
    </row>
    <row r="1236" spans="1:23" x14ac:dyDescent="0.3">
      <c r="A1236" s="1" t="s">
        <v>6685</v>
      </c>
      <c r="B1236" s="1" t="s">
        <v>6686</v>
      </c>
      <c r="F1236" s="1" t="s">
        <v>274</v>
      </c>
      <c r="H1236" s="1" t="s">
        <v>26</v>
      </c>
      <c r="I1236" s="1" t="s">
        <v>71</v>
      </c>
      <c r="J1236" s="1" t="s">
        <v>27</v>
      </c>
      <c r="K1236" s="1" t="s">
        <v>3327</v>
      </c>
      <c r="M1236" s="1" t="s">
        <v>6687</v>
      </c>
      <c r="N1236" s="2">
        <v>42736</v>
      </c>
      <c r="O1236" s="1" t="s">
        <v>30</v>
      </c>
      <c r="P1236" s="1" t="s">
        <v>6688</v>
      </c>
      <c r="Q1236" s="1" t="s">
        <v>6689</v>
      </c>
      <c r="R1236" s="1" t="s">
        <v>6690</v>
      </c>
      <c r="S1236" s="1" t="s">
        <v>6691</v>
      </c>
      <c r="U1236" s="1" t="s">
        <v>67</v>
      </c>
    </row>
    <row r="1237" spans="1:23" x14ac:dyDescent="0.3">
      <c r="A1237" s="1" t="s">
        <v>6692</v>
      </c>
      <c r="B1237" s="1" t="s">
        <v>6693</v>
      </c>
      <c r="D1237" s="1" t="s">
        <v>6694</v>
      </c>
      <c r="E1237" s="1">
        <v>2</v>
      </c>
      <c r="F1237" s="1" t="s">
        <v>6695</v>
      </c>
      <c r="H1237" s="1" t="s">
        <v>26</v>
      </c>
      <c r="J1237" s="1" t="s">
        <v>473</v>
      </c>
      <c r="K1237" s="1" t="s">
        <v>6696</v>
      </c>
      <c r="L1237" s="1" t="s">
        <v>6697</v>
      </c>
      <c r="M1237" s="1" t="s">
        <v>258</v>
      </c>
      <c r="N1237" s="2">
        <v>42736</v>
      </c>
      <c r="O1237" s="1" t="s">
        <v>30</v>
      </c>
      <c r="P1237" s="1" t="s">
        <v>6698</v>
      </c>
      <c r="Q1237" s="1" t="s">
        <v>6699</v>
      </c>
      <c r="U1237" s="4">
        <v>45667</v>
      </c>
    </row>
    <row r="1238" spans="1:23" x14ac:dyDescent="0.3">
      <c r="A1238" s="1" t="s">
        <v>5530</v>
      </c>
      <c r="B1238" s="1" t="s">
        <v>5531</v>
      </c>
      <c r="C1238" s="1" t="s">
        <v>1611</v>
      </c>
      <c r="D1238" s="1" t="s">
        <v>5532</v>
      </c>
      <c r="E1238" s="1">
        <v>1</v>
      </c>
      <c r="F1238" s="1" t="s">
        <v>5533</v>
      </c>
      <c r="H1238" s="1" t="s">
        <v>26</v>
      </c>
      <c r="I1238" s="1" t="s">
        <v>80</v>
      </c>
      <c r="J1238" s="1" t="s">
        <v>27</v>
      </c>
      <c r="K1238" s="1" t="s">
        <v>5534</v>
      </c>
      <c r="L1238" s="1" t="s">
        <v>5535</v>
      </c>
      <c r="M1238" s="1" t="s">
        <v>788</v>
      </c>
      <c r="N1238" s="2">
        <v>42719</v>
      </c>
      <c r="O1238" s="1" t="s">
        <v>267</v>
      </c>
      <c r="P1238" s="1" t="s">
        <v>5536</v>
      </c>
      <c r="Q1238" s="1" t="s">
        <v>5537</v>
      </c>
      <c r="R1238" s="1" t="s">
        <v>5538</v>
      </c>
      <c r="S1238" s="1" t="s">
        <v>5539</v>
      </c>
      <c r="U1238" s="4">
        <v>45667</v>
      </c>
      <c r="V1238" s="1" t="s">
        <v>869</v>
      </c>
      <c r="W1238" s="1">
        <v>1</v>
      </c>
    </row>
    <row r="1239" spans="1:23" x14ac:dyDescent="0.3">
      <c r="A1239" s="1" t="s">
        <v>5540</v>
      </c>
      <c r="B1239" s="1" t="s">
        <v>5541</v>
      </c>
      <c r="C1239" s="1" t="s">
        <v>869</v>
      </c>
      <c r="D1239" s="1" t="s">
        <v>5542</v>
      </c>
      <c r="E1239" s="1">
        <v>2</v>
      </c>
      <c r="F1239" s="1" t="s">
        <v>142</v>
      </c>
      <c r="H1239" s="1" t="s">
        <v>26</v>
      </c>
      <c r="J1239" s="1" t="s">
        <v>473</v>
      </c>
      <c r="K1239" s="1" t="s">
        <v>528</v>
      </c>
      <c r="L1239" s="1" t="s">
        <v>5543</v>
      </c>
      <c r="M1239" s="1" t="s">
        <v>170</v>
      </c>
      <c r="N1239" s="2">
        <v>42719</v>
      </c>
      <c r="O1239" s="1" t="s">
        <v>267</v>
      </c>
      <c r="P1239" s="1" t="s">
        <v>5544</v>
      </c>
      <c r="R1239" s="1" t="s">
        <v>5545</v>
      </c>
      <c r="S1239" s="1">
        <v>233544953075</v>
      </c>
      <c r="U1239" s="4">
        <v>45667</v>
      </c>
      <c r="V1239" s="1" t="s">
        <v>869</v>
      </c>
      <c r="W1239" s="1">
        <v>3</v>
      </c>
    </row>
    <row r="1240" spans="1:23" x14ac:dyDescent="0.3">
      <c r="A1240" s="1" t="s">
        <v>5523</v>
      </c>
      <c r="B1240" s="1" t="s">
        <v>5524</v>
      </c>
      <c r="C1240" s="1" t="s">
        <v>973</v>
      </c>
      <c r="D1240" s="1" t="s">
        <v>5525</v>
      </c>
      <c r="E1240" s="1">
        <v>1</v>
      </c>
      <c r="F1240" s="1" t="s">
        <v>1178</v>
      </c>
      <c r="H1240" s="1" t="s">
        <v>26</v>
      </c>
      <c r="I1240" s="1" t="s">
        <v>71</v>
      </c>
      <c r="J1240" s="1" t="s">
        <v>27</v>
      </c>
      <c r="K1240" s="1" t="s">
        <v>1179</v>
      </c>
      <c r="L1240" s="1" t="s">
        <v>5526</v>
      </c>
      <c r="M1240" s="1" t="s">
        <v>109</v>
      </c>
      <c r="N1240" s="2">
        <v>42706</v>
      </c>
      <c r="O1240" s="1" t="s">
        <v>267</v>
      </c>
      <c r="P1240" s="1" t="s">
        <v>5527</v>
      </c>
      <c r="Q1240" s="1" t="s">
        <v>5528</v>
      </c>
      <c r="R1240" s="1" t="s">
        <v>5529</v>
      </c>
      <c r="U1240" s="3">
        <v>18568</v>
      </c>
      <c r="V1240" s="1" t="s">
        <v>869</v>
      </c>
      <c r="W1240" s="1">
        <v>15</v>
      </c>
    </row>
    <row r="1241" spans="1:23" x14ac:dyDescent="0.3">
      <c r="A1241" s="1" t="s">
        <v>5516</v>
      </c>
      <c r="B1241" s="1" t="s">
        <v>5517</v>
      </c>
      <c r="F1241" s="1" t="s">
        <v>142</v>
      </c>
      <c r="H1241" s="1" t="s">
        <v>26</v>
      </c>
      <c r="I1241" s="1" t="s">
        <v>71</v>
      </c>
      <c r="J1241" s="1" t="s">
        <v>27</v>
      </c>
      <c r="K1241" s="1" t="s">
        <v>4251</v>
      </c>
      <c r="L1241" s="1" t="s">
        <v>5518</v>
      </c>
      <c r="M1241" s="1" t="s">
        <v>170</v>
      </c>
      <c r="N1241" s="2">
        <v>42692</v>
      </c>
      <c r="O1241" s="1" t="s">
        <v>267</v>
      </c>
      <c r="P1241" s="1" t="s">
        <v>5519</v>
      </c>
      <c r="Q1241" s="1" t="s">
        <v>5520</v>
      </c>
      <c r="R1241" s="1" t="s">
        <v>5521</v>
      </c>
      <c r="S1241" s="1" t="s">
        <v>5522</v>
      </c>
      <c r="U1241" s="3">
        <v>18568</v>
      </c>
    </row>
    <row r="1242" spans="1:23" x14ac:dyDescent="0.3">
      <c r="A1242" s="1" t="s">
        <v>5507</v>
      </c>
      <c r="B1242" s="1" t="s">
        <v>5508</v>
      </c>
      <c r="D1242" s="1" t="s">
        <v>5509</v>
      </c>
      <c r="E1242" s="1">
        <v>1</v>
      </c>
      <c r="F1242" s="1" t="s">
        <v>5510</v>
      </c>
      <c r="H1242" s="1" t="s">
        <v>26</v>
      </c>
      <c r="I1242" s="1" t="s">
        <v>80</v>
      </c>
      <c r="J1242" s="1" t="s">
        <v>473</v>
      </c>
      <c r="K1242" s="1" t="s">
        <v>5511</v>
      </c>
      <c r="L1242" s="1" t="s">
        <v>5512</v>
      </c>
      <c r="M1242" s="1" t="s">
        <v>109</v>
      </c>
      <c r="N1242" s="2">
        <v>42690</v>
      </c>
      <c r="O1242" s="1" t="s">
        <v>267</v>
      </c>
      <c r="P1242" s="1" t="s">
        <v>5513</v>
      </c>
      <c r="Q1242" s="1" t="s">
        <v>5514</v>
      </c>
      <c r="R1242" s="1" t="s">
        <v>5515</v>
      </c>
      <c r="S1242" s="1">
        <v>254739232023</v>
      </c>
      <c r="U1242" s="3">
        <v>18568</v>
      </c>
    </row>
    <row r="1243" spans="1:23" x14ac:dyDescent="0.3">
      <c r="A1243" s="1" t="s">
        <v>5499</v>
      </c>
      <c r="B1243" s="1" t="s">
        <v>5500</v>
      </c>
      <c r="C1243" s="1" t="s">
        <v>212</v>
      </c>
      <c r="D1243" s="1" t="s">
        <v>5501</v>
      </c>
      <c r="E1243" s="1">
        <v>1</v>
      </c>
      <c r="F1243" s="1" t="s">
        <v>5502</v>
      </c>
      <c r="H1243" s="1" t="s">
        <v>26</v>
      </c>
      <c r="J1243" s="1" t="s">
        <v>473</v>
      </c>
      <c r="K1243" s="1" t="s">
        <v>5503</v>
      </c>
      <c r="L1243" s="1" t="s">
        <v>5504</v>
      </c>
      <c r="M1243" s="1" t="s">
        <v>545</v>
      </c>
      <c r="N1243" s="2">
        <v>42689</v>
      </c>
      <c r="O1243" s="1" t="s">
        <v>267</v>
      </c>
      <c r="P1243" s="1" t="s">
        <v>5505</v>
      </c>
      <c r="R1243" s="1" t="s">
        <v>5506</v>
      </c>
      <c r="U1243" s="4">
        <v>45667</v>
      </c>
      <c r="W1243" s="1">
        <v>1</v>
      </c>
    </row>
    <row r="1244" spans="1:23" x14ac:dyDescent="0.3">
      <c r="A1244" s="1" t="s">
        <v>5491</v>
      </c>
      <c r="B1244" s="1" t="s">
        <v>5492</v>
      </c>
      <c r="C1244" s="1" t="s">
        <v>926</v>
      </c>
      <c r="D1244" s="1" t="s">
        <v>5493</v>
      </c>
      <c r="E1244" s="1">
        <v>2</v>
      </c>
      <c r="F1244" s="1" t="s">
        <v>1345</v>
      </c>
      <c r="H1244" s="1" t="s">
        <v>26</v>
      </c>
      <c r="J1244" s="1" t="s">
        <v>27</v>
      </c>
      <c r="K1244" s="1" t="s">
        <v>5494</v>
      </c>
      <c r="L1244" s="1" t="s">
        <v>5495</v>
      </c>
      <c r="M1244" s="1" t="s">
        <v>100</v>
      </c>
      <c r="N1244" s="2">
        <v>42685</v>
      </c>
      <c r="O1244" s="1" t="s">
        <v>267</v>
      </c>
      <c r="P1244" s="1" t="s">
        <v>5496</v>
      </c>
      <c r="R1244" s="1" t="s">
        <v>5497</v>
      </c>
      <c r="S1244" s="1" t="s">
        <v>5498</v>
      </c>
      <c r="U1244" s="3">
        <v>18568</v>
      </c>
      <c r="V1244" s="1" t="s">
        <v>932</v>
      </c>
    </row>
    <row r="1245" spans="1:23" x14ac:dyDescent="0.3">
      <c r="A1245" s="1" t="s">
        <v>5482</v>
      </c>
      <c r="B1245" s="1" t="s">
        <v>5483</v>
      </c>
      <c r="C1245" s="1" t="s">
        <v>212</v>
      </c>
      <c r="D1245" s="1" t="s">
        <v>5484</v>
      </c>
      <c r="E1245" s="1">
        <v>2</v>
      </c>
      <c r="F1245" s="1" t="s">
        <v>5485</v>
      </c>
      <c r="H1245" s="1" t="s">
        <v>26</v>
      </c>
      <c r="J1245" s="1" t="s">
        <v>27</v>
      </c>
      <c r="K1245" s="1" t="s">
        <v>5486</v>
      </c>
      <c r="L1245" s="1" t="s">
        <v>5487</v>
      </c>
      <c r="M1245" s="1" t="s">
        <v>630</v>
      </c>
      <c r="N1245" s="2">
        <v>42679</v>
      </c>
      <c r="O1245" s="1" t="s">
        <v>267</v>
      </c>
      <c r="P1245" s="1" t="s">
        <v>5488</v>
      </c>
      <c r="Q1245" s="1" t="s">
        <v>5489</v>
      </c>
      <c r="R1245" s="1" t="s">
        <v>5490</v>
      </c>
      <c r="S1245" s="1">
        <v>254732652004</v>
      </c>
      <c r="U1245" s="3">
        <v>18568</v>
      </c>
      <c r="W1245" s="1">
        <v>7</v>
      </c>
    </row>
    <row r="1246" spans="1:23" x14ac:dyDescent="0.3">
      <c r="A1246" s="1" t="s">
        <v>5476</v>
      </c>
      <c r="B1246" s="1" t="s">
        <v>5477</v>
      </c>
      <c r="F1246" s="1" t="s">
        <v>1178</v>
      </c>
      <c r="H1246" s="1" t="s">
        <v>26</v>
      </c>
      <c r="J1246" s="1" t="s">
        <v>27</v>
      </c>
      <c r="K1246" s="1" t="s">
        <v>5478</v>
      </c>
      <c r="M1246" s="1" t="s">
        <v>170</v>
      </c>
      <c r="N1246" s="2">
        <v>42676</v>
      </c>
      <c r="O1246" s="1" t="s">
        <v>267</v>
      </c>
      <c r="P1246" s="1" t="s">
        <v>5479</v>
      </c>
      <c r="Q1246" s="1" t="s">
        <v>5480</v>
      </c>
      <c r="R1246" s="1" t="s">
        <v>5481</v>
      </c>
      <c r="U1246" s="4">
        <v>45667</v>
      </c>
    </row>
    <row r="1247" spans="1:23" x14ac:dyDescent="0.3">
      <c r="A1247" s="1" t="s">
        <v>5459</v>
      </c>
      <c r="B1247" s="1" t="s">
        <v>5460</v>
      </c>
      <c r="C1247" s="1" t="s">
        <v>2622</v>
      </c>
      <c r="D1247" s="1" t="s">
        <v>5461</v>
      </c>
      <c r="E1247" s="1">
        <v>2</v>
      </c>
      <c r="F1247" s="1" t="s">
        <v>142</v>
      </c>
      <c r="H1247" s="1" t="s">
        <v>26</v>
      </c>
      <c r="I1247" s="1" t="s">
        <v>80</v>
      </c>
      <c r="J1247" s="1" t="s">
        <v>27</v>
      </c>
      <c r="K1247" s="1" t="s">
        <v>928</v>
      </c>
      <c r="L1247" s="1" t="s">
        <v>5462</v>
      </c>
      <c r="M1247" s="1" t="s">
        <v>100</v>
      </c>
      <c r="N1247" s="2">
        <v>42675</v>
      </c>
      <c r="O1247" s="1" t="s">
        <v>267</v>
      </c>
      <c r="P1247" s="1" t="s">
        <v>5463</v>
      </c>
      <c r="Q1247" s="1" t="s">
        <v>5464</v>
      </c>
      <c r="R1247" s="1" t="s">
        <v>5465</v>
      </c>
      <c r="S1247" s="1" t="s">
        <v>5466</v>
      </c>
      <c r="U1247" s="3">
        <v>18568</v>
      </c>
      <c r="W1247" s="1">
        <v>2</v>
      </c>
    </row>
    <row r="1248" spans="1:23" x14ac:dyDescent="0.3">
      <c r="A1248" s="1" t="s">
        <v>5467</v>
      </c>
      <c r="B1248" s="1" t="s">
        <v>5468</v>
      </c>
      <c r="F1248" s="1" t="s">
        <v>5469</v>
      </c>
      <c r="H1248" s="1" t="s">
        <v>26</v>
      </c>
      <c r="I1248" s="1" t="s">
        <v>71</v>
      </c>
      <c r="J1248" s="1" t="s">
        <v>27</v>
      </c>
      <c r="K1248" s="1" t="s">
        <v>5470</v>
      </c>
      <c r="L1248" s="1" t="s">
        <v>5471</v>
      </c>
      <c r="M1248" s="1" t="s">
        <v>2940</v>
      </c>
      <c r="N1248" s="2">
        <v>42675</v>
      </c>
      <c r="O1248" s="1" t="s">
        <v>223</v>
      </c>
      <c r="P1248" s="1" t="s">
        <v>5472</v>
      </c>
      <c r="Q1248" s="1" t="s">
        <v>5473</v>
      </c>
      <c r="R1248" s="1" t="s">
        <v>5474</v>
      </c>
      <c r="S1248" s="1" t="s">
        <v>5475</v>
      </c>
      <c r="U1248" s="3">
        <v>18568</v>
      </c>
    </row>
    <row r="1249" spans="1:23" x14ac:dyDescent="0.3">
      <c r="A1249" s="1" t="s">
        <v>5451</v>
      </c>
      <c r="B1249" s="1" t="s">
        <v>5452</v>
      </c>
      <c r="F1249" s="1" t="s">
        <v>5453</v>
      </c>
      <c r="H1249" s="1" t="s">
        <v>26</v>
      </c>
      <c r="J1249" s="1" t="s">
        <v>27</v>
      </c>
      <c r="K1249" s="1" t="s">
        <v>5454</v>
      </c>
      <c r="L1249" s="1" t="s">
        <v>5455</v>
      </c>
      <c r="M1249" s="1" t="s">
        <v>1491</v>
      </c>
      <c r="N1249" s="2">
        <v>42662</v>
      </c>
      <c r="O1249" s="1" t="s">
        <v>267</v>
      </c>
      <c r="P1249" s="1" t="s">
        <v>5456</v>
      </c>
      <c r="Q1249" s="1" t="s">
        <v>5457</v>
      </c>
      <c r="R1249" s="1" t="s">
        <v>5458</v>
      </c>
      <c r="S1249" s="1">
        <v>265888676896</v>
      </c>
      <c r="U1249" s="3">
        <v>18568</v>
      </c>
    </row>
    <row r="1250" spans="1:23" x14ac:dyDescent="0.3">
      <c r="A1250" s="1" t="s">
        <v>5445</v>
      </c>
      <c r="B1250" s="1" t="s">
        <v>5446</v>
      </c>
      <c r="F1250" s="1" t="s">
        <v>142</v>
      </c>
      <c r="H1250" s="1" t="s">
        <v>26</v>
      </c>
      <c r="I1250" s="1" t="s">
        <v>71</v>
      </c>
      <c r="J1250" s="1" t="s">
        <v>27</v>
      </c>
      <c r="K1250" s="1" t="s">
        <v>2332</v>
      </c>
      <c r="L1250" s="1" t="s">
        <v>5447</v>
      </c>
      <c r="M1250" s="1" t="s">
        <v>5448</v>
      </c>
      <c r="N1250" s="2">
        <v>42659</v>
      </c>
      <c r="O1250" s="1" t="s">
        <v>267</v>
      </c>
      <c r="P1250" s="1" t="s">
        <v>5449</v>
      </c>
      <c r="R1250" s="1" t="s">
        <v>5450</v>
      </c>
      <c r="S1250" s="1">
        <v>2347034642926</v>
      </c>
      <c r="U1250" s="4">
        <v>45667</v>
      </c>
    </row>
    <row r="1251" spans="1:23" x14ac:dyDescent="0.3">
      <c r="A1251" s="1" t="s">
        <v>5431</v>
      </c>
      <c r="B1251" s="1" t="s">
        <v>5432</v>
      </c>
      <c r="F1251" s="1" t="s">
        <v>602</v>
      </c>
      <c r="H1251" s="1" t="s">
        <v>26</v>
      </c>
      <c r="J1251" s="1" t="s">
        <v>27</v>
      </c>
      <c r="K1251" s="1" t="s">
        <v>5433</v>
      </c>
      <c r="M1251" s="1" t="s">
        <v>5434</v>
      </c>
      <c r="N1251" s="2">
        <v>42644</v>
      </c>
      <c r="O1251" s="1" t="s">
        <v>267</v>
      </c>
      <c r="P1251" s="1" t="s">
        <v>5435</v>
      </c>
      <c r="Q1251" s="1" t="s">
        <v>5436</v>
      </c>
      <c r="R1251" s="1" t="s">
        <v>5437</v>
      </c>
      <c r="S1251" s="1" t="s">
        <v>5438</v>
      </c>
      <c r="U1251" s="4">
        <v>45667</v>
      </c>
    </row>
    <row r="1252" spans="1:23" x14ac:dyDescent="0.3">
      <c r="A1252" s="1" t="s">
        <v>5439</v>
      </c>
      <c r="B1252" s="1" t="s">
        <v>5440</v>
      </c>
      <c r="F1252" s="1" t="s">
        <v>25</v>
      </c>
      <c r="H1252" s="1" t="s">
        <v>26</v>
      </c>
      <c r="I1252" s="1" t="s">
        <v>71</v>
      </c>
      <c r="J1252" s="1" t="s">
        <v>27</v>
      </c>
      <c r="K1252" s="1" t="s">
        <v>391</v>
      </c>
      <c r="L1252" s="1" t="s">
        <v>5441</v>
      </c>
      <c r="M1252" s="1" t="s">
        <v>919</v>
      </c>
      <c r="N1252" s="2">
        <v>42644</v>
      </c>
      <c r="O1252" s="1" t="s">
        <v>223</v>
      </c>
      <c r="P1252" s="1" t="s">
        <v>5442</v>
      </c>
      <c r="Q1252" s="1" t="s">
        <v>5443</v>
      </c>
      <c r="S1252" s="1" t="s">
        <v>5444</v>
      </c>
      <c r="U1252" s="4">
        <v>45667</v>
      </c>
    </row>
    <row r="1253" spans="1:23" x14ac:dyDescent="0.3">
      <c r="A1253" s="1" t="s">
        <v>5424</v>
      </c>
      <c r="B1253" s="1" t="s">
        <v>5425</v>
      </c>
      <c r="D1253" s="1" t="s">
        <v>5426</v>
      </c>
      <c r="E1253" s="1">
        <v>1</v>
      </c>
      <c r="F1253" s="1" t="s">
        <v>5427</v>
      </c>
      <c r="H1253" s="1" t="s">
        <v>26</v>
      </c>
      <c r="J1253" s="1" t="s">
        <v>473</v>
      </c>
      <c r="K1253" s="1" t="s">
        <v>5428</v>
      </c>
      <c r="M1253" s="1" t="s">
        <v>375</v>
      </c>
      <c r="N1253" s="2">
        <v>42642</v>
      </c>
      <c r="O1253" s="1" t="s">
        <v>267</v>
      </c>
      <c r="P1253" s="1" t="s">
        <v>5429</v>
      </c>
      <c r="Q1253" s="1" t="s">
        <v>5430</v>
      </c>
    </row>
    <row r="1254" spans="1:23" x14ac:dyDescent="0.3">
      <c r="A1254" s="1" t="s">
        <v>5418</v>
      </c>
      <c r="B1254" s="1" t="s">
        <v>5419</v>
      </c>
      <c r="C1254" s="1" t="s">
        <v>426</v>
      </c>
      <c r="D1254" s="1" t="s">
        <v>5420</v>
      </c>
      <c r="E1254" s="1">
        <v>1</v>
      </c>
      <c r="F1254" s="1" t="s">
        <v>3093</v>
      </c>
      <c r="H1254" s="1" t="s">
        <v>26</v>
      </c>
      <c r="J1254" s="1" t="s">
        <v>27</v>
      </c>
      <c r="K1254" s="1" t="s">
        <v>5421</v>
      </c>
      <c r="L1254" s="1" t="s">
        <v>5422</v>
      </c>
      <c r="M1254" s="1" t="s">
        <v>347</v>
      </c>
      <c r="N1254" s="2">
        <v>42631</v>
      </c>
      <c r="O1254" s="1" t="s">
        <v>267</v>
      </c>
      <c r="P1254" s="1" t="s">
        <v>5423</v>
      </c>
      <c r="U1254" s="4">
        <v>45667</v>
      </c>
      <c r="W1254" s="1">
        <v>2</v>
      </c>
    </row>
    <row r="1255" spans="1:23" x14ac:dyDescent="0.3">
      <c r="A1255" s="1" t="s">
        <v>5413</v>
      </c>
      <c r="B1255" s="1" t="s">
        <v>5414</v>
      </c>
      <c r="F1255" s="1" t="s">
        <v>142</v>
      </c>
      <c r="H1255" s="1" t="s">
        <v>26</v>
      </c>
      <c r="J1255" s="1" t="s">
        <v>27</v>
      </c>
      <c r="K1255" s="1" t="s">
        <v>2332</v>
      </c>
      <c r="L1255" s="1" t="s">
        <v>5415</v>
      </c>
      <c r="M1255" s="1" t="s">
        <v>82</v>
      </c>
      <c r="N1255" s="2">
        <v>42615</v>
      </c>
      <c r="O1255" s="1" t="s">
        <v>267</v>
      </c>
      <c r="P1255" s="1" t="s">
        <v>5416</v>
      </c>
      <c r="R1255" s="1" t="s">
        <v>5417</v>
      </c>
      <c r="S1255" s="1">
        <v>27115689607</v>
      </c>
      <c r="U1255" s="4">
        <v>45667</v>
      </c>
    </row>
    <row r="1256" spans="1:23" x14ac:dyDescent="0.3">
      <c r="A1256" s="1" t="s">
        <v>5399</v>
      </c>
      <c r="B1256" s="1" t="s">
        <v>5400</v>
      </c>
      <c r="C1256" s="1" t="s">
        <v>973</v>
      </c>
      <c r="D1256" s="1" t="s">
        <v>5401</v>
      </c>
      <c r="E1256" s="1">
        <v>4</v>
      </c>
      <c r="F1256" s="1" t="s">
        <v>5402</v>
      </c>
      <c r="H1256" s="1" t="s">
        <v>26</v>
      </c>
      <c r="I1256" s="1" t="s">
        <v>80</v>
      </c>
      <c r="J1256" s="1" t="s">
        <v>27</v>
      </c>
      <c r="K1256" s="1" t="s">
        <v>5403</v>
      </c>
      <c r="L1256" s="1" t="s">
        <v>5404</v>
      </c>
      <c r="M1256" s="1" t="s">
        <v>100</v>
      </c>
      <c r="N1256" s="2">
        <v>42614</v>
      </c>
      <c r="O1256" s="1" t="s">
        <v>223</v>
      </c>
      <c r="P1256" s="1" t="s">
        <v>5405</v>
      </c>
      <c r="R1256" s="1" t="s">
        <v>5406</v>
      </c>
      <c r="U1256" s="3">
        <v>18568</v>
      </c>
      <c r="W1256" s="1">
        <v>3</v>
      </c>
    </row>
    <row r="1257" spans="1:23" x14ac:dyDescent="0.3">
      <c r="A1257" s="1" t="s">
        <v>5407</v>
      </c>
      <c r="B1257" s="1" t="s">
        <v>5408</v>
      </c>
      <c r="F1257" s="1" t="s">
        <v>5409</v>
      </c>
      <c r="H1257" s="1" t="s">
        <v>26</v>
      </c>
      <c r="J1257" s="1" t="s">
        <v>473</v>
      </c>
      <c r="K1257" s="1" t="s">
        <v>5410</v>
      </c>
      <c r="M1257" s="1" t="s">
        <v>109</v>
      </c>
      <c r="N1257" s="2">
        <v>42614</v>
      </c>
      <c r="O1257" s="1" t="s">
        <v>267</v>
      </c>
      <c r="P1257" s="1" t="s">
        <v>5411</v>
      </c>
      <c r="R1257" s="1" t="s">
        <v>5412</v>
      </c>
      <c r="S1257" s="1">
        <v>254725793679</v>
      </c>
      <c r="U1257" s="4">
        <v>45667</v>
      </c>
    </row>
    <row r="1258" spans="1:23" x14ac:dyDescent="0.3">
      <c r="A1258" s="1" t="s">
        <v>5392</v>
      </c>
      <c r="B1258" s="1" t="s">
        <v>5393</v>
      </c>
      <c r="D1258" s="1" t="s">
        <v>5394</v>
      </c>
      <c r="E1258" s="1">
        <v>1</v>
      </c>
      <c r="F1258" s="1" t="s">
        <v>240</v>
      </c>
      <c r="H1258" s="1" t="s">
        <v>26</v>
      </c>
      <c r="J1258" s="1" t="s">
        <v>27</v>
      </c>
      <c r="K1258" s="1" t="s">
        <v>5395</v>
      </c>
      <c r="L1258" s="1" t="s">
        <v>5396</v>
      </c>
      <c r="M1258" s="1" t="s">
        <v>1896</v>
      </c>
      <c r="N1258" s="2">
        <v>42603</v>
      </c>
      <c r="O1258" s="1" t="s">
        <v>267</v>
      </c>
      <c r="P1258" s="1" t="s">
        <v>5397</v>
      </c>
      <c r="R1258" s="1" t="s">
        <v>5398</v>
      </c>
      <c r="S1258" s="1">
        <v>15593254646</v>
      </c>
      <c r="U1258" s="3">
        <v>18568</v>
      </c>
    </row>
    <row r="1259" spans="1:23" x14ac:dyDescent="0.3">
      <c r="A1259" s="1" t="s">
        <v>5382</v>
      </c>
      <c r="B1259" s="1" t="s">
        <v>5383</v>
      </c>
      <c r="D1259" s="1" t="s">
        <v>5384</v>
      </c>
      <c r="E1259" s="1">
        <v>1</v>
      </c>
      <c r="F1259" s="1" t="s">
        <v>5385</v>
      </c>
      <c r="H1259" s="1" t="s">
        <v>26</v>
      </c>
      <c r="J1259" s="1" t="s">
        <v>27</v>
      </c>
      <c r="K1259" s="1" t="s">
        <v>5386</v>
      </c>
      <c r="L1259" s="1" t="s">
        <v>5387</v>
      </c>
      <c r="M1259" s="1" t="s">
        <v>1120</v>
      </c>
      <c r="N1259" s="2">
        <v>42594</v>
      </c>
      <c r="O1259" s="1" t="s">
        <v>267</v>
      </c>
      <c r="P1259" s="1" t="s">
        <v>5388</v>
      </c>
      <c r="Q1259" s="1" t="s">
        <v>5389</v>
      </c>
      <c r="R1259" s="1" t="s">
        <v>5390</v>
      </c>
      <c r="S1259" s="1" t="s">
        <v>5391</v>
      </c>
      <c r="U1259" s="4">
        <v>45667</v>
      </c>
    </row>
    <row r="1260" spans="1:23" x14ac:dyDescent="0.3">
      <c r="A1260" s="1" t="s">
        <v>5373</v>
      </c>
      <c r="B1260" s="1" t="s">
        <v>5374</v>
      </c>
      <c r="C1260" s="1" t="s">
        <v>426</v>
      </c>
      <c r="D1260" s="1" t="s">
        <v>5375</v>
      </c>
      <c r="E1260" s="1">
        <v>2</v>
      </c>
      <c r="F1260" s="1" t="s">
        <v>5376</v>
      </c>
      <c r="H1260" s="1" t="s">
        <v>26</v>
      </c>
      <c r="I1260" s="1" t="s">
        <v>80</v>
      </c>
      <c r="J1260" s="1" t="s">
        <v>27</v>
      </c>
      <c r="K1260" s="1" t="s">
        <v>5377</v>
      </c>
      <c r="L1260" s="1" t="s">
        <v>5378</v>
      </c>
      <c r="M1260" s="1" t="s">
        <v>4782</v>
      </c>
      <c r="N1260" s="2">
        <v>42570</v>
      </c>
      <c r="O1260" s="1" t="s">
        <v>267</v>
      </c>
      <c r="P1260" s="1" t="s">
        <v>5379</v>
      </c>
      <c r="Q1260" s="1" t="s">
        <v>5380</v>
      </c>
      <c r="R1260" s="1" t="s">
        <v>5381</v>
      </c>
      <c r="S1260" s="1">
        <v>2348062148183</v>
      </c>
      <c r="U1260" s="3">
        <v>18568</v>
      </c>
      <c r="V1260" s="1" t="s">
        <v>869</v>
      </c>
      <c r="W1260" s="1">
        <v>6</v>
      </c>
    </row>
    <row r="1261" spans="1:23" x14ac:dyDescent="0.3">
      <c r="A1261" s="1" t="s">
        <v>5365</v>
      </c>
      <c r="B1261" s="1" t="s">
        <v>5366</v>
      </c>
      <c r="C1261" s="1" t="s">
        <v>973</v>
      </c>
      <c r="D1261" s="1" t="s">
        <v>5367</v>
      </c>
      <c r="E1261" s="1">
        <v>3</v>
      </c>
      <c r="F1261" s="1" t="s">
        <v>5368</v>
      </c>
      <c r="H1261" s="1" t="s">
        <v>26</v>
      </c>
      <c r="I1261" s="1" t="s">
        <v>71</v>
      </c>
      <c r="J1261" s="1" t="s">
        <v>27</v>
      </c>
      <c r="K1261" s="1" t="s">
        <v>5369</v>
      </c>
      <c r="L1261" s="1" t="s">
        <v>5370</v>
      </c>
      <c r="M1261" s="1" t="s">
        <v>163</v>
      </c>
      <c r="N1261" s="2">
        <v>42562</v>
      </c>
      <c r="O1261" s="1" t="s">
        <v>267</v>
      </c>
      <c r="P1261" s="1" t="s">
        <v>5371</v>
      </c>
      <c r="Q1261" s="1" t="s">
        <v>5372</v>
      </c>
      <c r="U1261" s="4">
        <v>45667</v>
      </c>
      <c r="W1261" s="1">
        <v>2</v>
      </c>
    </row>
    <row r="1262" spans="1:23" x14ac:dyDescent="0.3">
      <c r="A1262" s="1" t="s">
        <v>5355</v>
      </c>
      <c r="B1262" s="1" t="s">
        <v>5356</v>
      </c>
      <c r="C1262" s="1" t="s">
        <v>426</v>
      </c>
      <c r="D1262" s="1" t="s">
        <v>5357</v>
      </c>
      <c r="E1262" s="1">
        <v>1</v>
      </c>
      <c r="F1262" s="1" t="s">
        <v>5358</v>
      </c>
      <c r="H1262" s="1" t="s">
        <v>26</v>
      </c>
      <c r="I1262" s="1" t="s">
        <v>462</v>
      </c>
      <c r="J1262" s="1" t="s">
        <v>27</v>
      </c>
      <c r="K1262" s="1" t="s">
        <v>5359</v>
      </c>
      <c r="L1262" s="1" t="s">
        <v>5360</v>
      </c>
      <c r="M1262" s="1" t="s">
        <v>258</v>
      </c>
      <c r="N1262" s="2">
        <v>42561</v>
      </c>
      <c r="O1262" s="1" t="s">
        <v>267</v>
      </c>
      <c r="P1262" s="1" t="s">
        <v>5361</v>
      </c>
      <c r="Q1262" s="1" t="s">
        <v>5362</v>
      </c>
      <c r="R1262" s="1" t="s">
        <v>5363</v>
      </c>
      <c r="S1262" s="1" t="s">
        <v>5364</v>
      </c>
      <c r="U1262" s="4">
        <v>45667</v>
      </c>
      <c r="V1262" s="1" t="s">
        <v>869</v>
      </c>
      <c r="W1262" s="1">
        <v>2</v>
      </c>
    </row>
    <row r="1263" spans="1:23" x14ac:dyDescent="0.3">
      <c r="A1263" s="1" t="s">
        <v>5347</v>
      </c>
      <c r="B1263" s="1" t="s">
        <v>5348</v>
      </c>
      <c r="C1263" s="1" t="s">
        <v>869</v>
      </c>
      <c r="D1263" s="1" t="s">
        <v>5349</v>
      </c>
      <c r="E1263" s="1">
        <v>1</v>
      </c>
      <c r="F1263" s="1" t="s">
        <v>5350</v>
      </c>
      <c r="H1263" s="1" t="s">
        <v>26</v>
      </c>
      <c r="J1263" s="1" t="s">
        <v>27</v>
      </c>
      <c r="K1263" s="1" t="s">
        <v>5351</v>
      </c>
      <c r="L1263" s="1" t="s">
        <v>5352</v>
      </c>
      <c r="M1263" s="1" t="s">
        <v>985</v>
      </c>
      <c r="N1263" s="2">
        <v>42552</v>
      </c>
      <c r="O1263" s="1" t="s">
        <v>267</v>
      </c>
      <c r="P1263" s="1" t="s">
        <v>5353</v>
      </c>
      <c r="Q1263" s="1" t="s">
        <v>5354</v>
      </c>
      <c r="S1263" s="1">
        <v>728288148</v>
      </c>
      <c r="U1263" s="3">
        <v>18568</v>
      </c>
      <c r="V1263" s="1" t="s">
        <v>869</v>
      </c>
      <c r="W1263" s="1">
        <v>1</v>
      </c>
    </row>
    <row r="1264" spans="1:23" x14ac:dyDescent="0.3">
      <c r="A1264" s="1" t="s">
        <v>5330</v>
      </c>
      <c r="B1264" s="1" t="s">
        <v>5331</v>
      </c>
      <c r="C1264" s="1" t="s">
        <v>212</v>
      </c>
      <c r="D1264" s="1" t="s">
        <v>5332</v>
      </c>
      <c r="E1264" s="1">
        <v>2</v>
      </c>
      <c r="F1264" s="1" t="s">
        <v>5333</v>
      </c>
      <c r="H1264" s="1" t="s">
        <v>26</v>
      </c>
      <c r="J1264" s="1" t="s">
        <v>27</v>
      </c>
      <c r="K1264" s="1" t="s">
        <v>5334</v>
      </c>
      <c r="L1264" s="1" t="s">
        <v>5335</v>
      </c>
      <c r="M1264" s="1" t="s">
        <v>100</v>
      </c>
      <c r="N1264" s="2">
        <v>42545</v>
      </c>
      <c r="O1264" s="1" t="s">
        <v>267</v>
      </c>
      <c r="P1264" s="1" t="s">
        <v>5336</v>
      </c>
      <c r="Q1264" s="1" t="s">
        <v>5337</v>
      </c>
      <c r="R1264" s="1" t="s">
        <v>5338</v>
      </c>
      <c r="U1264" s="1" t="s">
        <v>130</v>
      </c>
      <c r="W1264" s="1">
        <v>7</v>
      </c>
    </row>
    <row r="1265" spans="1:23" x14ac:dyDescent="0.3">
      <c r="A1265" s="1" t="s">
        <v>5339</v>
      </c>
      <c r="B1265" s="1" t="s">
        <v>5340</v>
      </c>
      <c r="D1265" s="1" t="s">
        <v>5341</v>
      </c>
      <c r="E1265" s="1">
        <v>2</v>
      </c>
      <c r="F1265" s="1" t="s">
        <v>2097</v>
      </c>
      <c r="H1265" s="1" t="s">
        <v>26</v>
      </c>
      <c r="J1265" s="1" t="s">
        <v>473</v>
      </c>
      <c r="K1265" s="1" t="s">
        <v>5342</v>
      </c>
      <c r="L1265" s="1" t="s">
        <v>5343</v>
      </c>
      <c r="M1265" s="1" t="s">
        <v>258</v>
      </c>
      <c r="N1265" s="2">
        <v>42545</v>
      </c>
      <c r="O1265" s="1" t="s">
        <v>267</v>
      </c>
      <c r="P1265" s="1" t="s">
        <v>5344</v>
      </c>
      <c r="Q1265" s="1" t="s">
        <v>5345</v>
      </c>
      <c r="R1265" s="1" t="s">
        <v>5346</v>
      </c>
      <c r="U1265" s="4">
        <v>45667</v>
      </c>
    </row>
    <row r="1266" spans="1:23" x14ac:dyDescent="0.3">
      <c r="A1266" s="1" t="s">
        <v>5323</v>
      </c>
      <c r="B1266" s="1" t="s">
        <v>5324</v>
      </c>
      <c r="D1266" s="1" t="s">
        <v>5325</v>
      </c>
      <c r="E1266" s="1">
        <v>1</v>
      </c>
      <c r="F1266" s="1" t="s">
        <v>771</v>
      </c>
      <c r="H1266" s="1" t="s">
        <v>26</v>
      </c>
      <c r="J1266" s="1" t="s">
        <v>27</v>
      </c>
      <c r="K1266" s="1" t="s">
        <v>5326</v>
      </c>
      <c r="L1266" s="1" t="s">
        <v>5327</v>
      </c>
      <c r="M1266" s="1" t="s">
        <v>82</v>
      </c>
      <c r="N1266" s="2">
        <v>42544</v>
      </c>
      <c r="O1266" s="1" t="s">
        <v>267</v>
      </c>
      <c r="P1266" s="1" t="s">
        <v>5328</v>
      </c>
      <c r="R1266" s="1" t="s">
        <v>5329</v>
      </c>
      <c r="U1266" s="4">
        <v>45667</v>
      </c>
    </row>
    <row r="1267" spans="1:23" x14ac:dyDescent="0.3">
      <c r="A1267" s="1" t="s">
        <v>5314</v>
      </c>
      <c r="B1267" s="1" t="s">
        <v>5315</v>
      </c>
      <c r="C1267" s="1" t="s">
        <v>212</v>
      </c>
      <c r="D1267" s="1" t="s">
        <v>5316</v>
      </c>
      <c r="E1267" s="1">
        <v>2</v>
      </c>
      <c r="F1267" s="1" t="s">
        <v>5317</v>
      </c>
      <c r="H1267" s="1" t="s">
        <v>26</v>
      </c>
      <c r="I1267" s="1" t="s">
        <v>80</v>
      </c>
      <c r="J1267" s="1" t="s">
        <v>27</v>
      </c>
      <c r="K1267" s="1" t="s">
        <v>5318</v>
      </c>
      <c r="L1267" s="1" t="s">
        <v>5319</v>
      </c>
      <c r="M1267" s="1" t="s">
        <v>302</v>
      </c>
      <c r="N1267" s="2">
        <v>42535</v>
      </c>
      <c r="O1267" s="1" t="s">
        <v>267</v>
      </c>
      <c r="P1267" s="1" t="s">
        <v>5320</v>
      </c>
      <c r="Q1267" s="1" t="s">
        <v>5321</v>
      </c>
      <c r="R1267" s="1" t="s">
        <v>5322</v>
      </c>
      <c r="S1267" s="1">
        <v>27112682340</v>
      </c>
      <c r="U1267" s="4">
        <v>45667</v>
      </c>
      <c r="W1267" s="1">
        <v>6</v>
      </c>
    </row>
    <row r="1268" spans="1:23" x14ac:dyDescent="0.3">
      <c r="A1268" s="1" t="s">
        <v>5278</v>
      </c>
      <c r="B1268" s="1" t="s">
        <v>5279</v>
      </c>
      <c r="C1268" s="1" t="s">
        <v>212</v>
      </c>
      <c r="D1268" s="1" t="s">
        <v>5280</v>
      </c>
      <c r="E1268" s="1">
        <v>3</v>
      </c>
      <c r="F1268" s="1" t="s">
        <v>5281</v>
      </c>
      <c r="H1268" s="1" t="s">
        <v>26</v>
      </c>
      <c r="I1268" s="1" t="s">
        <v>552</v>
      </c>
      <c r="J1268" s="1" t="s">
        <v>27</v>
      </c>
      <c r="K1268" s="1" t="s">
        <v>5282</v>
      </c>
      <c r="L1268" s="1" t="s">
        <v>5283</v>
      </c>
      <c r="M1268" s="1" t="s">
        <v>5284</v>
      </c>
      <c r="N1268" s="2">
        <v>42522</v>
      </c>
      <c r="O1268" s="1" t="s">
        <v>223</v>
      </c>
      <c r="P1268" s="1" t="s">
        <v>5285</v>
      </c>
      <c r="Q1268" s="1" t="s">
        <v>5286</v>
      </c>
      <c r="R1268" s="1" t="s">
        <v>5287</v>
      </c>
      <c r="S1268" s="1">
        <v>23299444888</v>
      </c>
      <c r="U1268" s="1" t="s">
        <v>34</v>
      </c>
      <c r="W1268" s="1">
        <v>10</v>
      </c>
    </row>
    <row r="1269" spans="1:23" x14ac:dyDescent="0.3">
      <c r="A1269" s="1" t="s">
        <v>5288</v>
      </c>
      <c r="B1269" s="1" t="s">
        <v>5289</v>
      </c>
      <c r="D1269" s="1" t="s">
        <v>5290</v>
      </c>
      <c r="E1269" s="1">
        <v>1</v>
      </c>
      <c r="F1269" s="1" t="s">
        <v>5291</v>
      </c>
      <c r="H1269" s="1" t="s">
        <v>26</v>
      </c>
      <c r="J1269" s="1" t="s">
        <v>27</v>
      </c>
      <c r="K1269" s="1" t="s">
        <v>5292</v>
      </c>
      <c r="L1269" s="1" t="s">
        <v>5293</v>
      </c>
      <c r="M1269" s="1" t="s">
        <v>375</v>
      </c>
      <c r="N1269" s="2">
        <v>42522</v>
      </c>
      <c r="O1269" s="1" t="s">
        <v>223</v>
      </c>
      <c r="P1269" s="1" t="s">
        <v>5294</v>
      </c>
      <c r="Q1269" s="1" t="s">
        <v>5295</v>
      </c>
      <c r="R1269" s="1" t="s">
        <v>5296</v>
      </c>
      <c r="S1269" s="1">
        <v>2349038890040</v>
      </c>
      <c r="U1269" s="3">
        <v>18568</v>
      </c>
    </row>
    <row r="1270" spans="1:23" x14ac:dyDescent="0.3">
      <c r="A1270" s="1" t="s">
        <v>5297</v>
      </c>
      <c r="B1270" s="1" t="s">
        <v>5298</v>
      </c>
      <c r="F1270" s="1" t="s">
        <v>70</v>
      </c>
      <c r="H1270" s="1" t="s">
        <v>26</v>
      </c>
      <c r="J1270" s="1" t="s">
        <v>27</v>
      </c>
      <c r="K1270" s="1" t="s">
        <v>5299</v>
      </c>
      <c r="M1270" s="1" t="s">
        <v>109</v>
      </c>
      <c r="N1270" s="2">
        <v>42522</v>
      </c>
      <c r="O1270" s="1" t="s">
        <v>267</v>
      </c>
      <c r="P1270" s="1" t="s">
        <v>5300</v>
      </c>
      <c r="Q1270" s="1" t="s">
        <v>5301</v>
      </c>
      <c r="U1270" s="3">
        <v>18568</v>
      </c>
    </row>
    <row r="1271" spans="1:23" x14ac:dyDescent="0.3">
      <c r="A1271" s="1" t="s">
        <v>5302</v>
      </c>
      <c r="B1271" s="1" t="s">
        <v>5303</v>
      </c>
      <c r="F1271" s="1" t="s">
        <v>958</v>
      </c>
      <c r="H1271" s="1" t="s">
        <v>26</v>
      </c>
      <c r="I1271" s="1" t="s">
        <v>71</v>
      </c>
      <c r="J1271" s="1" t="s">
        <v>27</v>
      </c>
      <c r="K1271" s="1" t="s">
        <v>5304</v>
      </c>
      <c r="M1271" s="1" t="s">
        <v>109</v>
      </c>
      <c r="N1271" s="2">
        <v>42522</v>
      </c>
      <c r="O1271" s="1" t="s">
        <v>223</v>
      </c>
      <c r="P1271" s="1" t="s">
        <v>5305</v>
      </c>
      <c r="S1271" s="1" t="s">
        <v>5306</v>
      </c>
      <c r="U1271" s="4">
        <v>45667</v>
      </c>
    </row>
    <row r="1272" spans="1:23" x14ac:dyDescent="0.3">
      <c r="A1272" s="1" t="s">
        <v>5307</v>
      </c>
      <c r="B1272" s="1" t="s">
        <v>5308</v>
      </c>
      <c r="C1272" s="1" t="s">
        <v>426</v>
      </c>
      <c r="D1272" s="1" t="s">
        <v>5309</v>
      </c>
      <c r="E1272" s="1">
        <v>2</v>
      </c>
      <c r="F1272" s="1" t="s">
        <v>628</v>
      </c>
      <c r="H1272" s="1" t="s">
        <v>26</v>
      </c>
      <c r="J1272" s="1" t="s">
        <v>473</v>
      </c>
      <c r="K1272" s="1" t="s">
        <v>629</v>
      </c>
      <c r="L1272" s="1" t="s">
        <v>5310</v>
      </c>
      <c r="M1272" s="1" t="s">
        <v>118</v>
      </c>
      <c r="N1272" s="2">
        <v>42522</v>
      </c>
      <c r="O1272" s="1" t="s">
        <v>223</v>
      </c>
      <c r="P1272" s="1" t="s">
        <v>5311</v>
      </c>
      <c r="Q1272" s="1" t="s">
        <v>5312</v>
      </c>
      <c r="R1272" s="1" t="s">
        <v>5313</v>
      </c>
      <c r="S1272" s="1">
        <v>23407084163061</v>
      </c>
      <c r="U1272" s="3">
        <v>18568</v>
      </c>
      <c r="V1272" s="1" t="s">
        <v>113</v>
      </c>
      <c r="W1272" s="1">
        <v>2</v>
      </c>
    </row>
    <row r="1273" spans="1:23" x14ac:dyDescent="0.3">
      <c r="A1273" s="1" t="s">
        <v>5272</v>
      </c>
      <c r="B1273" s="1" t="s">
        <v>5273</v>
      </c>
      <c r="F1273" s="1" t="s">
        <v>879</v>
      </c>
      <c r="H1273" s="1" t="s">
        <v>26</v>
      </c>
      <c r="J1273" s="1" t="s">
        <v>473</v>
      </c>
      <c r="K1273" s="1" t="s">
        <v>5274</v>
      </c>
      <c r="M1273" s="1" t="s">
        <v>109</v>
      </c>
      <c r="N1273" s="2">
        <v>42496</v>
      </c>
      <c r="O1273" s="1" t="s">
        <v>267</v>
      </c>
      <c r="P1273" s="1" t="s">
        <v>5275</v>
      </c>
      <c r="Q1273" s="1" t="s">
        <v>5276</v>
      </c>
      <c r="R1273" s="1" t="s">
        <v>5277</v>
      </c>
      <c r="U1273" s="4">
        <v>45667</v>
      </c>
    </row>
    <row r="1274" spans="1:23" x14ac:dyDescent="0.3">
      <c r="A1274" s="1" t="s">
        <v>5263</v>
      </c>
      <c r="B1274" s="1" t="s">
        <v>5264</v>
      </c>
      <c r="C1274" s="1" t="s">
        <v>869</v>
      </c>
      <c r="D1274" s="1" t="s">
        <v>5265</v>
      </c>
      <c r="E1274" s="1">
        <v>2</v>
      </c>
      <c r="F1274" s="1" t="s">
        <v>5266</v>
      </c>
      <c r="H1274" s="1" t="s">
        <v>26</v>
      </c>
      <c r="J1274" s="1" t="s">
        <v>27</v>
      </c>
      <c r="K1274" s="1" t="s">
        <v>5267</v>
      </c>
      <c r="L1274" s="1" t="s">
        <v>5268</v>
      </c>
      <c r="M1274" s="1" t="s">
        <v>170</v>
      </c>
      <c r="N1274" s="2">
        <v>42495</v>
      </c>
      <c r="O1274" s="1" t="s">
        <v>267</v>
      </c>
      <c r="P1274" s="1" t="s">
        <v>5269</v>
      </c>
      <c r="Q1274" s="1" t="s">
        <v>5270</v>
      </c>
      <c r="R1274" s="1" t="s">
        <v>5271</v>
      </c>
      <c r="S1274" s="1">
        <v>233209032866</v>
      </c>
      <c r="U1274" s="4">
        <v>45667</v>
      </c>
      <c r="V1274" s="1" t="s">
        <v>869</v>
      </c>
      <c r="W1274" s="1">
        <v>2</v>
      </c>
    </row>
    <row r="1275" spans="1:23" x14ac:dyDescent="0.3">
      <c r="A1275" s="1" t="s">
        <v>5254</v>
      </c>
      <c r="B1275" s="1" t="s">
        <v>5255</v>
      </c>
      <c r="C1275" s="1" t="s">
        <v>973</v>
      </c>
      <c r="D1275" s="1" t="s">
        <v>5256</v>
      </c>
      <c r="E1275" s="1">
        <v>3</v>
      </c>
      <c r="F1275" s="1" t="s">
        <v>1236</v>
      </c>
      <c r="H1275" s="1" t="s">
        <v>26</v>
      </c>
      <c r="I1275" s="1" t="s">
        <v>71</v>
      </c>
      <c r="J1275" s="1" t="s">
        <v>27</v>
      </c>
      <c r="K1275" s="1" t="s">
        <v>5257</v>
      </c>
      <c r="L1275" s="1" t="s">
        <v>5258</v>
      </c>
      <c r="M1275" s="1" t="s">
        <v>100</v>
      </c>
      <c r="N1275" s="2">
        <v>42482</v>
      </c>
      <c r="O1275" s="1" t="s">
        <v>267</v>
      </c>
      <c r="P1275" s="1" t="s">
        <v>5259</v>
      </c>
      <c r="Q1275" s="1" t="s">
        <v>5260</v>
      </c>
      <c r="R1275" s="1" t="s">
        <v>5261</v>
      </c>
      <c r="S1275" s="1" t="s">
        <v>5262</v>
      </c>
      <c r="U1275" s="3">
        <v>18568</v>
      </c>
      <c r="W1275" s="1">
        <v>1</v>
      </c>
    </row>
    <row r="1276" spans="1:23" x14ac:dyDescent="0.3">
      <c r="A1276" s="1" t="s">
        <v>5246</v>
      </c>
      <c r="B1276" s="1" t="s">
        <v>5247</v>
      </c>
      <c r="C1276" s="1" t="s">
        <v>926</v>
      </c>
      <c r="D1276" s="1" t="s">
        <v>5248</v>
      </c>
      <c r="E1276" s="1">
        <v>2</v>
      </c>
      <c r="F1276" s="1" t="s">
        <v>4126</v>
      </c>
      <c r="H1276" s="1" t="s">
        <v>26</v>
      </c>
      <c r="I1276" s="1" t="s">
        <v>71</v>
      </c>
      <c r="J1276" s="1" t="s">
        <v>27</v>
      </c>
      <c r="K1276" s="1" t="s">
        <v>5249</v>
      </c>
      <c r="L1276" s="1" t="s">
        <v>5250</v>
      </c>
      <c r="M1276" s="1" t="s">
        <v>109</v>
      </c>
      <c r="N1276" s="2">
        <v>42480</v>
      </c>
      <c r="O1276" s="1" t="s">
        <v>267</v>
      </c>
      <c r="P1276" s="1" t="s">
        <v>5251</v>
      </c>
      <c r="Q1276" s="1" t="s">
        <v>5252</v>
      </c>
      <c r="R1276" s="1" t="s">
        <v>5253</v>
      </c>
      <c r="S1276" s="1">
        <v>254757751167</v>
      </c>
      <c r="U1276" s="3">
        <v>18568</v>
      </c>
      <c r="V1276" s="1" t="s">
        <v>113</v>
      </c>
      <c r="W1276" s="1">
        <v>11</v>
      </c>
    </row>
    <row r="1277" spans="1:23" x14ac:dyDescent="0.3">
      <c r="A1277" s="1" t="s">
        <v>5237</v>
      </c>
      <c r="B1277" s="1" t="s">
        <v>5238</v>
      </c>
      <c r="D1277" s="1" t="s">
        <v>5239</v>
      </c>
      <c r="E1277" s="1">
        <v>1</v>
      </c>
      <c r="F1277" s="1" t="s">
        <v>5240</v>
      </c>
      <c r="H1277" s="1" t="s">
        <v>26</v>
      </c>
      <c r="J1277" s="1" t="s">
        <v>27</v>
      </c>
      <c r="K1277" s="1" t="s">
        <v>5241</v>
      </c>
      <c r="L1277" s="1" t="s">
        <v>5242</v>
      </c>
      <c r="M1277" s="1" t="s">
        <v>215</v>
      </c>
      <c r="N1277" s="2">
        <v>42474</v>
      </c>
      <c r="O1277" s="1" t="s">
        <v>267</v>
      </c>
      <c r="P1277" s="1" t="s">
        <v>5243</v>
      </c>
      <c r="Q1277" s="1" t="s">
        <v>5244</v>
      </c>
      <c r="R1277" s="1" t="s">
        <v>5245</v>
      </c>
      <c r="S1277" s="1">
        <v>243848406157</v>
      </c>
      <c r="U1277" s="4">
        <v>45667</v>
      </c>
    </row>
    <row r="1278" spans="1:23" x14ac:dyDescent="0.3">
      <c r="A1278" s="1" t="s">
        <v>5221</v>
      </c>
      <c r="B1278" s="1" t="s">
        <v>5222</v>
      </c>
      <c r="D1278" s="1" t="s">
        <v>5223</v>
      </c>
      <c r="E1278" s="1">
        <v>3</v>
      </c>
      <c r="F1278" s="1" t="s">
        <v>628</v>
      </c>
      <c r="H1278" s="1" t="s">
        <v>26</v>
      </c>
      <c r="I1278" s="1" t="s">
        <v>80</v>
      </c>
      <c r="J1278" s="1" t="s">
        <v>27</v>
      </c>
      <c r="K1278" s="1" t="s">
        <v>629</v>
      </c>
      <c r="L1278" s="1" t="s">
        <v>5224</v>
      </c>
      <c r="M1278" s="1" t="s">
        <v>109</v>
      </c>
      <c r="N1278" s="2">
        <v>42461</v>
      </c>
      <c r="O1278" s="1" t="s">
        <v>223</v>
      </c>
      <c r="P1278" s="1" t="s">
        <v>5225</v>
      </c>
      <c r="Q1278" s="1" t="s">
        <v>5226</v>
      </c>
      <c r="R1278" s="1" t="s">
        <v>5227</v>
      </c>
      <c r="S1278" s="1">
        <v>254734810055</v>
      </c>
      <c r="U1278" s="3">
        <v>18568</v>
      </c>
    </row>
    <row r="1279" spans="1:23" x14ac:dyDescent="0.3">
      <c r="A1279" s="1" t="s">
        <v>5228</v>
      </c>
      <c r="B1279" s="1" t="s">
        <v>5229</v>
      </c>
      <c r="D1279" s="1" t="s">
        <v>5230</v>
      </c>
      <c r="E1279" s="1">
        <v>1</v>
      </c>
      <c r="F1279" s="1" t="s">
        <v>5231</v>
      </c>
      <c r="H1279" s="1" t="s">
        <v>26</v>
      </c>
      <c r="J1279" s="1" t="s">
        <v>27</v>
      </c>
      <c r="K1279" s="1" t="s">
        <v>5232</v>
      </c>
      <c r="L1279" s="1" t="s">
        <v>5233</v>
      </c>
      <c r="M1279" s="1" t="s">
        <v>788</v>
      </c>
      <c r="N1279" s="2">
        <v>42461</v>
      </c>
      <c r="O1279" s="1" t="s">
        <v>223</v>
      </c>
      <c r="P1279" s="1" t="s">
        <v>5234</v>
      </c>
      <c r="R1279" s="1" t="s">
        <v>5235</v>
      </c>
      <c r="S1279" s="1" t="s">
        <v>5236</v>
      </c>
      <c r="U1279" s="4">
        <v>45667</v>
      </c>
    </row>
    <row r="1280" spans="1:23" x14ac:dyDescent="0.3">
      <c r="A1280" s="1" t="s">
        <v>5213</v>
      </c>
      <c r="B1280" s="1" t="s">
        <v>5214</v>
      </c>
      <c r="F1280" s="1" t="s">
        <v>4188</v>
      </c>
      <c r="H1280" s="1" t="s">
        <v>26</v>
      </c>
      <c r="J1280" s="1" t="s">
        <v>473</v>
      </c>
      <c r="K1280" s="1" t="s">
        <v>5215</v>
      </c>
      <c r="L1280" s="1" t="s">
        <v>5216</v>
      </c>
      <c r="M1280" s="1" t="s">
        <v>258</v>
      </c>
      <c r="N1280" s="2">
        <v>42455</v>
      </c>
      <c r="O1280" s="1" t="s">
        <v>267</v>
      </c>
      <c r="P1280" s="1" t="s">
        <v>5217</v>
      </c>
      <c r="Q1280" s="1" t="s">
        <v>5218</v>
      </c>
      <c r="R1280" s="1" t="s">
        <v>5219</v>
      </c>
      <c r="S1280" s="1" t="s">
        <v>5220</v>
      </c>
      <c r="U1280" s="4">
        <v>45667</v>
      </c>
    </row>
    <row r="1281" spans="1:23" x14ac:dyDescent="0.3">
      <c r="A1281" s="1" t="s">
        <v>5206</v>
      </c>
      <c r="B1281" s="1" t="s">
        <v>5207</v>
      </c>
      <c r="D1281" s="1" t="s">
        <v>5208</v>
      </c>
      <c r="E1281" s="1">
        <v>3</v>
      </c>
      <c r="F1281" s="1" t="s">
        <v>2097</v>
      </c>
      <c r="H1281" s="1" t="s">
        <v>26</v>
      </c>
      <c r="J1281" s="1" t="s">
        <v>27</v>
      </c>
      <c r="K1281" s="1" t="s">
        <v>5209</v>
      </c>
      <c r="M1281" s="1" t="s">
        <v>258</v>
      </c>
      <c r="N1281" s="2">
        <v>42442</v>
      </c>
      <c r="O1281" s="1" t="s">
        <v>267</v>
      </c>
      <c r="P1281" s="1" t="s">
        <v>5210</v>
      </c>
      <c r="Q1281" s="1" t="s">
        <v>5211</v>
      </c>
      <c r="R1281" s="1" t="s">
        <v>5212</v>
      </c>
      <c r="S1281" s="1">
        <v>2348184899239</v>
      </c>
      <c r="U1281" s="3">
        <v>18568</v>
      </c>
    </row>
    <row r="1282" spans="1:23" x14ac:dyDescent="0.3">
      <c r="A1282" s="1" t="s">
        <v>5197</v>
      </c>
      <c r="B1282" s="1" t="s">
        <v>5198</v>
      </c>
      <c r="F1282" s="1" t="s">
        <v>25</v>
      </c>
      <c r="H1282" s="1" t="s">
        <v>26</v>
      </c>
      <c r="J1282" s="1" t="s">
        <v>27</v>
      </c>
      <c r="K1282" s="1" t="s">
        <v>5199</v>
      </c>
      <c r="L1282" s="1" t="s">
        <v>5200</v>
      </c>
      <c r="M1282" s="1" t="s">
        <v>5201</v>
      </c>
      <c r="N1282" s="2">
        <v>42437</v>
      </c>
      <c r="O1282" s="1" t="s">
        <v>267</v>
      </c>
      <c r="P1282" s="1" t="s">
        <v>5202</v>
      </c>
      <c r="Q1282" s="1" t="s">
        <v>5203</v>
      </c>
      <c r="R1282" s="1" t="s">
        <v>5204</v>
      </c>
      <c r="S1282" s="1" t="s">
        <v>5205</v>
      </c>
    </row>
    <row r="1283" spans="1:23" x14ac:dyDescent="0.3">
      <c r="A1283" s="1" t="s">
        <v>5190</v>
      </c>
      <c r="B1283" s="1" t="s">
        <v>5191</v>
      </c>
      <c r="D1283" s="1" t="s">
        <v>5192</v>
      </c>
      <c r="E1283" s="1">
        <v>7</v>
      </c>
      <c r="F1283" s="1" t="s">
        <v>628</v>
      </c>
      <c r="H1283" s="1" t="s">
        <v>26</v>
      </c>
      <c r="J1283" s="1" t="s">
        <v>27</v>
      </c>
      <c r="K1283" s="1" t="s">
        <v>629</v>
      </c>
      <c r="L1283" s="1" t="s">
        <v>5193</v>
      </c>
      <c r="M1283" s="1" t="s">
        <v>109</v>
      </c>
      <c r="N1283" s="2">
        <v>42432</v>
      </c>
      <c r="O1283" s="1" t="s">
        <v>267</v>
      </c>
      <c r="P1283" s="1" t="s">
        <v>5194</v>
      </c>
      <c r="R1283" s="1" t="s">
        <v>5195</v>
      </c>
      <c r="S1283" s="1" t="s">
        <v>5196</v>
      </c>
      <c r="U1283" s="4">
        <v>45667</v>
      </c>
    </row>
    <row r="1284" spans="1:23" x14ac:dyDescent="0.3">
      <c r="A1284" s="1" t="s">
        <v>5168</v>
      </c>
      <c r="B1284" s="1" t="s">
        <v>5169</v>
      </c>
      <c r="C1284" s="1" t="s">
        <v>869</v>
      </c>
      <c r="D1284" s="1" t="s">
        <v>5170</v>
      </c>
      <c r="E1284" s="1">
        <v>1</v>
      </c>
      <c r="F1284" s="1" t="s">
        <v>3038</v>
      </c>
      <c r="H1284" s="1" t="s">
        <v>26</v>
      </c>
      <c r="I1284" s="1" t="s">
        <v>71</v>
      </c>
      <c r="J1284" s="1" t="s">
        <v>27</v>
      </c>
      <c r="K1284" s="1" t="s">
        <v>5171</v>
      </c>
      <c r="L1284" s="1" t="s">
        <v>5172</v>
      </c>
      <c r="M1284" s="1" t="s">
        <v>109</v>
      </c>
      <c r="N1284" s="2">
        <v>42430</v>
      </c>
      <c r="O1284" s="1" t="s">
        <v>223</v>
      </c>
      <c r="P1284" s="1" t="s">
        <v>5173</v>
      </c>
      <c r="U1284" s="3">
        <v>18568</v>
      </c>
      <c r="V1284" s="1" t="s">
        <v>869</v>
      </c>
      <c r="W1284" s="1">
        <v>1</v>
      </c>
    </row>
    <row r="1285" spans="1:23" x14ac:dyDescent="0.3">
      <c r="A1285" s="1" t="s">
        <v>5174</v>
      </c>
      <c r="B1285" s="1" t="s">
        <v>5175</v>
      </c>
      <c r="C1285" s="1" t="s">
        <v>1611</v>
      </c>
      <c r="D1285" s="1" t="s">
        <v>5176</v>
      </c>
      <c r="E1285" s="1">
        <v>1</v>
      </c>
      <c r="F1285" s="1" t="s">
        <v>1408</v>
      </c>
      <c r="H1285" s="1" t="s">
        <v>26</v>
      </c>
      <c r="I1285" s="1" t="s">
        <v>71</v>
      </c>
      <c r="J1285" s="1" t="s">
        <v>27</v>
      </c>
      <c r="K1285" s="1" t="s">
        <v>4157</v>
      </c>
      <c r="L1285" s="1" t="s">
        <v>5177</v>
      </c>
      <c r="M1285" s="1" t="s">
        <v>500</v>
      </c>
      <c r="N1285" s="2">
        <v>42430</v>
      </c>
      <c r="O1285" s="1" t="s">
        <v>223</v>
      </c>
      <c r="P1285" s="1" t="s">
        <v>5178</v>
      </c>
      <c r="R1285" s="1" t="s">
        <v>5179</v>
      </c>
      <c r="S1285" s="1" t="s">
        <v>5180</v>
      </c>
      <c r="U1285" s="3">
        <v>18568</v>
      </c>
      <c r="V1285" s="1" t="s">
        <v>869</v>
      </c>
      <c r="W1285" s="1">
        <v>5</v>
      </c>
    </row>
    <row r="1286" spans="1:23" x14ac:dyDescent="0.3">
      <c r="A1286" s="1" t="s">
        <v>5181</v>
      </c>
      <c r="B1286" s="1" t="s">
        <v>5182</v>
      </c>
      <c r="C1286" s="1" t="s">
        <v>973</v>
      </c>
      <c r="D1286" s="1" t="s">
        <v>5183</v>
      </c>
      <c r="E1286" s="1">
        <v>1</v>
      </c>
      <c r="F1286" s="1" t="s">
        <v>5184</v>
      </c>
      <c r="H1286" s="1" t="s">
        <v>26</v>
      </c>
      <c r="I1286" s="1" t="s">
        <v>80</v>
      </c>
      <c r="J1286" s="1" t="s">
        <v>27</v>
      </c>
      <c r="K1286" s="1" t="s">
        <v>5185</v>
      </c>
      <c r="L1286" s="1" t="s">
        <v>5186</v>
      </c>
      <c r="M1286" s="1" t="s">
        <v>109</v>
      </c>
      <c r="N1286" s="2">
        <v>42430</v>
      </c>
      <c r="O1286" s="1" t="s">
        <v>223</v>
      </c>
      <c r="P1286" s="1" t="s">
        <v>5187</v>
      </c>
      <c r="Q1286" s="1" t="s">
        <v>5188</v>
      </c>
      <c r="R1286" s="1" t="s">
        <v>5189</v>
      </c>
      <c r="S1286" s="1">
        <v>19362510616</v>
      </c>
      <c r="U1286" s="4">
        <v>45667</v>
      </c>
      <c r="V1286" s="1" t="s">
        <v>113</v>
      </c>
      <c r="W1286" s="1">
        <v>2</v>
      </c>
    </row>
    <row r="1287" spans="1:23" x14ac:dyDescent="0.3">
      <c r="A1287" s="1" t="s">
        <v>5160</v>
      </c>
      <c r="B1287" s="1" t="s">
        <v>5161</v>
      </c>
      <c r="F1287" s="1" t="s">
        <v>5162</v>
      </c>
      <c r="H1287" s="1" t="s">
        <v>26</v>
      </c>
      <c r="I1287" s="1" t="s">
        <v>71</v>
      </c>
      <c r="J1287" s="1" t="s">
        <v>27</v>
      </c>
      <c r="K1287" s="1" t="s">
        <v>5163</v>
      </c>
      <c r="L1287" s="1" t="s">
        <v>5164</v>
      </c>
      <c r="M1287" s="1" t="s">
        <v>100</v>
      </c>
      <c r="N1287" s="2">
        <v>42425</v>
      </c>
      <c r="O1287" s="1" t="s">
        <v>267</v>
      </c>
      <c r="P1287" s="1" t="s">
        <v>5165</v>
      </c>
      <c r="Q1287" s="1" t="s">
        <v>5166</v>
      </c>
      <c r="R1287" s="1" t="s">
        <v>5167</v>
      </c>
      <c r="S1287" s="1">
        <v>441355470003</v>
      </c>
      <c r="U1287" s="1" t="s">
        <v>130</v>
      </c>
    </row>
    <row r="1288" spans="1:23" x14ac:dyDescent="0.3">
      <c r="A1288" s="1" t="s">
        <v>5151</v>
      </c>
      <c r="B1288" s="1" t="s">
        <v>5152</v>
      </c>
      <c r="C1288" s="1" t="s">
        <v>869</v>
      </c>
      <c r="D1288" s="1" t="s">
        <v>5153</v>
      </c>
      <c r="E1288" s="1">
        <v>5</v>
      </c>
      <c r="F1288" s="1" t="s">
        <v>1408</v>
      </c>
      <c r="H1288" s="1" t="s">
        <v>26</v>
      </c>
      <c r="I1288" s="1" t="s">
        <v>71</v>
      </c>
      <c r="J1288" s="1" t="s">
        <v>27</v>
      </c>
      <c r="K1288" s="1" t="s">
        <v>5154</v>
      </c>
      <c r="L1288" s="1" t="s">
        <v>5155</v>
      </c>
      <c r="M1288" s="1" t="s">
        <v>258</v>
      </c>
      <c r="N1288" s="2">
        <v>42415</v>
      </c>
      <c r="O1288" s="1" t="s">
        <v>267</v>
      </c>
      <c r="P1288" s="1" t="s">
        <v>5156</v>
      </c>
      <c r="Q1288" s="1" t="s">
        <v>5157</v>
      </c>
      <c r="R1288" s="1" t="s">
        <v>5158</v>
      </c>
      <c r="S1288" s="1" t="s">
        <v>5159</v>
      </c>
      <c r="T1288" s="1">
        <v>1</v>
      </c>
      <c r="U1288" s="1" t="s">
        <v>130</v>
      </c>
      <c r="V1288" s="1" t="s">
        <v>869</v>
      </c>
      <c r="W1288" s="1">
        <v>6</v>
      </c>
    </row>
    <row r="1289" spans="1:23" x14ac:dyDescent="0.3">
      <c r="A1289" s="1" t="s">
        <v>5147</v>
      </c>
      <c r="B1289" s="1" t="s">
        <v>5148</v>
      </c>
      <c r="F1289" s="1" t="s">
        <v>248</v>
      </c>
      <c r="H1289" s="1" t="s">
        <v>26</v>
      </c>
      <c r="I1289" s="1" t="s">
        <v>71</v>
      </c>
      <c r="J1289" s="1" t="s">
        <v>473</v>
      </c>
      <c r="K1289" s="1" t="s">
        <v>5149</v>
      </c>
      <c r="M1289" s="1" t="s">
        <v>42</v>
      </c>
      <c r="N1289" s="2">
        <v>42402</v>
      </c>
      <c r="O1289" s="1" t="s">
        <v>267</v>
      </c>
      <c r="P1289" s="1" t="s">
        <v>5150</v>
      </c>
      <c r="U1289" s="3">
        <v>18568</v>
      </c>
    </row>
    <row r="1290" spans="1:23" x14ac:dyDescent="0.3">
      <c r="A1290" s="1" t="s">
        <v>5131</v>
      </c>
      <c r="B1290" s="1" t="s">
        <v>5132</v>
      </c>
      <c r="C1290" s="1" t="s">
        <v>869</v>
      </c>
      <c r="D1290" s="1" t="s">
        <v>5133</v>
      </c>
      <c r="E1290" s="1">
        <v>3</v>
      </c>
      <c r="F1290" s="1" t="s">
        <v>5134</v>
      </c>
      <c r="H1290" s="1" t="s">
        <v>26</v>
      </c>
      <c r="I1290" s="1" t="s">
        <v>71</v>
      </c>
      <c r="J1290" s="1" t="s">
        <v>27</v>
      </c>
      <c r="K1290" s="1" t="s">
        <v>5135</v>
      </c>
      <c r="L1290" s="1" t="s">
        <v>5136</v>
      </c>
      <c r="M1290" s="1" t="s">
        <v>302</v>
      </c>
      <c r="N1290" s="2">
        <v>42401</v>
      </c>
      <c r="O1290" s="1" t="s">
        <v>267</v>
      </c>
      <c r="P1290" s="1" t="s">
        <v>5137</v>
      </c>
      <c r="R1290" s="1" t="s">
        <v>5138</v>
      </c>
      <c r="U1290" s="3">
        <v>18568</v>
      </c>
      <c r="V1290" s="1" t="s">
        <v>869</v>
      </c>
      <c r="W1290" s="1">
        <v>5</v>
      </c>
    </row>
    <row r="1291" spans="1:23" x14ac:dyDescent="0.3">
      <c r="A1291" s="1" t="s">
        <v>5139</v>
      </c>
      <c r="B1291" s="1" t="s">
        <v>5140</v>
      </c>
      <c r="F1291" s="1" t="s">
        <v>25</v>
      </c>
      <c r="H1291" s="1" t="s">
        <v>26</v>
      </c>
      <c r="I1291" s="1" t="s">
        <v>71</v>
      </c>
      <c r="J1291" s="1" t="s">
        <v>27</v>
      </c>
      <c r="K1291" s="1" t="s">
        <v>5141</v>
      </c>
      <c r="L1291" s="1" t="s">
        <v>5142</v>
      </c>
      <c r="M1291" s="1" t="s">
        <v>919</v>
      </c>
      <c r="N1291" s="2">
        <v>42401</v>
      </c>
      <c r="O1291" s="1" t="s">
        <v>223</v>
      </c>
      <c r="P1291" s="1" t="s">
        <v>5143</v>
      </c>
      <c r="Q1291" s="1" t="s">
        <v>5144</v>
      </c>
      <c r="R1291" s="1" t="s">
        <v>5145</v>
      </c>
      <c r="S1291" s="1" t="s">
        <v>5146</v>
      </c>
      <c r="U1291" s="4">
        <v>45667</v>
      </c>
    </row>
    <row r="1292" spans="1:23" x14ac:dyDescent="0.3">
      <c r="A1292" s="1" t="s">
        <v>5124</v>
      </c>
      <c r="B1292" s="1" t="s">
        <v>5125</v>
      </c>
      <c r="F1292" s="1" t="s">
        <v>5126</v>
      </c>
      <c r="H1292" s="1" t="s">
        <v>26</v>
      </c>
      <c r="J1292" s="1" t="s">
        <v>27</v>
      </c>
      <c r="K1292" s="1" t="s">
        <v>5127</v>
      </c>
      <c r="L1292" s="1" t="s">
        <v>5128</v>
      </c>
      <c r="M1292" s="1" t="s">
        <v>1120</v>
      </c>
      <c r="N1292" s="2">
        <v>42385</v>
      </c>
      <c r="O1292" s="1" t="s">
        <v>267</v>
      </c>
      <c r="P1292" s="1" t="s">
        <v>5129</v>
      </c>
      <c r="R1292" s="1" t="s">
        <v>5130</v>
      </c>
    </row>
    <row r="1293" spans="1:23" x14ac:dyDescent="0.3">
      <c r="A1293" s="1" t="s">
        <v>5117</v>
      </c>
      <c r="B1293" s="1" t="s">
        <v>5118</v>
      </c>
      <c r="C1293" s="1" t="s">
        <v>1611</v>
      </c>
      <c r="D1293" s="1" t="s">
        <v>5119</v>
      </c>
      <c r="E1293" s="1">
        <v>1</v>
      </c>
      <c r="F1293" s="1" t="s">
        <v>25</v>
      </c>
      <c r="H1293" s="1" t="s">
        <v>26</v>
      </c>
      <c r="J1293" s="1" t="s">
        <v>27</v>
      </c>
      <c r="K1293" s="1" t="s">
        <v>28</v>
      </c>
      <c r="L1293" s="1" t="s">
        <v>5120</v>
      </c>
      <c r="M1293" s="1" t="s">
        <v>258</v>
      </c>
      <c r="N1293" s="2">
        <v>42383</v>
      </c>
      <c r="O1293" s="1" t="s">
        <v>267</v>
      </c>
      <c r="P1293" s="1" t="s">
        <v>5121</v>
      </c>
      <c r="Q1293" s="1" t="s">
        <v>5122</v>
      </c>
      <c r="R1293" s="1" t="s">
        <v>5123</v>
      </c>
      <c r="S1293" s="1">
        <v>2348065490731</v>
      </c>
      <c r="U1293" s="3">
        <v>18568</v>
      </c>
      <c r="V1293" s="1" t="s">
        <v>869</v>
      </c>
      <c r="W1293" s="1">
        <v>3</v>
      </c>
    </row>
    <row r="1294" spans="1:23" x14ac:dyDescent="0.3">
      <c r="A1294" s="1" t="s">
        <v>5108</v>
      </c>
      <c r="B1294" s="1" t="s">
        <v>5109</v>
      </c>
      <c r="C1294" s="1" t="s">
        <v>869</v>
      </c>
      <c r="D1294" s="1" t="s">
        <v>5110</v>
      </c>
      <c r="E1294" s="1">
        <v>4</v>
      </c>
      <c r="F1294" s="1" t="s">
        <v>666</v>
      </c>
      <c r="H1294" s="1" t="s">
        <v>26</v>
      </c>
      <c r="J1294" s="1" t="s">
        <v>473</v>
      </c>
      <c r="K1294" s="1" t="s">
        <v>5111</v>
      </c>
      <c r="L1294" s="1" t="s">
        <v>5112</v>
      </c>
      <c r="M1294" s="1" t="s">
        <v>1831</v>
      </c>
      <c r="N1294" s="2">
        <v>42374</v>
      </c>
      <c r="O1294" s="1" t="s">
        <v>267</v>
      </c>
      <c r="P1294" s="1" t="s">
        <v>5113</v>
      </c>
      <c r="Q1294" s="1" t="s">
        <v>5114</v>
      </c>
      <c r="R1294" s="1" t="s">
        <v>5115</v>
      </c>
      <c r="S1294" s="1" t="s">
        <v>5116</v>
      </c>
      <c r="U1294" s="4">
        <v>45667</v>
      </c>
      <c r="V1294" s="1" t="s">
        <v>869</v>
      </c>
    </row>
    <row r="1295" spans="1:23" x14ac:dyDescent="0.3">
      <c r="A1295" s="1" t="s">
        <v>4341</v>
      </c>
      <c r="B1295" s="1" t="s">
        <v>4342</v>
      </c>
      <c r="C1295" s="1" t="s">
        <v>497</v>
      </c>
      <c r="F1295" s="1" t="s">
        <v>90</v>
      </c>
      <c r="H1295" s="1" t="s">
        <v>26</v>
      </c>
      <c r="J1295" s="1" t="s">
        <v>27</v>
      </c>
      <c r="K1295" s="1" t="s">
        <v>967</v>
      </c>
      <c r="L1295" s="1" t="s">
        <v>4343</v>
      </c>
      <c r="M1295" s="1" t="s">
        <v>4344</v>
      </c>
      <c r="N1295" s="2">
        <v>42370</v>
      </c>
      <c r="O1295" s="1" t="s">
        <v>30</v>
      </c>
      <c r="P1295" s="1" t="s">
        <v>4345</v>
      </c>
      <c r="R1295" s="1" t="s">
        <v>4346</v>
      </c>
      <c r="S1295" s="1">
        <f>202-3827-6000</f>
        <v>-9625</v>
      </c>
      <c r="U1295" s="1" t="s">
        <v>414</v>
      </c>
      <c r="W1295" s="1">
        <v>1</v>
      </c>
    </row>
    <row r="1296" spans="1:23" x14ac:dyDescent="0.3">
      <c r="A1296" s="1" t="s">
        <v>4347</v>
      </c>
      <c r="B1296" s="1" t="s">
        <v>4348</v>
      </c>
      <c r="F1296" s="1" t="s">
        <v>3319</v>
      </c>
      <c r="H1296" s="1" t="s">
        <v>26</v>
      </c>
      <c r="J1296" s="1" t="s">
        <v>27</v>
      </c>
      <c r="K1296" s="1" t="s">
        <v>4349</v>
      </c>
      <c r="L1296" s="1" t="s">
        <v>4350</v>
      </c>
      <c r="M1296" s="1" t="s">
        <v>109</v>
      </c>
      <c r="N1296" s="2">
        <v>42370</v>
      </c>
      <c r="O1296" s="1" t="s">
        <v>30</v>
      </c>
      <c r="P1296" s="1" t="s">
        <v>4351</v>
      </c>
      <c r="Q1296" s="1" t="s">
        <v>4352</v>
      </c>
      <c r="R1296" s="1" t="s">
        <v>4353</v>
      </c>
      <c r="S1296" s="1" t="s">
        <v>4354</v>
      </c>
      <c r="T1296" s="1">
        <v>107</v>
      </c>
      <c r="U1296" s="3">
        <v>18568</v>
      </c>
    </row>
    <row r="1297" spans="1:23" x14ac:dyDescent="0.3">
      <c r="A1297" s="1" t="s">
        <v>4355</v>
      </c>
      <c r="B1297" s="1" t="s">
        <v>4356</v>
      </c>
      <c r="C1297" s="1" t="s">
        <v>869</v>
      </c>
      <c r="D1297" s="1" t="s">
        <v>4357</v>
      </c>
      <c r="E1297" s="1">
        <v>3</v>
      </c>
      <c r="F1297" s="1" t="s">
        <v>4358</v>
      </c>
      <c r="H1297" s="1" t="s">
        <v>26</v>
      </c>
      <c r="I1297" s="1" t="s">
        <v>71</v>
      </c>
      <c r="J1297" s="1" t="s">
        <v>27</v>
      </c>
      <c r="K1297" s="1" t="s">
        <v>4359</v>
      </c>
      <c r="L1297" s="1" t="s">
        <v>4360</v>
      </c>
      <c r="M1297" s="1" t="s">
        <v>788</v>
      </c>
      <c r="N1297" s="2">
        <v>42370</v>
      </c>
      <c r="O1297" s="1" t="s">
        <v>30</v>
      </c>
      <c r="P1297" s="1" t="s">
        <v>4361</v>
      </c>
      <c r="Q1297" s="1" t="s">
        <v>4362</v>
      </c>
      <c r="R1297" s="1" t="s">
        <v>4363</v>
      </c>
      <c r="S1297" s="1" t="s">
        <v>4364</v>
      </c>
      <c r="U1297" s="1" t="s">
        <v>34</v>
      </c>
      <c r="V1297" s="1" t="s">
        <v>869</v>
      </c>
      <c r="W1297" s="1">
        <v>16</v>
      </c>
    </row>
    <row r="1298" spans="1:23" x14ac:dyDescent="0.3">
      <c r="A1298" s="1" t="s">
        <v>4365</v>
      </c>
      <c r="B1298" s="1" t="s">
        <v>4366</v>
      </c>
      <c r="C1298" s="1" t="s">
        <v>926</v>
      </c>
      <c r="D1298" s="1" t="s">
        <v>4367</v>
      </c>
      <c r="E1298" s="1">
        <v>2</v>
      </c>
      <c r="F1298" s="1" t="s">
        <v>2892</v>
      </c>
      <c r="H1298" s="1" t="s">
        <v>26</v>
      </c>
      <c r="I1298" s="1" t="s">
        <v>71</v>
      </c>
      <c r="J1298" s="1" t="s">
        <v>27</v>
      </c>
      <c r="K1298" s="1" t="s">
        <v>4368</v>
      </c>
      <c r="L1298" s="1" t="s">
        <v>4369</v>
      </c>
      <c r="M1298" s="1" t="s">
        <v>258</v>
      </c>
      <c r="N1298" s="2">
        <v>42370</v>
      </c>
      <c r="O1298" s="1" t="s">
        <v>30</v>
      </c>
      <c r="P1298" s="1" t="s">
        <v>4370</v>
      </c>
      <c r="Q1298" s="1" t="s">
        <v>4371</v>
      </c>
      <c r="R1298" s="1" t="s">
        <v>4372</v>
      </c>
      <c r="S1298" s="1">
        <v>2347019536630</v>
      </c>
      <c r="U1298" s="4">
        <v>45667</v>
      </c>
      <c r="V1298" s="1" t="s">
        <v>932</v>
      </c>
      <c r="W1298" s="1">
        <v>8</v>
      </c>
    </row>
    <row r="1299" spans="1:23" x14ac:dyDescent="0.3">
      <c r="A1299" s="1" t="s">
        <v>4373</v>
      </c>
      <c r="B1299" s="1" t="s">
        <v>4374</v>
      </c>
      <c r="C1299" s="1" t="s">
        <v>507</v>
      </c>
      <c r="D1299" s="1" t="s">
        <v>4375</v>
      </c>
      <c r="E1299" s="1">
        <v>2</v>
      </c>
      <c r="F1299" s="1" t="s">
        <v>142</v>
      </c>
      <c r="H1299" s="1" t="s">
        <v>26</v>
      </c>
      <c r="I1299" s="1" t="s">
        <v>71</v>
      </c>
      <c r="J1299" s="1" t="s">
        <v>27</v>
      </c>
      <c r="K1299" s="1" t="s">
        <v>528</v>
      </c>
      <c r="L1299" s="1" t="s">
        <v>4376</v>
      </c>
      <c r="M1299" s="1" t="s">
        <v>258</v>
      </c>
      <c r="N1299" s="2">
        <v>42370</v>
      </c>
      <c r="O1299" s="1" t="s">
        <v>30</v>
      </c>
      <c r="P1299" s="1" t="s">
        <v>4377</v>
      </c>
      <c r="Q1299" s="1" t="s">
        <v>4378</v>
      </c>
      <c r="R1299" s="1" t="s">
        <v>4379</v>
      </c>
      <c r="U1299" s="1" t="s">
        <v>130</v>
      </c>
      <c r="V1299" s="1" t="s">
        <v>932</v>
      </c>
      <c r="W1299" s="1">
        <v>12</v>
      </c>
    </row>
    <row r="1300" spans="1:23" x14ac:dyDescent="0.3">
      <c r="A1300" s="1" t="s">
        <v>4380</v>
      </c>
      <c r="B1300" s="1" t="s">
        <v>4381</v>
      </c>
      <c r="C1300" s="1" t="s">
        <v>926</v>
      </c>
      <c r="D1300" s="1" t="s">
        <v>4382</v>
      </c>
      <c r="E1300" s="1">
        <v>1</v>
      </c>
      <c r="F1300" s="1" t="s">
        <v>2879</v>
      </c>
      <c r="H1300" s="1" t="s">
        <v>26</v>
      </c>
      <c r="I1300" s="1" t="s">
        <v>39</v>
      </c>
      <c r="J1300" s="1" t="s">
        <v>27</v>
      </c>
      <c r="K1300" s="1" t="s">
        <v>2880</v>
      </c>
      <c r="L1300" s="1" t="s">
        <v>4383</v>
      </c>
      <c r="M1300" s="1" t="s">
        <v>1110</v>
      </c>
      <c r="N1300" s="2">
        <v>42370</v>
      </c>
      <c r="O1300" s="1" t="s">
        <v>30</v>
      </c>
      <c r="P1300" s="1" t="s">
        <v>4384</v>
      </c>
      <c r="Q1300" s="1" t="s">
        <v>4385</v>
      </c>
      <c r="U1300" s="1" t="s">
        <v>130</v>
      </c>
      <c r="V1300" s="1" t="s">
        <v>932</v>
      </c>
      <c r="W1300" s="1">
        <v>1</v>
      </c>
    </row>
    <row r="1301" spans="1:23" x14ac:dyDescent="0.3">
      <c r="A1301" s="1" t="s">
        <v>4386</v>
      </c>
      <c r="B1301" s="1" t="s">
        <v>4387</v>
      </c>
      <c r="C1301" s="1" t="s">
        <v>869</v>
      </c>
      <c r="D1301" s="1" t="s">
        <v>4388</v>
      </c>
      <c r="E1301" s="1">
        <v>1</v>
      </c>
      <c r="F1301" s="1" t="s">
        <v>3862</v>
      </c>
      <c r="H1301" s="1" t="s">
        <v>26</v>
      </c>
      <c r="I1301" s="1" t="s">
        <v>71</v>
      </c>
      <c r="J1301" s="1" t="s">
        <v>27</v>
      </c>
      <c r="K1301" s="1" t="s">
        <v>4389</v>
      </c>
      <c r="L1301" s="1" t="s">
        <v>4390</v>
      </c>
      <c r="M1301" s="1" t="s">
        <v>788</v>
      </c>
      <c r="N1301" s="2">
        <v>42370</v>
      </c>
      <c r="O1301" s="1" t="s">
        <v>30</v>
      </c>
      <c r="P1301" s="1" t="s">
        <v>4391</v>
      </c>
      <c r="Q1301" s="1" t="s">
        <v>4392</v>
      </c>
      <c r="R1301" s="1" t="s">
        <v>4393</v>
      </c>
      <c r="S1301" s="1" t="s">
        <v>4394</v>
      </c>
      <c r="U1301" s="3">
        <v>18568</v>
      </c>
      <c r="V1301" s="1" t="s">
        <v>869</v>
      </c>
      <c r="W1301" s="1">
        <v>3</v>
      </c>
    </row>
    <row r="1302" spans="1:23" x14ac:dyDescent="0.3">
      <c r="A1302" s="1" t="s">
        <v>4395</v>
      </c>
      <c r="B1302" s="1" t="s">
        <v>4396</v>
      </c>
      <c r="C1302" s="1" t="s">
        <v>869</v>
      </c>
      <c r="D1302" s="1" t="s">
        <v>4397</v>
      </c>
      <c r="E1302" s="1">
        <v>1</v>
      </c>
      <c r="F1302" s="1" t="s">
        <v>4126</v>
      </c>
      <c r="H1302" s="1" t="s">
        <v>26</v>
      </c>
      <c r="I1302" s="1" t="s">
        <v>71</v>
      </c>
      <c r="J1302" s="1" t="s">
        <v>27</v>
      </c>
      <c r="K1302" s="1" t="s">
        <v>4398</v>
      </c>
      <c r="L1302" s="1" t="s">
        <v>4399</v>
      </c>
      <c r="M1302" s="1" t="s">
        <v>4400</v>
      </c>
      <c r="N1302" s="2">
        <v>42370</v>
      </c>
      <c r="O1302" s="1" t="s">
        <v>30</v>
      </c>
      <c r="P1302" s="1" t="s">
        <v>4401</v>
      </c>
      <c r="Q1302" s="1" t="s">
        <v>4402</v>
      </c>
      <c r="R1302" s="1" t="s">
        <v>4403</v>
      </c>
      <c r="S1302" s="1">
        <v>201016666903</v>
      </c>
      <c r="U1302" s="3">
        <v>18568</v>
      </c>
      <c r="V1302" s="1" t="s">
        <v>869</v>
      </c>
      <c r="W1302" s="1">
        <v>3</v>
      </c>
    </row>
    <row r="1303" spans="1:23" x14ac:dyDescent="0.3">
      <c r="A1303" s="1" t="s">
        <v>4404</v>
      </c>
      <c r="B1303" s="1" t="s">
        <v>4405</v>
      </c>
      <c r="C1303" s="1" t="s">
        <v>497</v>
      </c>
      <c r="F1303" s="1" t="s">
        <v>25</v>
      </c>
      <c r="H1303" s="1" t="s">
        <v>26</v>
      </c>
      <c r="J1303" s="1" t="s">
        <v>27</v>
      </c>
      <c r="K1303" s="1" t="s">
        <v>292</v>
      </c>
      <c r="M1303" s="1" t="s">
        <v>4406</v>
      </c>
      <c r="N1303" s="2">
        <v>42370</v>
      </c>
      <c r="O1303" s="1" t="s">
        <v>30</v>
      </c>
      <c r="P1303" s="1" t="s">
        <v>4407</v>
      </c>
      <c r="R1303" s="1" t="s">
        <v>4408</v>
      </c>
      <c r="S1303" s="1">
        <f>267-316-5512</f>
        <v>-5561</v>
      </c>
      <c r="U1303" s="1" t="s">
        <v>67</v>
      </c>
      <c r="W1303" s="1">
        <v>1</v>
      </c>
    </row>
    <row r="1304" spans="1:23" x14ac:dyDescent="0.3">
      <c r="A1304" s="1" t="s">
        <v>4409</v>
      </c>
      <c r="B1304" s="1" t="s">
        <v>4410</v>
      </c>
      <c r="C1304" s="1" t="s">
        <v>212</v>
      </c>
      <c r="D1304" s="1" t="s">
        <v>4411</v>
      </c>
      <c r="E1304" s="1">
        <v>2</v>
      </c>
      <c r="F1304" s="1" t="s">
        <v>2097</v>
      </c>
      <c r="H1304" s="1" t="s">
        <v>26</v>
      </c>
      <c r="I1304" s="1" t="s">
        <v>71</v>
      </c>
      <c r="J1304" s="1" t="s">
        <v>27</v>
      </c>
      <c r="K1304" s="1" t="s">
        <v>4412</v>
      </c>
      <c r="L1304" s="1" t="s">
        <v>4413</v>
      </c>
      <c r="M1304" s="1" t="s">
        <v>419</v>
      </c>
      <c r="N1304" s="2">
        <v>42370</v>
      </c>
      <c r="O1304" s="1" t="s">
        <v>30</v>
      </c>
      <c r="P1304" s="1" t="s">
        <v>4414</v>
      </c>
      <c r="Q1304" s="1" t="s">
        <v>4415</v>
      </c>
      <c r="U1304" s="3">
        <v>18568</v>
      </c>
      <c r="W1304" s="1">
        <v>7</v>
      </c>
    </row>
    <row r="1305" spans="1:23" x14ac:dyDescent="0.3">
      <c r="A1305" s="1" t="s">
        <v>4416</v>
      </c>
      <c r="B1305" s="1" t="s">
        <v>4417</v>
      </c>
      <c r="C1305" s="1" t="s">
        <v>973</v>
      </c>
      <c r="D1305" s="1" t="s">
        <v>4418</v>
      </c>
      <c r="E1305" s="1">
        <v>1</v>
      </c>
      <c r="F1305" s="1" t="s">
        <v>2120</v>
      </c>
      <c r="H1305" s="1" t="s">
        <v>26</v>
      </c>
      <c r="I1305" s="1" t="s">
        <v>71</v>
      </c>
      <c r="J1305" s="1" t="s">
        <v>473</v>
      </c>
      <c r="K1305" s="1" t="s">
        <v>4419</v>
      </c>
      <c r="L1305" s="1" t="s">
        <v>4420</v>
      </c>
      <c r="M1305" s="1" t="s">
        <v>109</v>
      </c>
      <c r="N1305" s="2">
        <v>42370</v>
      </c>
      <c r="O1305" s="1" t="s">
        <v>30</v>
      </c>
      <c r="P1305" s="1" t="s">
        <v>4421</v>
      </c>
      <c r="Q1305" s="1" t="s">
        <v>4422</v>
      </c>
      <c r="R1305" s="1" t="s">
        <v>4423</v>
      </c>
      <c r="S1305" s="1" t="s">
        <v>4424</v>
      </c>
      <c r="U1305" s="3">
        <v>18568</v>
      </c>
      <c r="V1305" s="1" t="s">
        <v>869</v>
      </c>
      <c r="W1305" s="1">
        <v>4</v>
      </c>
    </row>
    <row r="1306" spans="1:23" x14ac:dyDescent="0.3">
      <c r="A1306" s="1" t="s">
        <v>4425</v>
      </c>
      <c r="B1306" s="1" t="s">
        <v>4426</v>
      </c>
      <c r="C1306" s="1" t="s">
        <v>212</v>
      </c>
      <c r="D1306" s="1" t="s">
        <v>4427</v>
      </c>
      <c r="E1306" s="1">
        <v>1</v>
      </c>
      <c r="F1306" s="1" t="s">
        <v>666</v>
      </c>
      <c r="H1306" s="1" t="s">
        <v>26</v>
      </c>
      <c r="J1306" s="1" t="s">
        <v>27</v>
      </c>
      <c r="K1306" s="1" t="s">
        <v>4428</v>
      </c>
      <c r="L1306" s="1" t="s">
        <v>4429</v>
      </c>
      <c r="M1306" s="1" t="s">
        <v>375</v>
      </c>
      <c r="N1306" s="2">
        <v>42370</v>
      </c>
      <c r="O1306" s="1" t="s">
        <v>30</v>
      </c>
      <c r="P1306" s="1" t="s">
        <v>4430</v>
      </c>
      <c r="Q1306" s="1" t="s">
        <v>4431</v>
      </c>
      <c r="R1306" s="1" t="s">
        <v>4432</v>
      </c>
      <c r="U1306" s="1" t="s">
        <v>34</v>
      </c>
      <c r="W1306" s="1">
        <v>3</v>
      </c>
    </row>
    <row r="1307" spans="1:23" x14ac:dyDescent="0.3">
      <c r="A1307" s="1" t="s">
        <v>4433</v>
      </c>
      <c r="B1307" s="1" t="s">
        <v>4434</v>
      </c>
      <c r="D1307" s="1" t="s">
        <v>4435</v>
      </c>
      <c r="E1307" s="1">
        <v>2</v>
      </c>
      <c r="F1307" s="1" t="s">
        <v>25</v>
      </c>
      <c r="H1307" s="1" t="s">
        <v>26</v>
      </c>
      <c r="I1307" s="1" t="s">
        <v>80</v>
      </c>
      <c r="J1307" s="1" t="s">
        <v>27</v>
      </c>
      <c r="K1307" s="1" t="s">
        <v>4436</v>
      </c>
      <c r="L1307" s="1" t="s">
        <v>4437</v>
      </c>
      <c r="M1307" s="1" t="s">
        <v>347</v>
      </c>
      <c r="N1307" s="2">
        <v>42370</v>
      </c>
      <c r="O1307" s="1" t="s">
        <v>30</v>
      </c>
      <c r="P1307" s="1" t="s">
        <v>4438</v>
      </c>
      <c r="R1307" s="1" t="s">
        <v>4439</v>
      </c>
      <c r="S1307" s="1" t="s">
        <v>4440</v>
      </c>
      <c r="T1307" s="1">
        <v>7</v>
      </c>
      <c r="U1307" s="4">
        <v>45667</v>
      </c>
    </row>
    <row r="1308" spans="1:23" x14ac:dyDescent="0.3">
      <c r="A1308" s="1" t="s">
        <v>4441</v>
      </c>
      <c r="B1308" s="1" t="s">
        <v>4442</v>
      </c>
      <c r="C1308" s="1" t="s">
        <v>926</v>
      </c>
      <c r="F1308" s="1" t="s">
        <v>4443</v>
      </c>
      <c r="H1308" s="1" t="s">
        <v>26</v>
      </c>
      <c r="I1308" s="1" t="s">
        <v>71</v>
      </c>
      <c r="J1308" s="1" t="s">
        <v>27</v>
      </c>
      <c r="K1308" s="1" t="s">
        <v>4444</v>
      </c>
      <c r="L1308" s="1" t="s">
        <v>4445</v>
      </c>
      <c r="M1308" s="1" t="s">
        <v>4446</v>
      </c>
      <c r="N1308" s="2">
        <v>42370</v>
      </c>
      <c r="O1308" s="1" t="s">
        <v>30</v>
      </c>
      <c r="P1308" s="1" t="s">
        <v>4447</v>
      </c>
      <c r="R1308" s="1" t="s">
        <v>4448</v>
      </c>
      <c r="U1308" s="1" t="s">
        <v>67</v>
      </c>
      <c r="V1308" s="1" t="s">
        <v>932</v>
      </c>
    </row>
    <row r="1309" spans="1:23" x14ac:dyDescent="0.3">
      <c r="A1309" s="1" t="s">
        <v>4449</v>
      </c>
      <c r="B1309" s="1" t="s">
        <v>4450</v>
      </c>
      <c r="C1309" s="1" t="s">
        <v>973</v>
      </c>
      <c r="D1309" s="1" t="s">
        <v>4451</v>
      </c>
      <c r="E1309" s="1">
        <v>2</v>
      </c>
      <c r="F1309" s="1" t="s">
        <v>4452</v>
      </c>
      <c r="H1309" s="1" t="s">
        <v>26</v>
      </c>
      <c r="I1309" s="1" t="s">
        <v>80</v>
      </c>
      <c r="J1309" s="1" t="s">
        <v>27</v>
      </c>
      <c r="K1309" s="1" t="s">
        <v>4453</v>
      </c>
      <c r="L1309" s="1" t="s">
        <v>4454</v>
      </c>
      <c r="M1309" s="1" t="s">
        <v>788</v>
      </c>
      <c r="N1309" s="2">
        <v>42370</v>
      </c>
      <c r="O1309" s="1" t="s">
        <v>30</v>
      </c>
      <c r="P1309" s="1" t="s">
        <v>4455</v>
      </c>
      <c r="Q1309" s="1" t="s">
        <v>4456</v>
      </c>
      <c r="R1309" s="1" t="s">
        <v>4457</v>
      </c>
      <c r="S1309" s="1">
        <v>256393225880</v>
      </c>
      <c r="U1309" s="3">
        <v>18568</v>
      </c>
      <c r="V1309" s="1" t="s">
        <v>869</v>
      </c>
      <c r="W1309" s="1">
        <v>8</v>
      </c>
    </row>
    <row r="1310" spans="1:23" x14ac:dyDescent="0.3">
      <c r="A1310" s="1" t="s">
        <v>4458</v>
      </c>
      <c r="B1310" s="1" t="s">
        <v>4459</v>
      </c>
      <c r="C1310" s="1" t="s">
        <v>212</v>
      </c>
      <c r="F1310" s="1" t="s">
        <v>1525</v>
      </c>
      <c r="H1310" s="1" t="s">
        <v>26</v>
      </c>
      <c r="J1310" s="1" t="s">
        <v>27</v>
      </c>
      <c r="K1310" s="1" t="s">
        <v>4460</v>
      </c>
      <c r="L1310" s="1" t="s">
        <v>4461</v>
      </c>
      <c r="M1310" s="1" t="s">
        <v>109</v>
      </c>
      <c r="N1310" s="2">
        <v>42370</v>
      </c>
      <c r="O1310" s="1" t="s">
        <v>30</v>
      </c>
      <c r="P1310" s="1" t="s">
        <v>4462</v>
      </c>
      <c r="Q1310" s="1" t="s">
        <v>4463</v>
      </c>
      <c r="R1310" s="1" t="s">
        <v>4464</v>
      </c>
      <c r="S1310" s="1" t="s">
        <v>4465</v>
      </c>
      <c r="U1310" s="3">
        <v>18568</v>
      </c>
      <c r="W1310" s="1">
        <v>2</v>
      </c>
    </row>
    <row r="1311" spans="1:23" x14ac:dyDescent="0.3">
      <c r="A1311" s="1" t="s">
        <v>4466</v>
      </c>
      <c r="B1311" s="1" t="s">
        <v>4467</v>
      </c>
      <c r="C1311" s="1" t="s">
        <v>1611</v>
      </c>
      <c r="D1311" s="1" t="s">
        <v>4468</v>
      </c>
      <c r="E1311" s="1">
        <v>3</v>
      </c>
      <c r="F1311" s="1" t="s">
        <v>142</v>
      </c>
      <c r="H1311" s="1" t="s">
        <v>26</v>
      </c>
      <c r="I1311" s="1" t="s">
        <v>71</v>
      </c>
      <c r="J1311" s="1" t="s">
        <v>27</v>
      </c>
      <c r="K1311" s="1" t="s">
        <v>4469</v>
      </c>
      <c r="L1311" s="1" t="s">
        <v>4470</v>
      </c>
      <c r="M1311" s="1" t="s">
        <v>118</v>
      </c>
      <c r="N1311" s="2">
        <v>42370</v>
      </c>
      <c r="O1311" s="1" t="s">
        <v>30</v>
      </c>
      <c r="P1311" s="1" t="s">
        <v>4471</v>
      </c>
      <c r="Q1311" s="1" t="s">
        <v>4472</v>
      </c>
      <c r="R1311" s="1" t="s">
        <v>4473</v>
      </c>
      <c r="U1311" s="3">
        <v>18568</v>
      </c>
      <c r="V1311" s="1" t="s">
        <v>869</v>
      </c>
      <c r="W1311" s="1">
        <v>16</v>
      </c>
    </row>
    <row r="1312" spans="1:23" x14ac:dyDescent="0.3">
      <c r="A1312" s="1" t="s">
        <v>4474</v>
      </c>
      <c r="B1312" s="1" t="s">
        <v>4475</v>
      </c>
      <c r="C1312" s="1" t="s">
        <v>37</v>
      </c>
      <c r="D1312" s="1" t="s">
        <v>4476</v>
      </c>
      <c r="E1312" s="1">
        <v>2</v>
      </c>
      <c r="F1312" s="1" t="s">
        <v>142</v>
      </c>
      <c r="H1312" s="1" t="s">
        <v>26</v>
      </c>
      <c r="J1312" s="1" t="s">
        <v>27</v>
      </c>
      <c r="K1312" s="1" t="s">
        <v>528</v>
      </c>
      <c r="L1312" s="1" t="s">
        <v>4477</v>
      </c>
      <c r="M1312" s="1" t="s">
        <v>100</v>
      </c>
      <c r="N1312" s="2">
        <v>42370</v>
      </c>
      <c r="O1312" s="1" t="s">
        <v>30</v>
      </c>
      <c r="P1312" s="1" t="s">
        <v>4478</v>
      </c>
      <c r="Q1312" s="1" t="s">
        <v>4479</v>
      </c>
      <c r="R1312" s="1" t="s">
        <v>4480</v>
      </c>
      <c r="S1312" s="1" t="s">
        <v>4481</v>
      </c>
      <c r="U1312" s="4">
        <v>45667</v>
      </c>
      <c r="V1312" s="1" t="s">
        <v>37</v>
      </c>
      <c r="W1312" s="1">
        <v>2</v>
      </c>
    </row>
    <row r="1313" spans="1:23" x14ac:dyDescent="0.3">
      <c r="A1313" s="1" t="s">
        <v>4482</v>
      </c>
      <c r="B1313" s="1" t="s">
        <v>4483</v>
      </c>
      <c r="F1313" s="1" t="s">
        <v>25</v>
      </c>
      <c r="H1313" s="1" t="s">
        <v>26</v>
      </c>
      <c r="I1313" s="1" t="s">
        <v>80</v>
      </c>
      <c r="J1313" s="1" t="s">
        <v>27</v>
      </c>
      <c r="K1313" s="1" t="s">
        <v>4484</v>
      </c>
      <c r="L1313" s="1" t="s">
        <v>4485</v>
      </c>
      <c r="M1313" s="1" t="s">
        <v>42</v>
      </c>
      <c r="N1313" s="2">
        <v>42370</v>
      </c>
      <c r="O1313" s="1" t="s">
        <v>30</v>
      </c>
      <c r="P1313" s="1" t="s">
        <v>4486</v>
      </c>
      <c r="Q1313" s="1" t="s">
        <v>4487</v>
      </c>
      <c r="R1313" s="1" t="s">
        <v>4488</v>
      </c>
      <c r="U1313" s="1" t="s">
        <v>558</v>
      </c>
    </row>
    <row r="1314" spans="1:23" x14ac:dyDescent="0.3">
      <c r="A1314" s="1" t="s">
        <v>4489</v>
      </c>
      <c r="B1314" s="1" t="s">
        <v>4490</v>
      </c>
      <c r="C1314" s="1" t="s">
        <v>973</v>
      </c>
      <c r="D1314" s="1" t="s">
        <v>4491</v>
      </c>
      <c r="E1314" s="1">
        <v>3</v>
      </c>
      <c r="F1314" s="1" t="s">
        <v>628</v>
      </c>
      <c r="H1314" s="1" t="s">
        <v>26</v>
      </c>
      <c r="J1314" s="1" t="s">
        <v>27</v>
      </c>
      <c r="K1314" s="1" t="s">
        <v>629</v>
      </c>
      <c r="L1314" s="1" t="s">
        <v>4492</v>
      </c>
      <c r="M1314" s="1" t="s">
        <v>440</v>
      </c>
      <c r="N1314" s="2">
        <v>42370</v>
      </c>
      <c r="O1314" s="1" t="s">
        <v>267</v>
      </c>
      <c r="P1314" s="1" t="s">
        <v>4493</v>
      </c>
      <c r="Q1314" s="1" t="s">
        <v>4494</v>
      </c>
      <c r="R1314" s="1" t="s">
        <v>4495</v>
      </c>
      <c r="S1314" s="1">
        <v>260955553768</v>
      </c>
      <c r="U1314" s="4">
        <v>45667</v>
      </c>
      <c r="V1314" s="1" t="s">
        <v>113</v>
      </c>
      <c r="W1314" s="1">
        <v>5</v>
      </c>
    </row>
    <row r="1315" spans="1:23" x14ac:dyDescent="0.3">
      <c r="A1315" s="1" t="s">
        <v>4496</v>
      </c>
      <c r="B1315" s="1" t="s">
        <v>4497</v>
      </c>
      <c r="F1315" s="1" t="s">
        <v>90</v>
      </c>
      <c r="H1315" s="1" t="s">
        <v>26</v>
      </c>
      <c r="J1315" s="1" t="s">
        <v>27</v>
      </c>
      <c r="K1315" s="1" t="s">
        <v>203</v>
      </c>
      <c r="M1315" s="1" t="s">
        <v>258</v>
      </c>
      <c r="N1315" s="2">
        <v>42370</v>
      </c>
      <c r="O1315" s="1" t="s">
        <v>30</v>
      </c>
      <c r="P1315" s="1" t="s">
        <v>4498</v>
      </c>
      <c r="R1315" s="1" t="s">
        <v>4499</v>
      </c>
      <c r="S1315" s="1" t="s">
        <v>4500</v>
      </c>
      <c r="U1315" s="3">
        <v>18568</v>
      </c>
    </row>
    <row r="1316" spans="1:23" x14ac:dyDescent="0.3">
      <c r="A1316" s="1" t="s">
        <v>4501</v>
      </c>
      <c r="B1316" s="1" t="s">
        <v>4502</v>
      </c>
      <c r="C1316" s="1" t="s">
        <v>869</v>
      </c>
      <c r="D1316" s="1" t="s">
        <v>4503</v>
      </c>
      <c r="E1316" s="1">
        <v>3</v>
      </c>
      <c r="F1316" s="1" t="s">
        <v>1067</v>
      </c>
      <c r="H1316" s="1" t="s">
        <v>26</v>
      </c>
      <c r="I1316" s="1" t="s">
        <v>71</v>
      </c>
      <c r="J1316" s="1" t="s">
        <v>27</v>
      </c>
      <c r="K1316" s="1" t="s">
        <v>4504</v>
      </c>
      <c r="M1316" s="1" t="s">
        <v>100</v>
      </c>
      <c r="N1316" s="2">
        <v>42370</v>
      </c>
      <c r="O1316" s="1" t="s">
        <v>30</v>
      </c>
      <c r="P1316" s="1" t="s">
        <v>4505</v>
      </c>
      <c r="Q1316" s="1" t="s">
        <v>4506</v>
      </c>
      <c r="R1316" s="1" t="s">
        <v>4507</v>
      </c>
      <c r="U1316" s="4">
        <v>45667</v>
      </c>
      <c r="V1316" s="1" t="s">
        <v>869</v>
      </c>
      <c r="W1316" s="1">
        <v>1</v>
      </c>
    </row>
    <row r="1317" spans="1:23" x14ac:dyDescent="0.3">
      <c r="A1317" s="1" t="s">
        <v>4508</v>
      </c>
      <c r="B1317" s="1" t="s">
        <v>4509</v>
      </c>
      <c r="C1317" s="1" t="s">
        <v>212</v>
      </c>
      <c r="D1317" s="1" t="s">
        <v>4510</v>
      </c>
      <c r="E1317" s="1">
        <v>1</v>
      </c>
      <c r="F1317" s="1" t="s">
        <v>90</v>
      </c>
      <c r="H1317" s="1" t="s">
        <v>26</v>
      </c>
      <c r="I1317" s="1" t="s">
        <v>80</v>
      </c>
      <c r="J1317" s="1" t="s">
        <v>27</v>
      </c>
      <c r="K1317" s="1" t="s">
        <v>91</v>
      </c>
      <c r="M1317" s="1" t="s">
        <v>258</v>
      </c>
      <c r="N1317" s="2">
        <v>42370</v>
      </c>
      <c r="O1317" s="1" t="s">
        <v>30</v>
      </c>
      <c r="P1317" s="1" t="s">
        <v>4511</v>
      </c>
      <c r="Q1317" s="1" t="s">
        <v>4512</v>
      </c>
      <c r="R1317" s="1" t="s">
        <v>4513</v>
      </c>
      <c r="S1317" s="1" t="s">
        <v>4514</v>
      </c>
      <c r="U1317" s="3">
        <v>18568</v>
      </c>
      <c r="W1317" s="1">
        <v>1</v>
      </c>
    </row>
    <row r="1318" spans="1:23" x14ac:dyDescent="0.3">
      <c r="A1318" s="1" t="s">
        <v>4515</v>
      </c>
      <c r="B1318" s="1" t="s">
        <v>4516</v>
      </c>
      <c r="F1318" s="1" t="s">
        <v>628</v>
      </c>
      <c r="H1318" s="1" t="s">
        <v>26</v>
      </c>
      <c r="I1318" s="1" t="s">
        <v>71</v>
      </c>
      <c r="J1318" s="1" t="s">
        <v>27</v>
      </c>
      <c r="K1318" s="1" t="s">
        <v>629</v>
      </c>
      <c r="M1318" s="1" t="s">
        <v>258</v>
      </c>
      <c r="N1318" s="2">
        <v>42370</v>
      </c>
      <c r="O1318" s="1" t="s">
        <v>30</v>
      </c>
      <c r="P1318" s="1" t="s">
        <v>4517</v>
      </c>
      <c r="Q1318" s="1" t="s">
        <v>4518</v>
      </c>
      <c r="R1318" s="1" t="s">
        <v>4519</v>
      </c>
      <c r="S1318" s="1" t="s">
        <v>4520</v>
      </c>
      <c r="U1318" s="1" t="s">
        <v>130</v>
      </c>
    </row>
    <row r="1319" spans="1:23" x14ac:dyDescent="0.3">
      <c r="A1319" s="1" t="s">
        <v>4521</v>
      </c>
      <c r="B1319" s="1" t="s">
        <v>4522</v>
      </c>
      <c r="F1319" s="1" t="s">
        <v>472</v>
      </c>
      <c r="H1319" s="1" t="s">
        <v>26</v>
      </c>
      <c r="J1319" s="1" t="s">
        <v>27</v>
      </c>
      <c r="K1319" s="1" t="s">
        <v>4142</v>
      </c>
      <c r="M1319" s="1" t="s">
        <v>419</v>
      </c>
      <c r="N1319" s="2">
        <v>42370</v>
      </c>
      <c r="O1319" s="1" t="s">
        <v>30</v>
      </c>
      <c r="P1319" s="1" t="s">
        <v>4523</v>
      </c>
      <c r="Q1319" s="1" t="s">
        <v>4524</v>
      </c>
      <c r="U1319" s="3">
        <v>18568</v>
      </c>
    </row>
    <row r="1320" spans="1:23" x14ac:dyDescent="0.3">
      <c r="A1320" s="1" t="s">
        <v>4525</v>
      </c>
      <c r="B1320" s="1" t="s">
        <v>4526</v>
      </c>
      <c r="C1320" s="1" t="s">
        <v>869</v>
      </c>
      <c r="D1320" s="1" t="s">
        <v>4527</v>
      </c>
      <c r="E1320" s="1">
        <v>2</v>
      </c>
      <c r="F1320" s="1" t="s">
        <v>4528</v>
      </c>
      <c r="H1320" s="1" t="s">
        <v>26</v>
      </c>
      <c r="I1320" s="1" t="s">
        <v>71</v>
      </c>
      <c r="J1320" s="1" t="s">
        <v>27</v>
      </c>
      <c r="K1320" s="1" t="s">
        <v>4529</v>
      </c>
      <c r="L1320" s="1" t="s">
        <v>4530</v>
      </c>
      <c r="M1320" s="1" t="s">
        <v>100</v>
      </c>
      <c r="N1320" s="2">
        <v>42370</v>
      </c>
      <c r="O1320" s="1" t="s">
        <v>30</v>
      </c>
      <c r="P1320" s="1" t="s">
        <v>4531</v>
      </c>
      <c r="R1320" s="1" t="s">
        <v>4532</v>
      </c>
      <c r="U1320" s="3">
        <v>18568</v>
      </c>
      <c r="V1320" s="1" t="s">
        <v>869</v>
      </c>
      <c r="W1320" s="1">
        <v>1</v>
      </c>
    </row>
    <row r="1321" spans="1:23" x14ac:dyDescent="0.3">
      <c r="A1321" s="1" t="s">
        <v>4533</v>
      </c>
      <c r="B1321" s="1" t="s">
        <v>4534</v>
      </c>
      <c r="C1321" s="1" t="s">
        <v>869</v>
      </c>
      <c r="D1321" s="1" t="s">
        <v>4535</v>
      </c>
      <c r="E1321" s="1">
        <v>1</v>
      </c>
      <c r="F1321" s="1" t="s">
        <v>643</v>
      </c>
      <c r="H1321" s="1" t="s">
        <v>26</v>
      </c>
      <c r="J1321" s="1" t="s">
        <v>27</v>
      </c>
      <c r="K1321" s="1" t="s">
        <v>4536</v>
      </c>
      <c r="M1321" s="1" t="s">
        <v>258</v>
      </c>
      <c r="N1321" s="2">
        <v>42370</v>
      </c>
      <c r="O1321" s="1" t="s">
        <v>30</v>
      </c>
      <c r="P1321" s="1" t="s">
        <v>4537</v>
      </c>
      <c r="Q1321" s="1" t="s">
        <v>4538</v>
      </c>
      <c r="R1321" s="1" t="s">
        <v>4539</v>
      </c>
      <c r="S1321" s="1">
        <f>234-812-289-1078</f>
        <v>-1945</v>
      </c>
      <c r="U1321" s="3">
        <v>18568</v>
      </c>
      <c r="V1321" s="1" t="s">
        <v>869</v>
      </c>
      <c r="W1321" s="1">
        <v>1</v>
      </c>
    </row>
    <row r="1322" spans="1:23" x14ac:dyDescent="0.3">
      <c r="A1322" s="1" t="s">
        <v>4540</v>
      </c>
      <c r="B1322" s="1" t="s">
        <v>4541</v>
      </c>
      <c r="D1322" s="1" t="s">
        <v>4542</v>
      </c>
      <c r="E1322" s="1">
        <v>1</v>
      </c>
      <c r="F1322" s="1" t="s">
        <v>25</v>
      </c>
      <c r="H1322" s="1" t="s">
        <v>26</v>
      </c>
      <c r="I1322" s="1" t="s">
        <v>80</v>
      </c>
      <c r="J1322" s="1" t="s">
        <v>27</v>
      </c>
      <c r="K1322" s="1" t="s">
        <v>4543</v>
      </c>
      <c r="M1322" s="1" t="s">
        <v>163</v>
      </c>
      <c r="N1322" s="2">
        <v>42370</v>
      </c>
      <c r="O1322" s="1" t="s">
        <v>30</v>
      </c>
      <c r="P1322" s="1" t="s">
        <v>4544</v>
      </c>
      <c r="Q1322" s="1" t="s">
        <v>4545</v>
      </c>
      <c r="R1322" s="1" t="s">
        <v>4546</v>
      </c>
      <c r="S1322" s="1">
        <f>27-87-551-513</f>
        <v>-1124</v>
      </c>
      <c r="U1322" s="3">
        <v>18568</v>
      </c>
    </row>
    <row r="1323" spans="1:23" x14ac:dyDescent="0.3">
      <c r="A1323" s="1" t="s">
        <v>4547</v>
      </c>
      <c r="B1323" s="1" t="s">
        <v>4548</v>
      </c>
      <c r="C1323" s="1" t="s">
        <v>212</v>
      </c>
      <c r="F1323" s="1" t="s">
        <v>628</v>
      </c>
      <c r="H1323" s="1" t="s">
        <v>26</v>
      </c>
      <c r="I1323" s="1" t="s">
        <v>124</v>
      </c>
      <c r="J1323" s="1" t="s">
        <v>27</v>
      </c>
      <c r="K1323" s="1" t="s">
        <v>629</v>
      </c>
      <c r="M1323" s="1" t="s">
        <v>347</v>
      </c>
      <c r="N1323" s="2">
        <v>42370</v>
      </c>
      <c r="O1323" s="1" t="s">
        <v>30</v>
      </c>
      <c r="P1323" s="1" t="s">
        <v>4549</v>
      </c>
      <c r="R1323" s="1" t="s">
        <v>4550</v>
      </c>
      <c r="U1323" s="1" t="s">
        <v>67</v>
      </c>
      <c r="W1323" s="1">
        <v>1</v>
      </c>
    </row>
    <row r="1324" spans="1:23" x14ac:dyDescent="0.3">
      <c r="A1324" s="1" t="s">
        <v>4551</v>
      </c>
      <c r="B1324" s="1" t="s">
        <v>4552</v>
      </c>
      <c r="D1324" s="1" t="s">
        <v>4553</v>
      </c>
      <c r="E1324" s="1">
        <v>1</v>
      </c>
      <c r="F1324" s="1" t="s">
        <v>628</v>
      </c>
      <c r="H1324" s="1" t="s">
        <v>26</v>
      </c>
      <c r="I1324" s="1" t="s">
        <v>71</v>
      </c>
      <c r="J1324" s="1" t="s">
        <v>27</v>
      </c>
      <c r="K1324" s="1" t="s">
        <v>3438</v>
      </c>
      <c r="M1324" s="1" t="s">
        <v>258</v>
      </c>
      <c r="N1324" s="2">
        <v>42370</v>
      </c>
      <c r="O1324" s="1" t="s">
        <v>30</v>
      </c>
      <c r="P1324" s="1" t="s">
        <v>4554</v>
      </c>
      <c r="Q1324" s="1" t="s">
        <v>4555</v>
      </c>
      <c r="R1324" s="1" t="s">
        <v>4519</v>
      </c>
      <c r="S1324" s="1">
        <f>234-1-631-2430</f>
        <v>-2828</v>
      </c>
      <c r="U1324" s="1" t="s">
        <v>34</v>
      </c>
    </row>
    <row r="1325" spans="1:23" x14ac:dyDescent="0.3">
      <c r="A1325" s="1" t="s">
        <v>4556</v>
      </c>
      <c r="B1325" s="1" t="s">
        <v>4557</v>
      </c>
      <c r="C1325" s="1" t="s">
        <v>869</v>
      </c>
      <c r="D1325" s="1" t="s">
        <v>4558</v>
      </c>
      <c r="E1325" s="1">
        <v>1</v>
      </c>
      <c r="F1325" s="1" t="s">
        <v>1807</v>
      </c>
      <c r="H1325" s="1" t="s">
        <v>26</v>
      </c>
      <c r="J1325" s="1" t="s">
        <v>27</v>
      </c>
      <c r="K1325" s="1" t="s">
        <v>4559</v>
      </c>
      <c r="L1325" s="1" t="s">
        <v>4560</v>
      </c>
      <c r="M1325" s="1" t="s">
        <v>258</v>
      </c>
      <c r="N1325" s="2">
        <v>42370</v>
      </c>
      <c r="O1325" s="1" t="s">
        <v>30</v>
      </c>
      <c r="P1325" s="1" t="s">
        <v>4561</v>
      </c>
      <c r="Q1325" s="1" t="s">
        <v>4562</v>
      </c>
      <c r="R1325" s="1" t="s">
        <v>4563</v>
      </c>
      <c r="S1325" s="1" t="s">
        <v>4564</v>
      </c>
      <c r="U1325" s="4">
        <v>45667</v>
      </c>
      <c r="V1325" s="1" t="s">
        <v>869</v>
      </c>
      <c r="W1325" s="1">
        <v>1</v>
      </c>
    </row>
    <row r="1326" spans="1:23" x14ac:dyDescent="0.3">
      <c r="A1326" s="1" t="s">
        <v>4565</v>
      </c>
      <c r="B1326" s="1" t="s">
        <v>4566</v>
      </c>
      <c r="C1326" s="1" t="s">
        <v>212</v>
      </c>
      <c r="F1326" s="1" t="s">
        <v>602</v>
      </c>
      <c r="H1326" s="1" t="s">
        <v>26</v>
      </c>
      <c r="I1326" s="1" t="s">
        <v>71</v>
      </c>
      <c r="J1326" s="1" t="s">
        <v>27</v>
      </c>
      <c r="K1326" s="1" t="s">
        <v>4567</v>
      </c>
      <c r="L1326" s="1" t="s">
        <v>4568</v>
      </c>
      <c r="M1326" s="1" t="s">
        <v>100</v>
      </c>
      <c r="N1326" s="2">
        <v>42370</v>
      </c>
      <c r="O1326" s="1" t="s">
        <v>30</v>
      </c>
      <c r="P1326" s="1" t="s">
        <v>4569</v>
      </c>
      <c r="Q1326" s="1" t="s">
        <v>4570</v>
      </c>
      <c r="R1326" s="1" t="s">
        <v>4571</v>
      </c>
      <c r="S1326" s="1" t="s">
        <v>4572</v>
      </c>
      <c r="U1326" s="4">
        <v>45667</v>
      </c>
      <c r="W1326" s="1">
        <v>1</v>
      </c>
    </row>
    <row r="1327" spans="1:23" x14ac:dyDescent="0.3">
      <c r="A1327" s="1" t="s">
        <v>4573</v>
      </c>
      <c r="B1327" s="1" t="s">
        <v>4574</v>
      </c>
      <c r="F1327" s="1" t="s">
        <v>90</v>
      </c>
      <c r="H1327" s="1" t="s">
        <v>26</v>
      </c>
      <c r="I1327" s="1" t="s">
        <v>39</v>
      </c>
      <c r="J1327" s="1" t="s">
        <v>27</v>
      </c>
      <c r="K1327" s="1" t="s">
        <v>4575</v>
      </c>
      <c r="M1327" s="1" t="s">
        <v>375</v>
      </c>
      <c r="N1327" s="2">
        <v>42370</v>
      </c>
      <c r="O1327" s="1" t="s">
        <v>30</v>
      </c>
      <c r="P1327" s="1" t="s">
        <v>4576</v>
      </c>
      <c r="R1327" s="1" t="s">
        <v>4577</v>
      </c>
      <c r="S1327" s="1" t="s">
        <v>4578</v>
      </c>
      <c r="U1327" s="3">
        <v>18568</v>
      </c>
    </row>
    <row r="1328" spans="1:23" x14ac:dyDescent="0.3">
      <c r="A1328" s="1" t="s">
        <v>4579</v>
      </c>
      <c r="B1328" s="1" t="s">
        <v>4580</v>
      </c>
      <c r="F1328" s="1" t="s">
        <v>602</v>
      </c>
      <c r="H1328" s="1" t="s">
        <v>26</v>
      </c>
      <c r="I1328" s="1" t="s">
        <v>71</v>
      </c>
      <c r="J1328" s="1" t="s">
        <v>27</v>
      </c>
      <c r="K1328" s="1" t="s">
        <v>4581</v>
      </c>
      <c r="M1328" s="1" t="s">
        <v>302</v>
      </c>
      <c r="N1328" s="2">
        <v>42370</v>
      </c>
      <c r="O1328" s="1" t="s">
        <v>30</v>
      </c>
      <c r="P1328" s="1" t="s">
        <v>4582</v>
      </c>
      <c r="Q1328" s="1" t="s">
        <v>4583</v>
      </c>
      <c r="R1328" s="1" t="s">
        <v>4584</v>
      </c>
      <c r="S1328" s="1">
        <f>27-878-280-576</f>
        <v>-1707</v>
      </c>
      <c r="U1328" s="1" t="s">
        <v>34</v>
      </c>
    </row>
    <row r="1329" spans="1:23" x14ac:dyDescent="0.3">
      <c r="A1329" s="1" t="s">
        <v>4585</v>
      </c>
      <c r="B1329" s="1" t="s">
        <v>4586</v>
      </c>
      <c r="C1329" s="1" t="s">
        <v>973</v>
      </c>
      <c r="D1329" s="1" t="s">
        <v>4587</v>
      </c>
      <c r="E1329" s="1">
        <v>1</v>
      </c>
      <c r="F1329" s="1" t="s">
        <v>25</v>
      </c>
      <c r="H1329" s="1" t="s">
        <v>26</v>
      </c>
      <c r="J1329" s="1" t="s">
        <v>27</v>
      </c>
      <c r="K1329" s="1" t="s">
        <v>1339</v>
      </c>
      <c r="L1329" s="1" t="s">
        <v>4588</v>
      </c>
      <c r="M1329" s="1" t="s">
        <v>1831</v>
      </c>
      <c r="N1329" s="2">
        <v>42370</v>
      </c>
      <c r="O1329" s="1" t="s">
        <v>30</v>
      </c>
      <c r="P1329" s="1" t="s">
        <v>4589</v>
      </c>
      <c r="Q1329" s="1" t="s">
        <v>4590</v>
      </c>
      <c r="R1329" s="1" t="s">
        <v>4591</v>
      </c>
      <c r="U1329" s="4">
        <v>45667</v>
      </c>
      <c r="W1329" s="1">
        <v>2</v>
      </c>
    </row>
    <row r="1330" spans="1:23" x14ac:dyDescent="0.3">
      <c r="A1330" s="1" t="s">
        <v>4592</v>
      </c>
      <c r="B1330" s="1" t="s">
        <v>4593</v>
      </c>
      <c r="F1330" s="1" t="s">
        <v>4594</v>
      </c>
      <c r="H1330" s="1" t="s">
        <v>26</v>
      </c>
      <c r="I1330" s="1" t="s">
        <v>80</v>
      </c>
      <c r="J1330" s="1" t="s">
        <v>27</v>
      </c>
      <c r="K1330" s="1" t="s">
        <v>4595</v>
      </c>
      <c r="M1330" s="1" t="s">
        <v>302</v>
      </c>
      <c r="N1330" s="2">
        <v>42370</v>
      </c>
      <c r="O1330" s="1" t="s">
        <v>30</v>
      </c>
      <c r="P1330" s="1" t="s">
        <v>4596</v>
      </c>
      <c r="Q1330" s="1" t="s">
        <v>4597</v>
      </c>
      <c r="R1330" s="1" t="s">
        <v>4598</v>
      </c>
      <c r="U1330" s="3">
        <v>18568</v>
      </c>
    </row>
    <row r="1331" spans="1:23" x14ac:dyDescent="0.3">
      <c r="A1331" s="1" t="s">
        <v>4599</v>
      </c>
      <c r="B1331" s="1" t="s">
        <v>4600</v>
      </c>
      <c r="D1331" s="1" t="s">
        <v>4601</v>
      </c>
      <c r="E1331" s="1">
        <v>1</v>
      </c>
      <c r="F1331" s="1" t="s">
        <v>643</v>
      </c>
      <c r="H1331" s="1" t="s">
        <v>26</v>
      </c>
      <c r="I1331" s="1" t="s">
        <v>71</v>
      </c>
      <c r="J1331" s="1" t="s">
        <v>27</v>
      </c>
      <c r="K1331" s="1" t="s">
        <v>4602</v>
      </c>
      <c r="M1331" s="1" t="s">
        <v>118</v>
      </c>
      <c r="N1331" s="2">
        <v>42370</v>
      </c>
      <c r="O1331" s="1" t="s">
        <v>30</v>
      </c>
      <c r="P1331" s="1" t="s">
        <v>4603</v>
      </c>
      <c r="Q1331" s="1" t="s">
        <v>4604</v>
      </c>
      <c r="R1331" s="1" t="s">
        <v>4605</v>
      </c>
      <c r="S1331" s="1" t="s">
        <v>4606</v>
      </c>
      <c r="U1331" s="3">
        <v>18568</v>
      </c>
    </row>
    <row r="1332" spans="1:23" x14ac:dyDescent="0.3">
      <c r="A1332" s="1" t="s">
        <v>4607</v>
      </c>
      <c r="B1332" s="1" t="s">
        <v>4608</v>
      </c>
      <c r="C1332" s="1" t="s">
        <v>1611</v>
      </c>
      <c r="F1332" s="1" t="s">
        <v>4609</v>
      </c>
      <c r="H1332" s="1" t="s">
        <v>26</v>
      </c>
      <c r="J1332" s="1" t="s">
        <v>27</v>
      </c>
      <c r="K1332" s="1" t="s">
        <v>4610</v>
      </c>
      <c r="L1332" s="1" t="s">
        <v>4611</v>
      </c>
      <c r="M1332" s="1" t="s">
        <v>258</v>
      </c>
      <c r="N1332" s="2">
        <v>42370</v>
      </c>
      <c r="O1332" s="1" t="s">
        <v>30</v>
      </c>
      <c r="P1332" s="1" t="s">
        <v>4612</v>
      </c>
      <c r="Q1332" s="1" t="s">
        <v>4613</v>
      </c>
      <c r="R1332" s="1" t="s">
        <v>4614</v>
      </c>
      <c r="S1332" s="1">
        <v>9090002653</v>
      </c>
      <c r="U1332" s="3">
        <v>18568</v>
      </c>
      <c r="V1332" s="1" t="s">
        <v>869</v>
      </c>
      <c r="W1332" s="1">
        <v>1</v>
      </c>
    </row>
    <row r="1333" spans="1:23" x14ac:dyDescent="0.3">
      <c r="A1333" s="1" t="s">
        <v>4615</v>
      </c>
      <c r="B1333" s="1" t="s">
        <v>4616</v>
      </c>
      <c r="D1333" s="1" t="s">
        <v>4617</v>
      </c>
      <c r="E1333" s="1">
        <v>1</v>
      </c>
      <c r="F1333" s="1" t="s">
        <v>4618</v>
      </c>
      <c r="H1333" s="1" t="s">
        <v>26</v>
      </c>
      <c r="I1333" s="1" t="s">
        <v>71</v>
      </c>
      <c r="J1333" s="1" t="s">
        <v>27</v>
      </c>
      <c r="K1333" s="1" t="s">
        <v>4619</v>
      </c>
      <c r="M1333" s="1" t="s">
        <v>163</v>
      </c>
      <c r="N1333" s="2">
        <v>42370</v>
      </c>
      <c r="O1333" s="1" t="s">
        <v>30</v>
      </c>
      <c r="P1333" s="1" t="s">
        <v>4620</v>
      </c>
      <c r="Q1333" s="1" t="s">
        <v>4621</v>
      </c>
      <c r="R1333" s="1" t="s">
        <v>4622</v>
      </c>
      <c r="S1333" s="1" t="s">
        <v>4623</v>
      </c>
      <c r="U1333" s="3">
        <v>18568</v>
      </c>
    </row>
    <row r="1334" spans="1:23" x14ac:dyDescent="0.3">
      <c r="A1334" s="1" t="s">
        <v>4624</v>
      </c>
      <c r="B1334" s="1" t="s">
        <v>4625</v>
      </c>
      <c r="D1334" s="1" t="s">
        <v>4626</v>
      </c>
      <c r="E1334" s="1">
        <v>1</v>
      </c>
      <c r="F1334" s="1" t="s">
        <v>221</v>
      </c>
      <c r="H1334" s="1" t="s">
        <v>26</v>
      </c>
      <c r="I1334" s="1" t="s">
        <v>71</v>
      </c>
      <c r="J1334" s="1" t="s">
        <v>27</v>
      </c>
      <c r="K1334" s="1" t="s">
        <v>4627</v>
      </c>
      <c r="M1334" s="1" t="s">
        <v>302</v>
      </c>
      <c r="N1334" s="2">
        <v>42370</v>
      </c>
      <c r="O1334" s="1" t="s">
        <v>30</v>
      </c>
      <c r="P1334" s="1" t="s">
        <v>4628</v>
      </c>
      <c r="R1334" s="1" t="s">
        <v>4629</v>
      </c>
      <c r="S1334" s="1" t="s">
        <v>4630</v>
      </c>
      <c r="U1334" s="4">
        <v>45667</v>
      </c>
    </row>
    <row r="1335" spans="1:23" x14ac:dyDescent="0.3">
      <c r="A1335" s="1" t="s">
        <v>4631</v>
      </c>
      <c r="B1335" s="1" t="s">
        <v>4632</v>
      </c>
      <c r="F1335" s="1" t="s">
        <v>4633</v>
      </c>
      <c r="H1335" s="1" t="s">
        <v>26</v>
      </c>
      <c r="J1335" s="1" t="s">
        <v>27</v>
      </c>
      <c r="K1335" s="1" t="s">
        <v>4634</v>
      </c>
      <c r="M1335" s="1" t="s">
        <v>144</v>
      </c>
      <c r="N1335" s="2">
        <v>42370</v>
      </c>
      <c r="O1335" s="1" t="s">
        <v>30</v>
      </c>
      <c r="P1335" s="1" t="s">
        <v>4635</v>
      </c>
      <c r="R1335" s="1" t="s">
        <v>4636</v>
      </c>
      <c r="S1335" s="1" t="s">
        <v>4637</v>
      </c>
      <c r="U1335" s="4">
        <v>45667</v>
      </c>
    </row>
    <row r="1336" spans="1:23" x14ac:dyDescent="0.3">
      <c r="A1336" s="1" t="s">
        <v>4638</v>
      </c>
      <c r="B1336" s="1" t="s">
        <v>4639</v>
      </c>
      <c r="D1336" s="1" t="s">
        <v>4640</v>
      </c>
      <c r="E1336" s="1">
        <v>1</v>
      </c>
      <c r="F1336" s="1" t="s">
        <v>142</v>
      </c>
      <c r="H1336" s="1" t="s">
        <v>26</v>
      </c>
      <c r="J1336" s="1" t="s">
        <v>27</v>
      </c>
      <c r="K1336" s="1" t="s">
        <v>528</v>
      </c>
      <c r="M1336" s="1" t="s">
        <v>100</v>
      </c>
      <c r="N1336" s="2">
        <v>42370</v>
      </c>
      <c r="O1336" s="1" t="s">
        <v>30</v>
      </c>
      <c r="P1336" s="1" t="s">
        <v>4641</v>
      </c>
      <c r="Q1336" s="1" t="s">
        <v>4642</v>
      </c>
      <c r="R1336" s="1" t="s">
        <v>4643</v>
      </c>
      <c r="S1336" s="1" t="s">
        <v>4644</v>
      </c>
      <c r="U1336" s="1" t="s">
        <v>130</v>
      </c>
    </row>
    <row r="1337" spans="1:23" x14ac:dyDescent="0.3">
      <c r="A1337" s="1" t="s">
        <v>4645</v>
      </c>
      <c r="B1337" s="1" t="s">
        <v>4646</v>
      </c>
      <c r="F1337" s="1" t="s">
        <v>1525</v>
      </c>
      <c r="H1337" s="1" t="s">
        <v>26</v>
      </c>
      <c r="J1337" s="1" t="s">
        <v>27</v>
      </c>
      <c r="K1337" s="1" t="s">
        <v>2460</v>
      </c>
      <c r="L1337" s="1" t="s">
        <v>4647</v>
      </c>
      <c r="M1337" s="1" t="s">
        <v>2669</v>
      </c>
      <c r="N1337" s="2">
        <v>42370</v>
      </c>
      <c r="O1337" s="1" t="s">
        <v>30</v>
      </c>
      <c r="P1337" s="1" t="s">
        <v>4648</v>
      </c>
      <c r="R1337" s="1" t="s">
        <v>4649</v>
      </c>
      <c r="S1337" s="1" t="s">
        <v>4650</v>
      </c>
    </row>
    <row r="1338" spans="1:23" x14ac:dyDescent="0.3">
      <c r="A1338" s="1" t="s">
        <v>4651</v>
      </c>
      <c r="B1338" s="1" t="s">
        <v>4652</v>
      </c>
      <c r="D1338" s="1" t="s">
        <v>4653</v>
      </c>
      <c r="E1338" s="1">
        <v>1</v>
      </c>
      <c r="F1338" s="1" t="s">
        <v>4654</v>
      </c>
      <c r="G1338" s="1">
        <v>1</v>
      </c>
      <c r="H1338" s="1" t="s">
        <v>26</v>
      </c>
      <c r="I1338" s="1" t="s">
        <v>71</v>
      </c>
      <c r="J1338" s="1" t="s">
        <v>27</v>
      </c>
      <c r="K1338" s="1" t="s">
        <v>4655</v>
      </c>
      <c r="L1338" s="1" t="s">
        <v>4656</v>
      </c>
      <c r="M1338" s="1" t="s">
        <v>144</v>
      </c>
      <c r="N1338" s="2">
        <v>42370</v>
      </c>
      <c r="O1338" s="1" t="s">
        <v>30</v>
      </c>
      <c r="P1338" s="1" t="s">
        <v>4657</v>
      </c>
      <c r="R1338" s="1" t="s">
        <v>4658</v>
      </c>
      <c r="U1338" s="1" t="s">
        <v>130</v>
      </c>
    </row>
    <row r="1339" spans="1:23" x14ac:dyDescent="0.3">
      <c r="A1339" s="1" t="s">
        <v>4659</v>
      </c>
      <c r="B1339" s="1" t="s">
        <v>4660</v>
      </c>
      <c r="F1339" s="1" t="s">
        <v>299</v>
      </c>
      <c r="H1339" s="1" t="s">
        <v>26</v>
      </c>
      <c r="I1339" s="1" t="s">
        <v>80</v>
      </c>
      <c r="J1339" s="1" t="s">
        <v>27</v>
      </c>
      <c r="K1339" s="1" t="s">
        <v>4661</v>
      </c>
      <c r="L1339" s="1" t="s">
        <v>4662</v>
      </c>
      <c r="M1339" s="1" t="s">
        <v>3417</v>
      </c>
      <c r="N1339" s="2">
        <v>42370</v>
      </c>
      <c r="O1339" s="1" t="s">
        <v>30</v>
      </c>
      <c r="P1339" s="1" t="s">
        <v>4663</v>
      </c>
      <c r="R1339" s="1" t="s">
        <v>4664</v>
      </c>
      <c r="U1339" s="4">
        <v>45667</v>
      </c>
    </row>
    <row r="1340" spans="1:23" x14ac:dyDescent="0.3">
      <c r="A1340" s="1" t="s">
        <v>4665</v>
      </c>
      <c r="B1340" s="1" t="s">
        <v>4666</v>
      </c>
      <c r="F1340" s="1" t="s">
        <v>142</v>
      </c>
      <c r="H1340" s="1" t="s">
        <v>26</v>
      </c>
      <c r="J1340" s="1" t="s">
        <v>27</v>
      </c>
      <c r="K1340" s="1" t="s">
        <v>528</v>
      </c>
      <c r="L1340" s="1" t="s">
        <v>4667</v>
      </c>
      <c r="M1340" s="1" t="s">
        <v>1110</v>
      </c>
      <c r="N1340" s="2">
        <v>42370</v>
      </c>
      <c r="O1340" s="1" t="s">
        <v>30</v>
      </c>
      <c r="P1340" s="1" t="s">
        <v>4668</v>
      </c>
      <c r="Q1340" s="1" t="s">
        <v>4669</v>
      </c>
      <c r="R1340" s="1" t="s">
        <v>4670</v>
      </c>
      <c r="S1340" s="1">
        <v>8091189900</v>
      </c>
      <c r="U1340" s="4">
        <v>45667</v>
      </c>
    </row>
    <row r="1341" spans="1:23" x14ac:dyDescent="0.3">
      <c r="A1341" s="1" t="s">
        <v>4671</v>
      </c>
      <c r="B1341" s="1" t="s">
        <v>4672</v>
      </c>
      <c r="C1341" s="1" t="s">
        <v>869</v>
      </c>
      <c r="F1341" s="1" t="s">
        <v>142</v>
      </c>
      <c r="H1341" s="1" t="s">
        <v>26</v>
      </c>
      <c r="I1341" s="1" t="s">
        <v>80</v>
      </c>
      <c r="J1341" s="1" t="s">
        <v>27</v>
      </c>
      <c r="K1341" s="1" t="s">
        <v>1047</v>
      </c>
      <c r="L1341" s="1" t="s">
        <v>4673</v>
      </c>
      <c r="M1341" s="1" t="s">
        <v>302</v>
      </c>
      <c r="N1341" s="2">
        <v>42370</v>
      </c>
      <c r="O1341" s="1" t="s">
        <v>30</v>
      </c>
      <c r="P1341" s="1" t="s">
        <v>4674</v>
      </c>
      <c r="Q1341" s="1" t="s">
        <v>4675</v>
      </c>
      <c r="U1341" s="4">
        <v>45667</v>
      </c>
      <c r="V1341" s="1" t="s">
        <v>869</v>
      </c>
      <c r="W1341" s="1">
        <v>1</v>
      </c>
    </row>
    <row r="1342" spans="1:23" x14ac:dyDescent="0.3">
      <c r="A1342" s="1" t="s">
        <v>4676</v>
      </c>
      <c r="B1342" s="1" t="s">
        <v>4677</v>
      </c>
      <c r="C1342" s="1" t="s">
        <v>212</v>
      </c>
      <c r="D1342" s="1" t="s">
        <v>4678</v>
      </c>
      <c r="E1342" s="1">
        <v>2</v>
      </c>
      <c r="F1342" s="1" t="s">
        <v>4679</v>
      </c>
      <c r="H1342" s="1" t="s">
        <v>26</v>
      </c>
      <c r="I1342" s="1" t="s">
        <v>71</v>
      </c>
      <c r="J1342" s="1" t="s">
        <v>27</v>
      </c>
      <c r="K1342" s="1" t="s">
        <v>4680</v>
      </c>
      <c r="L1342" s="1" t="s">
        <v>4681</v>
      </c>
      <c r="M1342" s="1" t="s">
        <v>170</v>
      </c>
      <c r="N1342" s="2">
        <v>42370</v>
      </c>
      <c r="O1342" s="1" t="s">
        <v>30</v>
      </c>
      <c r="P1342" s="1" t="s">
        <v>4682</v>
      </c>
      <c r="Q1342" s="1" t="s">
        <v>4683</v>
      </c>
      <c r="R1342" s="1" t="s">
        <v>4684</v>
      </c>
      <c r="U1342" s="4">
        <v>45667</v>
      </c>
      <c r="W1342" s="1">
        <v>1</v>
      </c>
    </row>
    <row r="1343" spans="1:23" x14ac:dyDescent="0.3">
      <c r="A1343" s="1" t="s">
        <v>4685</v>
      </c>
      <c r="B1343" s="1" t="s">
        <v>4686</v>
      </c>
      <c r="F1343" s="1" t="s">
        <v>25</v>
      </c>
      <c r="H1343" s="1" t="s">
        <v>26</v>
      </c>
      <c r="I1343" s="1" t="s">
        <v>71</v>
      </c>
      <c r="J1343" s="1" t="s">
        <v>27</v>
      </c>
      <c r="K1343" s="1" t="s">
        <v>257</v>
      </c>
      <c r="M1343" s="1" t="s">
        <v>1272</v>
      </c>
      <c r="N1343" s="2">
        <v>42370</v>
      </c>
      <c r="O1343" s="1" t="s">
        <v>30</v>
      </c>
      <c r="P1343" s="1" t="s">
        <v>4687</v>
      </c>
      <c r="Q1343" s="1" t="s">
        <v>4688</v>
      </c>
      <c r="R1343" s="1" t="s">
        <v>4689</v>
      </c>
      <c r="S1343" s="1" t="s">
        <v>4690</v>
      </c>
      <c r="U1343" s="3">
        <v>18568</v>
      </c>
    </row>
    <row r="1344" spans="1:23" x14ac:dyDescent="0.3">
      <c r="A1344" s="1" t="s">
        <v>4691</v>
      </c>
      <c r="B1344" s="1" t="s">
        <v>4692</v>
      </c>
      <c r="D1344" s="1" t="s">
        <v>4693</v>
      </c>
      <c r="E1344" s="1">
        <v>2</v>
      </c>
      <c r="F1344" s="1" t="s">
        <v>142</v>
      </c>
      <c r="H1344" s="1" t="s">
        <v>26</v>
      </c>
      <c r="J1344" s="1" t="s">
        <v>27</v>
      </c>
      <c r="K1344" s="1" t="s">
        <v>528</v>
      </c>
      <c r="L1344" s="1" t="s">
        <v>4694</v>
      </c>
      <c r="M1344" s="1" t="s">
        <v>109</v>
      </c>
      <c r="N1344" s="2">
        <v>42370</v>
      </c>
      <c r="O1344" s="1" t="s">
        <v>267</v>
      </c>
      <c r="P1344" s="1" t="s">
        <v>4695</v>
      </c>
      <c r="Q1344" s="1" t="s">
        <v>4696</v>
      </c>
      <c r="R1344" s="1" t="s">
        <v>4697</v>
      </c>
      <c r="S1344" s="1">
        <v>254706962000</v>
      </c>
      <c r="U1344" s="3">
        <v>18568</v>
      </c>
    </row>
    <row r="1345" spans="1:21" x14ac:dyDescent="0.3">
      <c r="A1345" s="1" t="s">
        <v>4698</v>
      </c>
      <c r="B1345" s="1" t="s">
        <v>4699</v>
      </c>
      <c r="F1345" s="1" t="s">
        <v>643</v>
      </c>
      <c r="H1345" s="1" t="s">
        <v>26</v>
      </c>
      <c r="I1345" s="1" t="s">
        <v>71</v>
      </c>
      <c r="J1345" s="1" t="s">
        <v>27</v>
      </c>
      <c r="K1345" s="1" t="s">
        <v>4700</v>
      </c>
      <c r="M1345" s="1" t="s">
        <v>1387</v>
      </c>
      <c r="N1345" s="2">
        <v>42370</v>
      </c>
      <c r="O1345" s="1" t="s">
        <v>30</v>
      </c>
      <c r="P1345" s="1" t="s">
        <v>4701</v>
      </c>
      <c r="Q1345" s="1" t="s">
        <v>4702</v>
      </c>
      <c r="R1345" s="1" t="s">
        <v>4703</v>
      </c>
      <c r="S1345" s="1" t="s">
        <v>4704</v>
      </c>
      <c r="U1345" s="3">
        <v>18568</v>
      </c>
    </row>
    <row r="1346" spans="1:21" x14ac:dyDescent="0.3">
      <c r="A1346" s="1" t="s">
        <v>4705</v>
      </c>
      <c r="B1346" s="1" t="s">
        <v>4706</v>
      </c>
      <c r="F1346" s="1" t="s">
        <v>4707</v>
      </c>
      <c r="H1346" s="1" t="s">
        <v>26</v>
      </c>
      <c r="I1346" s="1" t="s">
        <v>71</v>
      </c>
      <c r="J1346" s="1" t="s">
        <v>27</v>
      </c>
      <c r="K1346" s="1" t="s">
        <v>4708</v>
      </c>
      <c r="M1346" s="1" t="s">
        <v>302</v>
      </c>
      <c r="N1346" s="2">
        <v>42370</v>
      </c>
      <c r="O1346" s="1" t="s">
        <v>30</v>
      </c>
      <c r="P1346" s="1" t="s">
        <v>4709</v>
      </c>
      <c r="R1346" s="1" t="s">
        <v>4710</v>
      </c>
      <c r="S1346" s="1" t="s">
        <v>4711</v>
      </c>
      <c r="U1346" s="1" t="s">
        <v>67</v>
      </c>
    </row>
    <row r="1347" spans="1:21" x14ac:dyDescent="0.3">
      <c r="A1347" s="1" t="s">
        <v>4712</v>
      </c>
      <c r="B1347" s="1" t="s">
        <v>4713</v>
      </c>
      <c r="D1347" s="1" t="s">
        <v>4714</v>
      </c>
      <c r="E1347" s="1">
        <v>1</v>
      </c>
      <c r="F1347" s="1" t="s">
        <v>25</v>
      </c>
      <c r="H1347" s="1" t="s">
        <v>26</v>
      </c>
      <c r="J1347" s="1" t="s">
        <v>27</v>
      </c>
      <c r="K1347" s="1" t="s">
        <v>751</v>
      </c>
      <c r="M1347" s="1" t="s">
        <v>170</v>
      </c>
      <c r="N1347" s="2">
        <v>42370</v>
      </c>
      <c r="O1347" s="1" t="s">
        <v>30</v>
      </c>
      <c r="P1347" s="1" t="s">
        <v>4715</v>
      </c>
      <c r="R1347" s="1" t="s">
        <v>4716</v>
      </c>
      <c r="S1347" s="1" t="s">
        <v>4717</v>
      </c>
      <c r="U1347" s="3">
        <v>18568</v>
      </c>
    </row>
    <row r="1348" spans="1:21" x14ac:dyDescent="0.3">
      <c r="A1348" s="1" t="s">
        <v>4718</v>
      </c>
      <c r="B1348" s="1" t="s">
        <v>4719</v>
      </c>
      <c r="F1348" s="1" t="s">
        <v>221</v>
      </c>
      <c r="H1348" s="1" t="s">
        <v>26</v>
      </c>
      <c r="J1348" s="1" t="s">
        <v>27</v>
      </c>
      <c r="K1348" s="1" t="s">
        <v>4720</v>
      </c>
      <c r="M1348" s="1" t="s">
        <v>258</v>
      </c>
      <c r="N1348" s="2">
        <v>42370</v>
      </c>
      <c r="O1348" s="1" t="s">
        <v>30</v>
      </c>
      <c r="P1348" s="1" t="s">
        <v>4721</v>
      </c>
      <c r="Q1348" s="1" t="s">
        <v>4722</v>
      </c>
      <c r="R1348" s="1" t="s">
        <v>4723</v>
      </c>
      <c r="S1348" s="1" t="s">
        <v>4724</v>
      </c>
      <c r="U1348" s="3">
        <v>18568</v>
      </c>
    </row>
    <row r="1349" spans="1:21" x14ac:dyDescent="0.3">
      <c r="A1349" s="1" t="s">
        <v>4725</v>
      </c>
      <c r="B1349" s="1" t="s">
        <v>4726</v>
      </c>
      <c r="D1349" s="1" t="s">
        <v>4727</v>
      </c>
      <c r="E1349" s="1">
        <v>1</v>
      </c>
      <c r="F1349" s="1" t="s">
        <v>25</v>
      </c>
      <c r="H1349" s="1" t="s">
        <v>26</v>
      </c>
      <c r="I1349" s="1" t="s">
        <v>71</v>
      </c>
      <c r="J1349" s="1" t="s">
        <v>27</v>
      </c>
      <c r="K1349" s="1" t="s">
        <v>4728</v>
      </c>
      <c r="M1349" s="1" t="s">
        <v>302</v>
      </c>
      <c r="N1349" s="2">
        <v>42370</v>
      </c>
      <c r="O1349" s="1" t="s">
        <v>30</v>
      </c>
      <c r="P1349" s="1" t="s">
        <v>4729</v>
      </c>
      <c r="R1349" s="1" t="s">
        <v>4730</v>
      </c>
      <c r="S1349" s="1" t="s">
        <v>4731</v>
      </c>
      <c r="U1349" s="4">
        <v>45667</v>
      </c>
    </row>
    <row r="1350" spans="1:21" x14ac:dyDescent="0.3">
      <c r="A1350" s="1" t="s">
        <v>4732</v>
      </c>
      <c r="B1350" s="1" t="s">
        <v>4733</v>
      </c>
      <c r="F1350" s="1" t="s">
        <v>437</v>
      </c>
      <c r="H1350" s="1" t="s">
        <v>26</v>
      </c>
      <c r="J1350" s="1" t="s">
        <v>27</v>
      </c>
      <c r="K1350" s="1" t="s">
        <v>4734</v>
      </c>
      <c r="M1350" s="1" t="s">
        <v>109</v>
      </c>
      <c r="N1350" s="2">
        <v>42370</v>
      </c>
      <c r="O1350" s="1" t="s">
        <v>30</v>
      </c>
      <c r="P1350" s="1" t="s">
        <v>4735</v>
      </c>
      <c r="Q1350" s="1" t="s">
        <v>4736</v>
      </c>
      <c r="R1350" s="1" t="s">
        <v>4737</v>
      </c>
      <c r="S1350" s="1" t="s">
        <v>4738</v>
      </c>
      <c r="U1350" s="4">
        <v>45667</v>
      </c>
    </row>
    <row r="1351" spans="1:21" x14ac:dyDescent="0.3">
      <c r="A1351" s="1" t="s">
        <v>4739</v>
      </c>
      <c r="B1351" s="1" t="s">
        <v>4740</v>
      </c>
      <c r="F1351" s="1" t="s">
        <v>151</v>
      </c>
      <c r="H1351" s="1" t="s">
        <v>26</v>
      </c>
      <c r="I1351" s="1" t="s">
        <v>71</v>
      </c>
      <c r="J1351" s="1" t="s">
        <v>27</v>
      </c>
      <c r="K1351" s="1" t="s">
        <v>4741</v>
      </c>
      <c r="M1351" s="1" t="s">
        <v>2802</v>
      </c>
      <c r="N1351" s="2">
        <v>42370</v>
      </c>
      <c r="O1351" s="1" t="s">
        <v>223</v>
      </c>
      <c r="P1351" s="1" t="s">
        <v>4742</v>
      </c>
      <c r="Q1351" s="1" t="s">
        <v>4743</v>
      </c>
      <c r="R1351" s="1" t="s">
        <v>4744</v>
      </c>
      <c r="S1351" s="1" t="s">
        <v>4745</v>
      </c>
      <c r="U1351" s="3">
        <v>18568</v>
      </c>
    </row>
    <row r="1352" spans="1:21" x14ac:dyDescent="0.3">
      <c r="A1352" s="1" t="s">
        <v>4746</v>
      </c>
      <c r="B1352" s="1" t="s">
        <v>4747</v>
      </c>
      <c r="F1352" s="1" t="s">
        <v>221</v>
      </c>
      <c r="H1352" s="1" t="s">
        <v>26</v>
      </c>
      <c r="J1352" s="1" t="s">
        <v>27</v>
      </c>
      <c r="K1352" s="1" t="s">
        <v>1227</v>
      </c>
      <c r="M1352" s="1" t="s">
        <v>4748</v>
      </c>
      <c r="N1352" s="2">
        <v>42370</v>
      </c>
      <c r="O1352" s="1" t="s">
        <v>30</v>
      </c>
      <c r="P1352" s="1" t="s">
        <v>4749</v>
      </c>
      <c r="R1352" s="1" t="s">
        <v>4750</v>
      </c>
      <c r="S1352" s="1" t="s">
        <v>4751</v>
      </c>
      <c r="U1352" s="3">
        <v>18568</v>
      </c>
    </row>
    <row r="1353" spans="1:21" x14ac:dyDescent="0.3">
      <c r="A1353" s="1" t="s">
        <v>4752</v>
      </c>
      <c r="B1353" s="1" t="s">
        <v>4753</v>
      </c>
      <c r="F1353" s="1" t="s">
        <v>25</v>
      </c>
      <c r="H1353" s="1" t="s">
        <v>26</v>
      </c>
      <c r="J1353" s="1" t="s">
        <v>27</v>
      </c>
      <c r="K1353" s="1" t="s">
        <v>4754</v>
      </c>
      <c r="M1353" s="1" t="s">
        <v>109</v>
      </c>
      <c r="N1353" s="2">
        <v>42370</v>
      </c>
      <c r="O1353" s="1" t="s">
        <v>30</v>
      </c>
      <c r="P1353" s="1" t="s">
        <v>4755</v>
      </c>
      <c r="R1353" s="1" t="s">
        <v>4756</v>
      </c>
      <c r="S1353" s="1">
        <f>254-7776-63200</f>
        <v>-70722</v>
      </c>
      <c r="U1353" s="4">
        <v>45667</v>
      </c>
    </row>
    <row r="1354" spans="1:21" x14ac:dyDescent="0.3">
      <c r="A1354" s="1" t="s">
        <v>4757</v>
      </c>
      <c r="B1354" s="1" t="s">
        <v>4758</v>
      </c>
      <c r="D1354" s="1" t="s">
        <v>4759</v>
      </c>
      <c r="E1354" s="1">
        <v>1</v>
      </c>
      <c r="F1354" s="1" t="s">
        <v>151</v>
      </c>
      <c r="H1354" s="1" t="s">
        <v>26</v>
      </c>
      <c r="I1354" s="1" t="s">
        <v>71</v>
      </c>
      <c r="J1354" s="1" t="s">
        <v>27</v>
      </c>
      <c r="K1354" s="1" t="s">
        <v>3051</v>
      </c>
      <c r="M1354" s="1" t="s">
        <v>302</v>
      </c>
      <c r="N1354" s="2">
        <v>42370</v>
      </c>
      <c r="O1354" s="1" t="s">
        <v>30</v>
      </c>
      <c r="P1354" s="1" t="s">
        <v>4760</v>
      </c>
      <c r="Q1354" s="1" t="s">
        <v>4761</v>
      </c>
      <c r="R1354" s="1" t="s">
        <v>4762</v>
      </c>
      <c r="S1354" s="1" t="s">
        <v>4763</v>
      </c>
      <c r="U1354" s="4">
        <v>45667</v>
      </c>
    </row>
    <row r="1355" spans="1:21" x14ac:dyDescent="0.3">
      <c r="A1355" s="1" t="s">
        <v>4764</v>
      </c>
      <c r="B1355" s="1" t="s">
        <v>4765</v>
      </c>
      <c r="F1355" s="1" t="s">
        <v>4766</v>
      </c>
      <c r="H1355" s="1" t="s">
        <v>26</v>
      </c>
      <c r="J1355" s="1" t="s">
        <v>27</v>
      </c>
      <c r="K1355" s="1" t="s">
        <v>4767</v>
      </c>
      <c r="M1355" s="1" t="s">
        <v>109</v>
      </c>
      <c r="N1355" s="2">
        <v>42370</v>
      </c>
      <c r="O1355" s="1" t="s">
        <v>30</v>
      </c>
      <c r="P1355" s="1" t="s">
        <v>4768</v>
      </c>
      <c r="Q1355" s="1" t="s">
        <v>4769</v>
      </c>
      <c r="R1355" s="1" t="s">
        <v>4770</v>
      </c>
      <c r="S1355" s="1" t="s">
        <v>4771</v>
      </c>
      <c r="U1355" s="4">
        <v>45667</v>
      </c>
    </row>
    <row r="1356" spans="1:21" x14ac:dyDescent="0.3">
      <c r="A1356" s="1" t="s">
        <v>4772</v>
      </c>
      <c r="B1356" s="1" t="s">
        <v>4773</v>
      </c>
      <c r="F1356" s="1" t="s">
        <v>90</v>
      </c>
      <c r="H1356" s="1" t="s">
        <v>26</v>
      </c>
      <c r="J1356" s="1" t="s">
        <v>27</v>
      </c>
      <c r="K1356" s="1" t="s">
        <v>4774</v>
      </c>
      <c r="M1356" s="1" t="s">
        <v>4775</v>
      </c>
      <c r="N1356" s="2">
        <v>42370</v>
      </c>
      <c r="O1356" s="1" t="s">
        <v>30</v>
      </c>
      <c r="P1356" s="1" t="s">
        <v>4776</v>
      </c>
      <c r="R1356" s="1" t="s">
        <v>4777</v>
      </c>
      <c r="S1356" s="1" t="s">
        <v>4778</v>
      </c>
    </row>
    <row r="1357" spans="1:21" x14ac:dyDescent="0.3">
      <c r="A1357" s="1" t="s">
        <v>4779</v>
      </c>
      <c r="B1357" s="1" t="s">
        <v>4780</v>
      </c>
      <c r="F1357" s="1" t="s">
        <v>2120</v>
      </c>
      <c r="H1357" s="1" t="s">
        <v>26</v>
      </c>
      <c r="I1357" s="1" t="s">
        <v>124</v>
      </c>
      <c r="J1357" s="1" t="s">
        <v>27</v>
      </c>
      <c r="K1357" s="1" t="s">
        <v>4781</v>
      </c>
      <c r="M1357" s="1" t="s">
        <v>4782</v>
      </c>
      <c r="N1357" s="2">
        <v>42370</v>
      </c>
      <c r="O1357" s="1" t="s">
        <v>30</v>
      </c>
      <c r="P1357" s="1" t="s">
        <v>4783</v>
      </c>
      <c r="Q1357" s="1" t="s">
        <v>4784</v>
      </c>
      <c r="R1357" s="1" t="s">
        <v>4785</v>
      </c>
      <c r="S1357" s="1" t="s">
        <v>4786</v>
      </c>
      <c r="U1357" s="4">
        <v>45667</v>
      </c>
    </row>
    <row r="1358" spans="1:21" x14ac:dyDescent="0.3">
      <c r="A1358" s="1" t="s">
        <v>4787</v>
      </c>
      <c r="B1358" s="1" t="s">
        <v>4788</v>
      </c>
      <c r="F1358" s="1" t="s">
        <v>2097</v>
      </c>
      <c r="H1358" s="1" t="s">
        <v>26</v>
      </c>
      <c r="J1358" s="1" t="s">
        <v>27</v>
      </c>
      <c r="K1358" s="1" t="s">
        <v>2098</v>
      </c>
      <c r="L1358" s="1" t="s">
        <v>4789</v>
      </c>
      <c r="M1358" s="1" t="s">
        <v>258</v>
      </c>
      <c r="N1358" s="2">
        <v>42370</v>
      </c>
      <c r="O1358" s="1" t="s">
        <v>30</v>
      </c>
      <c r="P1358" s="1" t="s">
        <v>4790</v>
      </c>
      <c r="R1358" s="1" t="s">
        <v>4791</v>
      </c>
    </row>
    <row r="1359" spans="1:21" x14ac:dyDescent="0.3">
      <c r="A1359" s="1" t="s">
        <v>4792</v>
      </c>
      <c r="B1359" s="1" t="s">
        <v>4793</v>
      </c>
      <c r="F1359" s="1" t="s">
        <v>4443</v>
      </c>
      <c r="H1359" s="1" t="s">
        <v>26</v>
      </c>
      <c r="I1359" s="1" t="s">
        <v>71</v>
      </c>
      <c r="J1359" s="1" t="s">
        <v>27</v>
      </c>
      <c r="K1359" s="1" t="s">
        <v>4794</v>
      </c>
      <c r="L1359" s="1" t="s">
        <v>4795</v>
      </c>
      <c r="M1359" s="1" t="s">
        <v>1120</v>
      </c>
      <c r="N1359" s="2">
        <v>42370</v>
      </c>
      <c r="O1359" s="1" t="s">
        <v>30</v>
      </c>
      <c r="P1359" s="1" t="s">
        <v>4796</v>
      </c>
      <c r="S1359" s="1" t="s">
        <v>4797</v>
      </c>
      <c r="U1359" s="4">
        <v>45667</v>
      </c>
    </row>
    <row r="1360" spans="1:21" x14ac:dyDescent="0.3">
      <c r="A1360" s="1" t="s">
        <v>4798</v>
      </c>
      <c r="B1360" s="1" t="s">
        <v>4799</v>
      </c>
      <c r="F1360" s="1" t="s">
        <v>25</v>
      </c>
      <c r="H1360" s="1" t="s">
        <v>26</v>
      </c>
      <c r="I1360" s="1" t="s">
        <v>71</v>
      </c>
      <c r="J1360" s="1" t="s">
        <v>27</v>
      </c>
      <c r="K1360" s="1" t="s">
        <v>4800</v>
      </c>
      <c r="L1360" s="1" t="s">
        <v>4801</v>
      </c>
      <c r="M1360" s="1" t="s">
        <v>100</v>
      </c>
      <c r="N1360" s="2">
        <v>42370</v>
      </c>
      <c r="O1360" s="1" t="s">
        <v>30</v>
      </c>
      <c r="P1360" s="1" t="s">
        <v>4802</v>
      </c>
      <c r="R1360" s="1" t="s">
        <v>4803</v>
      </c>
      <c r="S1360" s="1" t="s">
        <v>4804</v>
      </c>
      <c r="U1360" s="4">
        <v>45667</v>
      </c>
    </row>
    <row r="1361" spans="1:21" x14ac:dyDescent="0.3">
      <c r="A1361" s="1" t="s">
        <v>4805</v>
      </c>
      <c r="B1361" s="1" t="s">
        <v>4806</v>
      </c>
      <c r="F1361" s="1" t="s">
        <v>4807</v>
      </c>
      <c r="H1361" s="1" t="s">
        <v>26</v>
      </c>
      <c r="J1361" s="1" t="s">
        <v>27</v>
      </c>
      <c r="K1361" s="1" t="s">
        <v>4808</v>
      </c>
      <c r="M1361" s="1" t="s">
        <v>2802</v>
      </c>
      <c r="N1361" s="2">
        <v>42370</v>
      </c>
      <c r="O1361" s="1" t="s">
        <v>30</v>
      </c>
      <c r="P1361" s="1" t="s">
        <v>4809</v>
      </c>
      <c r="Q1361" s="1" t="s">
        <v>4810</v>
      </c>
      <c r="R1361" s="1" t="s">
        <v>4811</v>
      </c>
      <c r="U1361" s="4">
        <v>45667</v>
      </c>
    </row>
    <row r="1362" spans="1:21" x14ac:dyDescent="0.3">
      <c r="A1362" s="1" t="s">
        <v>4812</v>
      </c>
      <c r="B1362" s="1" t="s">
        <v>4813</v>
      </c>
      <c r="D1362" s="1" t="s">
        <v>4814</v>
      </c>
      <c r="E1362" s="1">
        <v>1</v>
      </c>
      <c r="F1362" s="1" t="s">
        <v>194</v>
      </c>
      <c r="H1362" s="1" t="s">
        <v>26</v>
      </c>
      <c r="I1362" s="1" t="s">
        <v>80</v>
      </c>
      <c r="J1362" s="1" t="s">
        <v>27</v>
      </c>
      <c r="K1362" s="1" t="s">
        <v>195</v>
      </c>
      <c r="M1362" s="1" t="s">
        <v>100</v>
      </c>
      <c r="N1362" s="2">
        <v>42370</v>
      </c>
      <c r="O1362" s="1" t="s">
        <v>30</v>
      </c>
      <c r="P1362" s="1" t="s">
        <v>4815</v>
      </c>
      <c r="R1362" s="1" t="s">
        <v>4816</v>
      </c>
      <c r="S1362" s="1" t="s">
        <v>4817</v>
      </c>
    </row>
    <row r="1363" spans="1:21" x14ac:dyDescent="0.3">
      <c r="A1363" s="1" t="s">
        <v>4818</v>
      </c>
      <c r="B1363" s="1" t="s">
        <v>4819</v>
      </c>
      <c r="D1363" s="1" t="s">
        <v>4820</v>
      </c>
      <c r="E1363" s="1">
        <v>1</v>
      </c>
      <c r="F1363" s="1" t="s">
        <v>25</v>
      </c>
      <c r="H1363" s="1" t="s">
        <v>26</v>
      </c>
      <c r="I1363" s="1" t="s">
        <v>71</v>
      </c>
      <c r="J1363" s="1" t="s">
        <v>27</v>
      </c>
      <c r="K1363" s="1" t="s">
        <v>4821</v>
      </c>
      <c r="M1363" s="1" t="s">
        <v>258</v>
      </c>
      <c r="N1363" s="2">
        <v>42370</v>
      </c>
      <c r="O1363" s="1" t="s">
        <v>30</v>
      </c>
      <c r="P1363" s="1" t="s">
        <v>4822</v>
      </c>
      <c r="R1363" s="1" t="s">
        <v>4823</v>
      </c>
      <c r="S1363" s="1" t="s">
        <v>4824</v>
      </c>
      <c r="U1363" s="1" t="s">
        <v>130</v>
      </c>
    </row>
    <row r="1364" spans="1:21" x14ac:dyDescent="0.3">
      <c r="A1364" s="1" t="s">
        <v>4825</v>
      </c>
      <c r="B1364" s="1" t="s">
        <v>4826</v>
      </c>
      <c r="F1364" s="1" t="s">
        <v>4827</v>
      </c>
      <c r="H1364" s="1" t="s">
        <v>26</v>
      </c>
      <c r="J1364" s="1" t="s">
        <v>27</v>
      </c>
      <c r="K1364" s="1" t="s">
        <v>4828</v>
      </c>
      <c r="M1364" s="1" t="s">
        <v>3270</v>
      </c>
      <c r="N1364" s="2">
        <v>42370</v>
      </c>
      <c r="O1364" s="1" t="s">
        <v>30</v>
      </c>
      <c r="P1364" s="1" t="s">
        <v>4829</v>
      </c>
      <c r="Q1364" s="1" t="s">
        <v>4830</v>
      </c>
      <c r="R1364" s="1" t="s">
        <v>4831</v>
      </c>
      <c r="S1364" s="1" t="s">
        <v>4832</v>
      </c>
      <c r="U1364" s="3">
        <v>18568</v>
      </c>
    </row>
    <row r="1365" spans="1:21" x14ac:dyDescent="0.3">
      <c r="A1365" s="1" t="s">
        <v>4833</v>
      </c>
      <c r="B1365" s="1" t="s">
        <v>4834</v>
      </c>
      <c r="F1365" s="1" t="s">
        <v>90</v>
      </c>
      <c r="H1365" s="1" t="s">
        <v>26</v>
      </c>
      <c r="J1365" s="1" t="s">
        <v>27</v>
      </c>
      <c r="K1365" s="1" t="s">
        <v>967</v>
      </c>
      <c r="M1365" s="1" t="s">
        <v>347</v>
      </c>
      <c r="N1365" s="2">
        <v>42370</v>
      </c>
      <c r="O1365" s="1" t="s">
        <v>30</v>
      </c>
      <c r="P1365" s="1" t="s">
        <v>4835</v>
      </c>
      <c r="Q1365" s="1" t="s">
        <v>4836</v>
      </c>
      <c r="U1365" s="1" t="s">
        <v>34</v>
      </c>
    </row>
    <row r="1366" spans="1:21" x14ac:dyDescent="0.3">
      <c r="A1366" s="1" t="s">
        <v>4837</v>
      </c>
      <c r="B1366" s="1" t="s">
        <v>4838</v>
      </c>
      <c r="F1366" s="1" t="s">
        <v>142</v>
      </c>
      <c r="H1366" s="1" t="s">
        <v>26</v>
      </c>
      <c r="I1366" s="1" t="s">
        <v>71</v>
      </c>
      <c r="J1366" s="1" t="s">
        <v>27</v>
      </c>
      <c r="K1366" s="1" t="s">
        <v>528</v>
      </c>
      <c r="M1366" s="1" t="s">
        <v>1220</v>
      </c>
      <c r="N1366" s="2">
        <v>42370</v>
      </c>
      <c r="O1366" s="1" t="s">
        <v>30</v>
      </c>
      <c r="P1366" s="1" t="s">
        <v>4839</v>
      </c>
      <c r="R1366" s="1" t="s">
        <v>4840</v>
      </c>
      <c r="S1366" s="1">
        <v>2302182195</v>
      </c>
      <c r="U1366" s="3">
        <v>18568</v>
      </c>
    </row>
    <row r="1367" spans="1:21" x14ac:dyDescent="0.3">
      <c r="A1367" s="1" t="s">
        <v>4841</v>
      </c>
      <c r="B1367" s="1" t="s">
        <v>4842</v>
      </c>
      <c r="F1367" s="1" t="s">
        <v>221</v>
      </c>
      <c r="H1367" s="1" t="s">
        <v>26</v>
      </c>
      <c r="J1367" s="1" t="s">
        <v>27</v>
      </c>
      <c r="K1367" s="1" t="s">
        <v>4843</v>
      </c>
      <c r="M1367" s="1" t="s">
        <v>746</v>
      </c>
      <c r="N1367" s="2">
        <v>42370</v>
      </c>
      <c r="O1367" s="1" t="s">
        <v>30</v>
      </c>
      <c r="P1367" s="1" t="s">
        <v>4844</v>
      </c>
      <c r="Q1367" s="1" t="s">
        <v>4845</v>
      </c>
      <c r="R1367" s="1" t="s">
        <v>4846</v>
      </c>
      <c r="S1367" s="1" t="s">
        <v>4847</v>
      </c>
      <c r="U1367" s="3">
        <v>18568</v>
      </c>
    </row>
    <row r="1368" spans="1:21" x14ac:dyDescent="0.3">
      <c r="A1368" s="1" t="s">
        <v>4848</v>
      </c>
      <c r="B1368" s="1" t="s">
        <v>4849</v>
      </c>
      <c r="F1368" s="1" t="s">
        <v>666</v>
      </c>
      <c r="H1368" s="1" t="s">
        <v>26</v>
      </c>
      <c r="I1368" s="1" t="s">
        <v>71</v>
      </c>
      <c r="J1368" s="1" t="s">
        <v>27</v>
      </c>
      <c r="K1368" s="1" t="s">
        <v>667</v>
      </c>
      <c r="L1368" s="1" t="s">
        <v>4850</v>
      </c>
      <c r="M1368" s="1" t="s">
        <v>2802</v>
      </c>
      <c r="N1368" s="2">
        <v>42370</v>
      </c>
      <c r="O1368" s="1" t="s">
        <v>30</v>
      </c>
      <c r="P1368" s="1" t="s">
        <v>4851</v>
      </c>
      <c r="Q1368" s="1" t="s">
        <v>4852</v>
      </c>
      <c r="R1368" s="1" t="s">
        <v>4853</v>
      </c>
      <c r="S1368" s="1" t="s">
        <v>4854</v>
      </c>
      <c r="U1368" s="4">
        <v>45667</v>
      </c>
    </row>
    <row r="1369" spans="1:21" x14ac:dyDescent="0.3">
      <c r="A1369" s="1" t="s">
        <v>4855</v>
      </c>
      <c r="B1369" s="1" t="s">
        <v>4856</v>
      </c>
      <c r="F1369" s="1" t="s">
        <v>25</v>
      </c>
      <c r="H1369" s="1" t="s">
        <v>26</v>
      </c>
      <c r="J1369" s="1" t="s">
        <v>27</v>
      </c>
      <c r="K1369" s="1" t="s">
        <v>498</v>
      </c>
      <c r="L1369" s="1" t="s">
        <v>4857</v>
      </c>
      <c r="M1369" s="1" t="s">
        <v>135</v>
      </c>
      <c r="N1369" s="2">
        <v>42370</v>
      </c>
      <c r="O1369" s="1" t="s">
        <v>30</v>
      </c>
      <c r="P1369" s="1" t="s">
        <v>4858</v>
      </c>
      <c r="Q1369" s="1" t="s">
        <v>4859</v>
      </c>
      <c r="R1369" s="1" t="s">
        <v>4860</v>
      </c>
      <c r="S1369" s="1" t="s">
        <v>4861</v>
      </c>
      <c r="U1369" s="3">
        <v>18568</v>
      </c>
    </row>
    <row r="1370" spans="1:21" x14ac:dyDescent="0.3">
      <c r="A1370" s="1" t="s">
        <v>4862</v>
      </c>
      <c r="B1370" s="1" t="s">
        <v>4863</v>
      </c>
      <c r="F1370" s="1" t="s">
        <v>4864</v>
      </c>
      <c r="H1370" s="1" t="s">
        <v>26</v>
      </c>
      <c r="I1370" s="1" t="s">
        <v>71</v>
      </c>
      <c r="J1370" s="1" t="s">
        <v>27</v>
      </c>
      <c r="K1370" s="1" t="s">
        <v>4865</v>
      </c>
      <c r="M1370" s="1" t="s">
        <v>100</v>
      </c>
      <c r="N1370" s="2">
        <v>42370</v>
      </c>
      <c r="O1370" s="1" t="s">
        <v>30</v>
      </c>
      <c r="P1370" s="1" t="s">
        <v>4866</v>
      </c>
      <c r="R1370" s="1" t="s">
        <v>4867</v>
      </c>
      <c r="S1370" s="1" t="s">
        <v>4868</v>
      </c>
      <c r="U1370" s="4">
        <v>45667</v>
      </c>
    </row>
    <row r="1371" spans="1:21" x14ac:dyDescent="0.3">
      <c r="A1371" s="1" t="s">
        <v>4869</v>
      </c>
      <c r="B1371" s="1" t="s">
        <v>4870</v>
      </c>
      <c r="F1371" s="1" t="s">
        <v>1467</v>
      </c>
      <c r="H1371" s="1" t="s">
        <v>26</v>
      </c>
      <c r="J1371" s="1" t="s">
        <v>27</v>
      </c>
      <c r="K1371" s="1" t="s">
        <v>4871</v>
      </c>
      <c r="M1371" s="1" t="s">
        <v>746</v>
      </c>
      <c r="N1371" s="2">
        <v>42370</v>
      </c>
      <c r="O1371" s="1" t="s">
        <v>267</v>
      </c>
      <c r="P1371" s="1" t="s">
        <v>4872</v>
      </c>
      <c r="Q1371" s="1" t="s">
        <v>4873</v>
      </c>
      <c r="R1371" s="1" t="s">
        <v>4874</v>
      </c>
      <c r="S1371" s="1">
        <v>237650665887</v>
      </c>
      <c r="U1371" s="4">
        <v>45667</v>
      </c>
    </row>
    <row r="1372" spans="1:21" x14ac:dyDescent="0.3">
      <c r="A1372" s="1" t="s">
        <v>4875</v>
      </c>
      <c r="B1372" s="1" t="s">
        <v>4876</v>
      </c>
      <c r="F1372" s="1" t="s">
        <v>70</v>
      </c>
      <c r="H1372" s="1" t="s">
        <v>26</v>
      </c>
      <c r="J1372" s="1" t="s">
        <v>27</v>
      </c>
      <c r="K1372" s="1" t="s">
        <v>4877</v>
      </c>
      <c r="M1372" s="1" t="s">
        <v>109</v>
      </c>
      <c r="N1372" s="2">
        <v>42370</v>
      </c>
      <c r="O1372" s="1" t="s">
        <v>30</v>
      </c>
      <c r="P1372" s="1" t="s">
        <v>4878</v>
      </c>
      <c r="Q1372" s="1" t="s">
        <v>4879</v>
      </c>
      <c r="R1372" s="1" t="s">
        <v>4880</v>
      </c>
      <c r="S1372" s="1" t="s">
        <v>4881</v>
      </c>
      <c r="U1372" s="3">
        <v>18568</v>
      </c>
    </row>
    <row r="1373" spans="1:21" x14ac:dyDescent="0.3">
      <c r="A1373" s="1" t="s">
        <v>4882</v>
      </c>
      <c r="B1373" s="1" t="s">
        <v>4883</v>
      </c>
      <c r="D1373" s="1" t="s">
        <v>4884</v>
      </c>
      <c r="E1373" s="1">
        <v>1</v>
      </c>
      <c r="F1373" s="1" t="s">
        <v>4885</v>
      </c>
      <c r="H1373" s="1" t="s">
        <v>26</v>
      </c>
      <c r="I1373" s="1" t="s">
        <v>71</v>
      </c>
      <c r="J1373" s="1" t="s">
        <v>27</v>
      </c>
      <c r="K1373" s="1" t="s">
        <v>4886</v>
      </c>
      <c r="M1373" s="1" t="s">
        <v>163</v>
      </c>
      <c r="N1373" s="2">
        <v>42370</v>
      </c>
      <c r="O1373" s="1" t="s">
        <v>30</v>
      </c>
      <c r="P1373" s="1" t="s">
        <v>4887</v>
      </c>
      <c r="U1373" s="4">
        <v>45667</v>
      </c>
    </row>
    <row r="1374" spans="1:21" x14ac:dyDescent="0.3">
      <c r="A1374" s="1" t="s">
        <v>4888</v>
      </c>
      <c r="B1374" s="1" t="s">
        <v>4889</v>
      </c>
      <c r="F1374" s="1" t="s">
        <v>25</v>
      </c>
      <c r="H1374" s="1" t="s">
        <v>26</v>
      </c>
      <c r="J1374" s="1" t="s">
        <v>27</v>
      </c>
      <c r="K1374" s="1" t="s">
        <v>4890</v>
      </c>
      <c r="M1374" s="1" t="s">
        <v>3168</v>
      </c>
      <c r="N1374" s="2">
        <v>42370</v>
      </c>
      <c r="O1374" s="1" t="s">
        <v>30</v>
      </c>
      <c r="P1374" s="1" t="s">
        <v>4891</v>
      </c>
      <c r="R1374" s="1" t="s">
        <v>4892</v>
      </c>
      <c r="S1374" s="1" t="s">
        <v>4893</v>
      </c>
      <c r="U1374" s="3">
        <v>18568</v>
      </c>
    </row>
    <row r="1375" spans="1:21" x14ac:dyDescent="0.3">
      <c r="A1375" s="1" t="s">
        <v>4894</v>
      </c>
      <c r="B1375" s="1" t="s">
        <v>4895</v>
      </c>
      <c r="F1375" s="1" t="s">
        <v>4896</v>
      </c>
      <c r="H1375" s="1" t="s">
        <v>26</v>
      </c>
      <c r="J1375" s="1" t="s">
        <v>27</v>
      </c>
      <c r="K1375" s="1" t="s">
        <v>4897</v>
      </c>
      <c r="L1375" s="1" t="s">
        <v>4898</v>
      </c>
      <c r="M1375" s="1" t="s">
        <v>302</v>
      </c>
      <c r="N1375" s="2">
        <v>42370</v>
      </c>
      <c r="O1375" s="1" t="s">
        <v>30</v>
      </c>
      <c r="P1375" s="1" t="s">
        <v>4899</v>
      </c>
      <c r="R1375" s="1" t="s">
        <v>4900</v>
      </c>
      <c r="U1375" s="4">
        <v>45667</v>
      </c>
    </row>
    <row r="1376" spans="1:21" x14ac:dyDescent="0.3">
      <c r="A1376" s="1" t="s">
        <v>4901</v>
      </c>
      <c r="B1376" s="1" t="s">
        <v>4902</v>
      </c>
      <c r="F1376" s="1" t="s">
        <v>4903</v>
      </c>
      <c r="H1376" s="1" t="s">
        <v>26</v>
      </c>
      <c r="J1376" s="1" t="s">
        <v>27</v>
      </c>
      <c r="K1376" s="1" t="s">
        <v>4904</v>
      </c>
      <c r="M1376" s="1" t="s">
        <v>1831</v>
      </c>
      <c r="N1376" s="2">
        <v>42370</v>
      </c>
      <c r="O1376" s="1" t="s">
        <v>30</v>
      </c>
      <c r="P1376" s="1" t="s">
        <v>4905</v>
      </c>
      <c r="Q1376" s="1" t="s">
        <v>4906</v>
      </c>
      <c r="R1376" s="1" t="s">
        <v>4907</v>
      </c>
      <c r="S1376" s="1" t="s">
        <v>4908</v>
      </c>
      <c r="U1376" s="3">
        <v>18568</v>
      </c>
    </row>
    <row r="1377" spans="1:23" x14ac:dyDescent="0.3">
      <c r="A1377" s="1" t="s">
        <v>4909</v>
      </c>
      <c r="B1377" s="1" t="s">
        <v>4910</v>
      </c>
      <c r="F1377" s="1" t="s">
        <v>25</v>
      </c>
      <c r="H1377" s="1" t="s">
        <v>26</v>
      </c>
      <c r="J1377" s="1" t="s">
        <v>27</v>
      </c>
      <c r="K1377" s="1" t="s">
        <v>1077</v>
      </c>
      <c r="M1377" s="1" t="s">
        <v>258</v>
      </c>
      <c r="N1377" s="2">
        <v>42370</v>
      </c>
      <c r="O1377" s="1" t="s">
        <v>30</v>
      </c>
      <c r="P1377" s="1" t="s">
        <v>4911</v>
      </c>
      <c r="Q1377" s="1" t="s">
        <v>4912</v>
      </c>
      <c r="R1377" s="1" t="s">
        <v>4913</v>
      </c>
      <c r="S1377" s="1" t="s">
        <v>4914</v>
      </c>
      <c r="U1377" s="3">
        <v>18568</v>
      </c>
    </row>
    <row r="1378" spans="1:23" x14ac:dyDescent="0.3">
      <c r="A1378" s="1" t="s">
        <v>4915</v>
      </c>
      <c r="B1378" s="1" t="s">
        <v>4916</v>
      </c>
      <c r="D1378" s="1" t="s">
        <v>4917</v>
      </c>
      <c r="E1378" s="1">
        <v>1</v>
      </c>
      <c r="F1378" s="1" t="s">
        <v>142</v>
      </c>
      <c r="H1378" s="1" t="s">
        <v>26</v>
      </c>
      <c r="I1378" s="1" t="s">
        <v>71</v>
      </c>
      <c r="J1378" s="1" t="s">
        <v>27</v>
      </c>
      <c r="K1378" s="1" t="s">
        <v>4918</v>
      </c>
      <c r="M1378" s="1" t="s">
        <v>100</v>
      </c>
      <c r="N1378" s="2">
        <v>42370</v>
      </c>
      <c r="O1378" s="1" t="s">
        <v>30</v>
      </c>
      <c r="P1378" s="1" t="s">
        <v>4919</v>
      </c>
      <c r="Q1378" s="1" t="s">
        <v>4920</v>
      </c>
      <c r="R1378" s="1" t="s">
        <v>4921</v>
      </c>
      <c r="S1378" s="1" t="s">
        <v>4922</v>
      </c>
      <c r="U1378" s="4">
        <v>45667</v>
      </c>
    </row>
    <row r="1379" spans="1:23" x14ac:dyDescent="0.3">
      <c r="A1379" s="1" t="s">
        <v>4923</v>
      </c>
      <c r="B1379" s="1" t="s">
        <v>4924</v>
      </c>
      <c r="F1379" s="1" t="s">
        <v>1703</v>
      </c>
      <c r="H1379" s="1" t="s">
        <v>26</v>
      </c>
      <c r="J1379" s="1" t="s">
        <v>27</v>
      </c>
      <c r="K1379" s="1" t="s">
        <v>4925</v>
      </c>
      <c r="M1379" s="1" t="s">
        <v>109</v>
      </c>
      <c r="N1379" s="2">
        <v>42370</v>
      </c>
      <c r="O1379" s="1" t="s">
        <v>30</v>
      </c>
      <c r="P1379" s="1" t="s">
        <v>4926</v>
      </c>
      <c r="Q1379" s="1" t="s">
        <v>4927</v>
      </c>
      <c r="R1379" s="1" t="s">
        <v>4928</v>
      </c>
      <c r="S1379" s="1">
        <f>254-724-144-466</f>
        <v>-1080</v>
      </c>
    </row>
    <row r="1380" spans="1:23" x14ac:dyDescent="0.3">
      <c r="A1380" s="1" t="s">
        <v>4929</v>
      </c>
      <c r="B1380" s="1" t="s">
        <v>4930</v>
      </c>
      <c r="F1380" s="1" t="s">
        <v>602</v>
      </c>
      <c r="H1380" s="1" t="s">
        <v>26</v>
      </c>
      <c r="I1380" s="1" t="s">
        <v>71</v>
      </c>
      <c r="J1380" s="1" t="s">
        <v>27</v>
      </c>
      <c r="K1380" s="1" t="s">
        <v>4931</v>
      </c>
      <c r="L1380" s="1" t="s">
        <v>4932</v>
      </c>
      <c r="M1380" s="1" t="s">
        <v>1220</v>
      </c>
      <c r="N1380" s="2">
        <v>42370</v>
      </c>
      <c r="O1380" s="1" t="s">
        <v>30</v>
      </c>
      <c r="P1380" s="1" t="s">
        <v>4933</v>
      </c>
      <c r="Q1380" s="1" t="s">
        <v>4934</v>
      </c>
      <c r="R1380" s="1" t="s">
        <v>4935</v>
      </c>
      <c r="S1380" s="1" t="s">
        <v>4936</v>
      </c>
      <c r="U1380" s="1" t="s">
        <v>34</v>
      </c>
    </row>
    <row r="1381" spans="1:23" x14ac:dyDescent="0.3">
      <c r="A1381" s="1" t="s">
        <v>4937</v>
      </c>
      <c r="B1381" s="1" t="s">
        <v>4938</v>
      </c>
      <c r="F1381" s="1" t="s">
        <v>4939</v>
      </c>
      <c r="H1381" s="1" t="s">
        <v>26</v>
      </c>
      <c r="J1381" s="1" t="s">
        <v>27</v>
      </c>
      <c r="K1381" s="1" t="s">
        <v>4940</v>
      </c>
      <c r="M1381" s="1" t="s">
        <v>258</v>
      </c>
      <c r="N1381" s="2">
        <v>42370</v>
      </c>
      <c r="O1381" s="1" t="s">
        <v>30</v>
      </c>
      <c r="P1381" s="1" t="s">
        <v>4941</v>
      </c>
      <c r="R1381" s="1" t="s">
        <v>4942</v>
      </c>
      <c r="S1381" s="1">
        <f>234-905-5493-652</f>
        <v>-6816</v>
      </c>
      <c r="U1381" s="3">
        <v>18568</v>
      </c>
    </row>
    <row r="1382" spans="1:23" x14ac:dyDescent="0.3">
      <c r="A1382" s="1" t="s">
        <v>4943</v>
      </c>
      <c r="B1382" s="1" t="s">
        <v>4944</v>
      </c>
      <c r="F1382" s="1" t="s">
        <v>643</v>
      </c>
      <c r="H1382" s="1" t="s">
        <v>26</v>
      </c>
      <c r="J1382" s="1" t="s">
        <v>27</v>
      </c>
      <c r="K1382" s="1" t="s">
        <v>4945</v>
      </c>
      <c r="M1382" s="1" t="s">
        <v>347</v>
      </c>
      <c r="N1382" s="2">
        <v>42370</v>
      </c>
      <c r="O1382" s="1" t="s">
        <v>30</v>
      </c>
      <c r="P1382" s="1" t="s">
        <v>4946</v>
      </c>
      <c r="R1382" s="1" t="s">
        <v>4947</v>
      </c>
      <c r="S1382" s="1">
        <f>20-227365007</f>
        <v>-227364987</v>
      </c>
      <c r="U1382" s="3">
        <v>18568</v>
      </c>
    </row>
    <row r="1383" spans="1:23" x14ac:dyDescent="0.3">
      <c r="A1383" s="1" t="s">
        <v>4948</v>
      </c>
      <c r="B1383" s="1" t="s">
        <v>4949</v>
      </c>
      <c r="C1383" s="1" t="s">
        <v>869</v>
      </c>
      <c r="F1383" s="1" t="s">
        <v>151</v>
      </c>
      <c r="H1383" s="1" t="s">
        <v>26</v>
      </c>
      <c r="I1383" s="1" t="s">
        <v>71</v>
      </c>
      <c r="J1383" s="1" t="s">
        <v>27</v>
      </c>
      <c r="K1383" s="1" t="s">
        <v>4950</v>
      </c>
      <c r="L1383" s="1" t="s">
        <v>4951</v>
      </c>
      <c r="M1383" s="1" t="s">
        <v>4952</v>
      </c>
      <c r="N1383" s="2">
        <v>42370</v>
      </c>
      <c r="O1383" s="1" t="s">
        <v>30</v>
      </c>
      <c r="P1383" s="1" t="s">
        <v>4953</v>
      </c>
      <c r="R1383" s="1" t="s">
        <v>4954</v>
      </c>
      <c r="S1383" s="1" t="s">
        <v>4955</v>
      </c>
      <c r="U1383" s="3">
        <v>18568</v>
      </c>
      <c r="V1383" s="1" t="s">
        <v>869</v>
      </c>
      <c r="W1383" s="1">
        <v>1</v>
      </c>
    </row>
    <row r="1384" spans="1:23" x14ac:dyDescent="0.3">
      <c r="A1384" s="1" t="s">
        <v>4956</v>
      </c>
      <c r="B1384" s="1" t="s">
        <v>4957</v>
      </c>
      <c r="F1384" s="1" t="s">
        <v>221</v>
      </c>
      <c r="H1384" s="1" t="s">
        <v>26</v>
      </c>
      <c r="J1384" s="1" t="s">
        <v>27</v>
      </c>
      <c r="K1384" s="1" t="s">
        <v>4958</v>
      </c>
      <c r="M1384" s="1" t="s">
        <v>258</v>
      </c>
      <c r="N1384" s="2">
        <v>42370</v>
      </c>
      <c r="O1384" s="1" t="s">
        <v>30</v>
      </c>
      <c r="P1384" s="1" t="s">
        <v>4959</v>
      </c>
      <c r="Q1384" s="1" t="s">
        <v>4960</v>
      </c>
      <c r="U1384" s="1" t="s">
        <v>67</v>
      </c>
    </row>
    <row r="1385" spans="1:23" x14ac:dyDescent="0.3">
      <c r="A1385" s="1" t="s">
        <v>4961</v>
      </c>
      <c r="B1385" s="1" t="s">
        <v>4962</v>
      </c>
      <c r="F1385" s="1" t="s">
        <v>151</v>
      </c>
      <c r="H1385" s="1" t="s">
        <v>26</v>
      </c>
      <c r="J1385" s="1" t="s">
        <v>27</v>
      </c>
      <c r="K1385" s="1" t="s">
        <v>800</v>
      </c>
      <c r="L1385" s="1" t="s">
        <v>4963</v>
      </c>
      <c r="M1385" s="1" t="s">
        <v>660</v>
      </c>
      <c r="N1385" s="2">
        <v>42370</v>
      </c>
      <c r="O1385" s="1" t="s">
        <v>30</v>
      </c>
      <c r="P1385" s="1" t="s">
        <v>4964</v>
      </c>
      <c r="R1385" s="1" t="s">
        <v>4965</v>
      </c>
      <c r="S1385" s="1" t="s">
        <v>4966</v>
      </c>
      <c r="U1385" s="3">
        <v>18568</v>
      </c>
    </row>
    <row r="1386" spans="1:23" x14ac:dyDescent="0.3">
      <c r="A1386" s="1" t="s">
        <v>4967</v>
      </c>
      <c r="B1386" s="1" t="s">
        <v>4968</v>
      </c>
      <c r="F1386" s="1" t="s">
        <v>628</v>
      </c>
      <c r="H1386" s="1" t="s">
        <v>26</v>
      </c>
      <c r="I1386" s="1" t="s">
        <v>71</v>
      </c>
      <c r="J1386" s="1" t="s">
        <v>27</v>
      </c>
      <c r="K1386" s="1" t="s">
        <v>629</v>
      </c>
      <c r="L1386" s="1" t="s">
        <v>4969</v>
      </c>
      <c r="M1386" s="1" t="s">
        <v>205</v>
      </c>
      <c r="N1386" s="2">
        <v>42370</v>
      </c>
      <c r="O1386" s="1" t="s">
        <v>30</v>
      </c>
      <c r="P1386" s="1" t="s">
        <v>4970</v>
      </c>
      <c r="Q1386" s="1" t="s">
        <v>4971</v>
      </c>
      <c r="R1386" s="1" t="s">
        <v>4972</v>
      </c>
      <c r="S1386" s="1" t="s">
        <v>4973</v>
      </c>
      <c r="U1386" s="1" t="s">
        <v>130</v>
      </c>
    </row>
    <row r="1387" spans="1:23" x14ac:dyDescent="0.3">
      <c r="A1387" s="1" t="s">
        <v>4974</v>
      </c>
      <c r="B1387" s="1" t="s">
        <v>4975</v>
      </c>
      <c r="F1387" s="1" t="s">
        <v>90</v>
      </c>
      <c r="H1387" s="1" t="s">
        <v>26</v>
      </c>
      <c r="I1387" s="1" t="s">
        <v>71</v>
      </c>
      <c r="J1387" s="1" t="s">
        <v>27</v>
      </c>
      <c r="K1387" s="1" t="s">
        <v>91</v>
      </c>
      <c r="M1387" s="1" t="s">
        <v>1831</v>
      </c>
      <c r="N1387" s="2">
        <v>42370</v>
      </c>
      <c r="O1387" s="1" t="s">
        <v>30</v>
      </c>
      <c r="P1387" s="1" t="s">
        <v>4976</v>
      </c>
      <c r="Q1387" s="1" t="s">
        <v>4977</v>
      </c>
      <c r="R1387" s="1" t="s">
        <v>4978</v>
      </c>
      <c r="S1387" s="1" t="s">
        <v>4979</v>
      </c>
      <c r="U1387" s="4">
        <v>45667</v>
      </c>
    </row>
    <row r="1388" spans="1:23" x14ac:dyDescent="0.3">
      <c r="A1388" s="1" t="s">
        <v>4980</v>
      </c>
      <c r="B1388" s="1" t="s">
        <v>4981</v>
      </c>
      <c r="F1388" s="1" t="s">
        <v>25</v>
      </c>
      <c r="H1388" s="1" t="s">
        <v>26</v>
      </c>
      <c r="I1388" s="1" t="s">
        <v>71</v>
      </c>
      <c r="J1388" s="1" t="s">
        <v>27</v>
      </c>
      <c r="K1388" s="1" t="s">
        <v>2763</v>
      </c>
      <c r="M1388" s="1" t="s">
        <v>1220</v>
      </c>
      <c r="N1388" s="2">
        <v>42370</v>
      </c>
      <c r="O1388" s="1" t="s">
        <v>30</v>
      </c>
      <c r="P1388" s="1" t="s">
        <v>4982</v>
      </c>
      <c r="Q1388" s="1" t="s">
        <v>4983</v>
      </c>
      <c r="U1388" s="3">
        <v>18568</v>
      </c>
    </row>
    <row r="1389" spans="1:23" x14ac:dyDescent="0.3">
      <c r="A1389" s="1" t="s">
        <v>4984</v>
      </c>
      <c r="B1389" s="1" t="s">
        <v>4985</v>
      </c>
      <c r="F1389" s="1" t="s">
        <v>4986</v>
      </c>
      <c r="H1389" s="1" t="s">
        <v>26</v>
      </c>
      <c r="I1389" s="1" t="s">
        <v>71</v>
      </c>
      <c r="J1389" s="1" t="s">
        <v>27</v>
      </c>
      <c r="K1389" s="1" t="s">
        <v>4987</v>
      </c>
      <c r="M1389" s="1" t="s">
        <v>74</v>
      </c>
      <c r="N1389" s="2">
        <v>42370</v>
      </c>
      <c r="O1389" s="1" t="s">
        <v>30</v>
      </c>
      <c r="P1389" s="1" t="s">
        <v>4988</v>
      </c>
      <c r="Q1389" s="1" t="s">
        <v>4989</v>
      </c>
      <c r="R1389" s="1" t="s">
        <v>4990</v>
      </c>
      <c r="S1389" s="1" t="s">
        <v>4991</v>
      </c>
      <c r="U1389" s="1" t="s">
        <v>34</v>
      </c>
    </row>
    <row r="1390" spans="1:23" x14ac:dyDescent="0.3">
      <c r="A1390" s="1" t="s">
        <v>4992</v>
      </c>
      <c r="B1390" s="1" t="s">
        <v>4993</v>
      </c>
      <c r="F1390" s="1" t="s">
        <v>3829</v>
      </c>
      <c r="H1390" s="1" t="s">
        <v>26</v>
      </c>
      <c r="J1390" s="1" t="s">
        <v>27</v>
      </c>
      <c r="K1390" s="1" t="s">
        <v>3830</v>
      </c>
      <c r="L1390" s="1" t="s">
        <v>4994</v>
      </c>
      <c r="M1390" s="1" t="s">
        <v>170</v>
      </c>
      <c r="N1390" s="2">
        <v>42370</v>
      </c>
      <c r="O1390" s="1" t="s">
        <v>30</v>
      </c>
      <c r="P1390" s="1" t="s">
        <v>4995</v>
      </c>
      <c r="Q1390" s="1" t="s">
        <v>4996</v>
      </c>
      <c r="R1390" s="1" t="s">
        <v>4997</v>
      </c>
      <c r="S1390" s="1" t="s">
        <v>4998</v>
      </c>
      <c r="U1390" s="3">
        <v>18568</v>
      </c>
    </row>
    <row r="1391" spans="1:23" x14ac:dyDescent="0.3">
      <c r="A1391" s="1" t="s">
        <v>4999</v>
      </c>
      <c r="B1391" s="1" t="s">
        <v>5000</v>
      </c>
      <c r="D1391" s="1" t="s">
        <v>5001</v>
      </c>
      <c r="E1391" s="1">
        <v>1</v>
      </c>
      <c r="F1391" s="1" t="s">
        <v>299</v>
      </c>
      <c r="H1391" s="1" t="s">
        <v>26</v>
      </c>
      <c r="I1391" s="1" t="s">
        <v>71</v>
      </c>
      <c r="J1391" s="1" t="s">
        <v>27</v>
      </c>
      <c r="K1391" s="1" t="s">
        <v>5002</v>
      </c>
      <c r="M1391" s="1" t="s">
        <v>302</v>
      </c>
      <c r="N1391" s="2">
        <v>42370</v>
      </c>
      <c r="O1391" s="1" t="s">
        <v>30</v>
      </c>
      <c r="P1391" s="1" t="s">
        <v>5003</v>
      </c>
      <c r="R1391" s="1" t="s">
        <v>5004</v>
      </c>
      <c r="S1391" s="1" t="s">
        <v>5005</v>
      </c>
      <c r="U1391" s="4">
        <v>45667</v>
      </c>
    </row>
    <row r="1392" spans="1:23" x14ac:dyDescent="0.3">
      <c r="A1392" s="1" t="s">
        <v>5006</v>
      </c>
      <c r="B1392" s="1" t="s">
        <v>5007</v>
      </c>
      <c r="F1392" s="1" t="s">
        <v>248</v>
      </c>
      <c r="H1392" s="1" t="s">
        <v>26</v>
      </c>
      <c r="I1392" s="1" t="s">
        <v>71</v>
      </c>
      <c r="J1392" s="1" t="s">
        <v>27</v>
      </c>
      <c r="K1392" s="1" t="s">
        <v>407</v>
      </c>
      <c r="L1392" s="1" t="s">
        <v>5008</v>
      </c>
      <c r="M1392" s="1" t="s">
        <v>42</v>
      </c>
      <c r="N1392" s="2">
        <v>42370</v>
      </c>
      <c r="O1392" s="1" t="s">
        <v>30</v>
      </c>
      <c r="P1392" s="1" t="s">
        <v>5009</v>
      </c>
      <c r="R1392" s="1" t="s">
        <v>5010</v>
      </c>
      <c r="S1392" s="1" t="s">
        <v>5011</v>
      </c>
      <c r="U1392" s="3">
        <v>18568</v>
      </c>
    </row>
    <row r="1393" spans="1:23" x14ac:dyDescent="0.3">
      <c r="A1393" s="1" t="s">
        <v>5012</v>
      </c>
      <c r="B1393" s="1" t="s">
        <v>5013</v>
      </c>
      <c r="F1393" s="1" t="s">
        <v>283</v>
      </c>
      <c r="H1393" s="1" t="s">
        <v>26</v>
      </c>
      <c r="I1393" s="1" t="s">
        <v>71</v>
      </c>
      <c r="J1393" s="1" t="s">
        <v>27</v>
      </c>
      <c r="K1393" s="1" t="s">
        <v>5014</v>
      </c>
      <c r="L1393" s="1" t="s">
        <v>5015</v>
      </c>
      <c r="M1393" s="1" t="s">
        <v>409</v>
      </c>
      <c r="N1393" s="2">
        <v>42370</v>
      </c>
      <c r="O1393" s="1" t="s">
        <v>30</v>
      </c>
      <c r="P1393" s="1" t="s">
        <v>5016</v>
      </c>
      <c r="Q1393" s="1" t="s">
        <v>5017</v>
      </c>
      <c r="R1393" s="1" t="s">
        <v>5018</v>
      </c>
      <c r="S1393" s="1" t="s">
        <v>5019</v>
      </c>
      <c r="U1393" s="3">
        <v>18568</v>
      </c>
    </row>
    <row r="1394" spans="1:23" x14ac:dyDescent="0.3">
      <c r="A1394" s="1" t="s">
        <v>5020</v>
      </c>
      <c r="B1394" s="1" t="s">
        <v>5021</v>
      </c>
      <c r="F1394" s="1" t="s">
        <v>1928</v>
      </c>
      <c r="H1394" s="1" t="s">
        <v>26</v>
      </c>
      <c r="J1394" s="1" t="s">
        <v>27</v>
      </c>
      <c r="K1394" s="1" t="s">
        <v>5022</v>
      </c>
      <c r="M1394" s="1" t="s">
        <v>258</v>
      </c>
      <c r="N1394" s="2">
        <v>42370</v>
      </c>
      <c r="O1394" s="1" t="s">
        <v>30</v>
      </c>
      <c r="P1394" s="1" t="s">
        <v>5023</v>
      </c>
      <c r="Q1394" s="1" t="s">
        <v>5024</v>
      </c>
      <c r="R1394" s="1" t="s">
        <v>5025</v>
      </c>
      <c r="S1394" s="1" t="s">
        <v>5026</v>
      </c>
      <c r="U1394" s="4">
        <v>45667</v>
      </c>
    </row>
    <row r="1395" spans="1:23" x14ac:dyDescent="0.3">
      <c r="A1395" s="1" t="s">
        <v>5027</v>
      </c>
      <c r="B1395" s="1" t="s">
        <v>5028</v>
      </c>
      <c r="F1395" s="1" t="s">
        <v>25</v>
      </c>
      <c r="H1395" s="1" t="s">
        <v>26</v>
      </c>
      <c r="I1395" s="1" t="s">
        <v>71</v>
      </c>
      <c r="J1395" s="1" t="s">
        <v>27</v>
      </c>
      <c r="K1395" s="1" t="s">
        <v>169</v>
      </c>
      <c r="M1395" s="1" t="s">
        <v>135</v>
      </c>
      <c r="N1395" s="2">
        <v>42370</v>
      </c>
      <c r="O1395" s="1" t="s">
        <v>30</v>
      </c>
      <c r="P1395" s="1" t="s">
        <v>5029</v>
      </c>
      <c r="Q1395" s="1" t="s">
        <v>5030</v>
      </c>
      <c r="R1395" s="1" t="s">
        <v>5031</v>
      </c>
      <c r="S1395" s="1" t="s">
        <v>5032</v>
      </c>
      <c r="U1395" s="1" t="s">
        <v>34</v>
      </c>
    </row>
    <row r="1396" spans="1:23" x14ac:dyDescent="0.3">
      <c r="A1396" s="1" t="s">
        <v>5033</v>
      </c>
      <c r="B1396" s="1" t="s">
        <v>5034</v>
      </c>
      <c r="F1396" s="1" t="s">
        <v>5035</v>
      </c>
      <c r="H1396" s="1" t="s">
        <v>26</v>
      </c>
      <c r="I1396" s="1" t="s">
        <v>71</v>
      </c>
      <c r="J1396" s="1" t="s">
        <v>27</v>
      </c>
      <c r="K1396" s="1" t="s">
        <v>5036</v>
      </c>
      <c r="M1396" s="1" t="s">
        <v>109</v>
      </c>
      <c r="N1396" s="2">
        <v>42370</v>
      </c>
      <c r="O1396" s="1" t="s">
        <v>30</v>
      </c>
      <c r="P1396" s="1" t="s">
        <v>5037</v>
      </c>
      <c r="Q1396" s="1" t="s">
        <v>5038</v>
      </c>
      <c r="R1396" s="1" t="s">
        <v>5039</v>
      </c>
      <c r="S1396" s="1" t="s">
        <v>5040</v>
      </c>
      <c r="U1396" s="3">
        <v>18568</v>
      </c>
    </row>
    <row r="1397" spans="1:23" x14ac:dyDescent="0.3">
      <c r="A1397" s="1" t="s">
        <v>5041</v>
      </c>
      <c r="B1397" s="1" t="s">
        <v>5042</v>
      </c>
      <c r="F1397" s="1" t="s">
        <v>1318</v>
      </c>
      <c r="H1397" s="1" t="s">
        <v>26</v>
      </c>
      <c r="I1397" s="1" t="s">
        <v>71</v>
      </c>
      <c r="J1397" s="1" t="s">
        <v>27</v>
      </c>
      <c r="K1397" s="1" t="s">
        <v>1319</v>
      </c>
      <c r="L1397" s="1" t="s">
        <v>5043</v>
      </c>
      <c r="M1397" s="1" t="s">
        <v>3763</v>
      </c>
      <c r="N1397" s="2">
        <v>42370</v>
      </c>
      <c r="O1397" s="1" t="s">
        <v>30</v>
      </c>
      <c r="P1397" s="1" t="s">
        <v>5044</v>
      </c>
      <c r="Q1397" s="1" t="s">
        <v>5045</v>
      </c>
      <c r="R1397" s="1" t="s">
        <v>5046</v>
      </c>
      <c r="S1397" s="1">
        <v>249155777670</v>
      </c>
      <c r="U1397" s="3">
        <v>18568</v>
      </c>
    </row>
    <row r="1398" spans="1:23" x14ac:dyDescent="0.3">
      <c r="A1398" s="1" t="s">
        <v>5047</v>
      </c>
      <c r="B1398" s="1" t="s">
        <v>5048</v>
      </c>
      <c r="F1398" s="1" t="s">
        <v>681</v>
      </c>
      <c r="H1398" s="1" t="s">
        <v>26</v>
      </c>
      <c r="I1398" s="1" t="s">
        <v>71</v>
      </c>
      <c r="J1398" s="1" t="s">
        <v>27</v>
      </c>
      <c r="K1398" s="1" t="s">
        <v>5049</v>
      </c>
      <c r="M1398" s="1" t="s">
        <v>258</v>
      </c>
      <c r="N1398" s="2">
        <v>42370</v>
      </c>
      <c r="O1398" s="1" t="s">
        <v>30</v>
      </c>
      <c r="P1398" s="1" t="s">
        <v>5050</v>
      </c>
      <c r="Q1398" s="1" t="s">
        <v>5051</v>
      </c>
      <c r="S1398" s="1" t="s">
        <v>5052</v>
      </c>
      <c r="U1398" s="3">
        <v>18568</v>
      </c>
    </row>
    <row r="1399" spans="1:23" x14ac:dyDescent="0.3">
      <c r="A1399" s="1" t="s">
        <v>5053</v>
      </c>
      <c r="B1399" s="1" t="s">
        <v>5054</v>
      </c>
      <c r="F1399" s="1" t="s">
        <v>472</v>
      </c>
      <c r="H1399" s="1" t="s">
        <v>26</v>
      </c>
      <c r="I1399" s="1" t="s">
        <v>71</v>
      </c>
      <c r="J1399" s="1" t="s">
        <v>27</v>
      </c>
      <c r="K1399" s="1" t="s">
        <v>5055</v>
      </c>
      <c r="M1399" s="1" t="s">
        <v>82</v>
      </c>
      <c r="N1399" s="2">
        <v>42370</v>
      </c>
      <c r="O1399" s="1" t="s">
        <v>30</v>
      </c>
      <c r="P1399" s="1" t="s">
        <v>5056</v>
      </c>
      <c r="R1399" s="1" t="s">
        <v>5057</v>
      </c>
      <c r="S1399" s="1" t="s">
        <v>5058</v>
      </c>
      <c r="U1399" s="4">
        <v>45667</v>
      </c>
    </row>
    <row r="1400" spans="1:23" x14ac:dyDescent="0.3">
      <c r="A1400" s="1" t="s">
        <v>5059</v>
      </c>
      <c r="B1400" s="1" t="s">
        <v>5060</v>
      </c>
      <c r="F1400" s="1" t="s">
        <v>221</v>
      </c>
      <c r="H1400" s="1" t="s">
        <v>26</v>
      </c>
      <c r="I1400" s="1" t="s">
        <v>71</v>
      </c>
      <c r="J1400" s="1" t="s">
        <v>27</v>
      </c>
      <c r="K1400" s="1" t="s">
        <v>5061</v>
      </c>
      <c r="L1400" s="1" t="s">
        <v>5062</v>
      </c>
      <c r="M1400" s="1" t="s">
        <v>109</v>
      </c>
      <c r="N1400" s="2">
        <v>42370</v>
      </c>
      <c r="O1400" s="1" t="s">
        <v>30</v>
      </c>
      <c r="P1400" s="1" t="s">
        <v>5063</v>
      </c>
      <c r="Q1400" s="1" t="s">
        <v>5064</v>
      </c>
      <c r="R1400" s="1" t="s">
        <v>5065</v>
      </c>
      <c r="S1400" s="1" t="s">
        <v>5066</v>
      </c>
      <c r="U1400" s="3">
        <v>18568</v>
      </c>
    </row>
    <row r="1401" spans="1:23" x14ac:dyDescent="0.3">
      <c r="A1401" s="1" t="s">
        <v>5067</v>
      </c>
      <c r="B1401" s="1" t="s">
        <v>5068</v>
      </c>
      <c r="D1401" s="1" t="s">
        <v>5069</v>
      </c>
      <c r="E1401" s="1">
        <v>1</v>
      </c>
      <c r="F1401" s="1" t="s">
        <v>221</v>
      </c>
      <c r="H1401" s="1" t="s">
        <v>26</v>
      </c>
      <c r="I1401" s="1" t="s">
        <v>71</v>
      </c>
      <c r="J1401" s="1" t="s">
        <v>27</v>
      </c>
      <c r="K1401" s="1" t="s">
        <v>1227</v>
      </c>
      <c r="M1401" s="1" t="s">
        <v>2535</v>
      </c>
      <c r="N1401" s="2">
        <v>42370</v>
      </c>
      <c r="O1401" s="1" t="s">
        <v>30</v>
      </c>
      <c r="P1401" s="1" t="s">
        <v>5070</v>
      </c>
      <c r="Q1401" s="1" t="s">
        <v>5071</v>
      </c>
      <c r="R1401" s="1" t="s">
        <v>5072</v>
      </c>
      <c r="S1401" s="1">
        <f>223-20-29-26-45</f>
        <v>103</v>
      </c>
      <c r="U1401" s="4">
        <v>45667</v>
      </c>
    </row>
    <row r="1402" spans="1:23" x14ac:dyDescent="0.3">
      <c r="A1402" s="1" t="s">
        <v>5073</v>
      </c>
      <c r="B1402" s="1" t="s">
        <v>5074</v>
      </c>
      <c r="F1402" s="1" t="s">
        <v>1996</v>
      </c>
      <c r="H1402" s="1" t="s">
        <v>26</v>
      </c>
      <c r="I1402" s="1" t="s">
        <v>71</v>
      </c>
      <c r="J1402" s="1" t="s">
        <v>27</v>
      </c>
      <c r="K1402" s="1" t="s">
        <v>5075</v>
      </c>
      <c r="M1402" s="1" t="s">
        <v>347</v>
      </c>
      <c r="N1402" s="2">
        <v>42370</v>
      </c>
      <c r="O1402" s="1" t="s">
        <v>30</v>
      </c>
      <c r="P1402" s="1" t="s">
        <v>5076</v>
      </c>
      <c r="R1402" s="1" t="s">
        <v>5077</v>
      </c>
      <c r="S1402" s="1" t="s">
        <v>5078</v>
      </c>
      <c r="U1402" s="3">
        <v>18568</v>
      </c>
    </row>
    <row r="1403" spans="1:23" x14ac:dyDescent="0.3">
      <c r="A1403" s="1" t="s">
        <v>5079</v>
      </c>
      <c r="B1403" s="1" t="s">
        <v>5080</v>
      </c>
      <c r="F1403" s="1" t="s">
        <v>5081</v>
      </c>
      <c r="H1403" s="1" t="s">
        <v>26</v>
      </c>
      <c r="I1403" s="1" t="s">
        <v>71</v>
      </c>
      <c r="J1403" s="1" t="s">
        <v>27</v>
      </c>
      <c r="K1403" s="1" t="s">
        <v>5082</v>
      </c>
      <c r="M1403" s="1" t="s">
        <v>196</v>
      </c>
      <c r="N1403" s="2">
        <v>42370</v>
      </c>
      <c r="O1403" s="1" t="s">
        <v>30</v>
      </c>
      <c r="P1403" s="1" t="s">
        <v>5083</v>
      </c>
      <c r="R1403" s="1" t="s">
        <v>5084</v>
      </c>
      <c r="S1403" s="1" t="s">
        <v>5085</v>
      </c>
      <c r="U1403" s="3">
        <v>18568</v>
      </c>
    </row>
    <row r="1404" spans="1:23" x14ac:dyDescent="0.3">
      <c r="A1404" s="1" t="s">
        <v>5086</v>
      </c>
      <c r="B1404" s="1" t="s">
        <v>5087</v>
      </c>
      <c r="F1404" s="1" t="s">
        <v>5088</v>
      </c>
      <c r="H1404" s="1" t="s">
        <v>26</v>
      </c>
      <c r="I1404" s="1" t="s">
        <v>71</v>
      </c>
      <c r="J1404" s="1" t="s">
        <v>27</v>
      </c>
      <c r="K1404" s="1" t="s">
        <v>5089</v>
      </c>
      <c r="M1404" s="1" t="s">
        <v>135</v>
      </c>
      <c r="N1404" s="2">
        <v>42370</v>
      </c>
      <c r="O1404" s="1" t="s">
        <v>30</v>
      </c>
      <c r="P1404" s="1" t="s">
        <v>5090</v>
      </c>
      <c r="Q1404" s="1" t="s">
        <v>5091</v>
      </c>
      <c r="R1404" s="1" t="s">
        <v>5092</v>
      </c>
      <c r="S1404" s="1" t="s">
        <v>5093</v>
      </c>
      <c r="U1404" s="3">
        <v>18568</v>
      </c>
    </row>
    <row r="1405" spans="1:23" x14ac:dyDescent="0.3">
      <c r="A1405" s="1" t="s">
        <v>5094</v>
      </c>
      <c r="B1405" s="1" t="s">
        <v>5095</v>
      </c>
      <c r="F1405" s="1" t="s">
        <v>25</v>
      </c>
      <c r="H1405" s="1" t="s">
        <v>26</v>
      </c>
      <c r="J1405" s="1" t="s">
        <v>27</v>
      </c>
      <c r="K1405" s="1" t="s">
        <v>5096</v>
      </c>
      <c r="M1405" s="1" t="s">
        <v>109</v>
      </c>
      <c r="N1405" s="2">
        <v>42370</v>
      </c>
      <c r="O1405" s="1" t="s">
        <v>30</v>
      </c>
      <c r="P1405" s="1" t="s">
        <v>5097</v>
      </c>
      <c r="Q1405" s="1" t="s">
        <v>5098</v>
      </c>
      <c r="R1405" s="1" t="s">
        <v>5099</v>
      </c>
      <c r="S1405" s="1" t="s">
        <v>5100</v>
      </c>
      <c r="U1405" s="4">
        <v>45667</v>
      </c>
    </row>
    <row r="1406" spans="1:23" x14ac:dyDescent="0.3">
      <c r="A1406" s="1" t="s">
        <v>5101</v>
      </c>
      <c r="B1406" s="1" t="s">
        <v>5102</v>
      </c>
      <c r="D1406" s="1" t="s">
        <v>5103</v>
      </c>
      <c r="E1406" s="1">
        <v>1</v>
      </c>
      <c r="F1406" s="1" t="s">
        <v>628</v>
      </c>
      <c r="H1406" s="1" t="s">
        <v>26</v>
      </c>
      <c r="I1406" s="1" t="s">
        <v>71</v>
      </c>
      <c r="J1406" s="1" t="s">
        <v>473</v>
      </c>
      <c r="K1406" s="1" t="s">
        <v>3438</v>
      </c>
      <c r="L1406" s="1" t="s">
        <v>5104</v>
      </c>
      <c r="M1406" s="1" t="s">
        <v>163</v>
      </c>
      <c r="N1406" s="2">
        <v>42370</v>
      </c>
      <c r="O1406" s="1" t="s">
        <v>30</v>
      </c>
      <c r="P1406" s="1" t="s">
        <v>5105</v>
      </c>
      <c r="R1406" s="1" t="s">
        <v>5106</v>
      </c>
      <c r="S1406" s="1" t="s">
        <v>5107</v>
      </c>
      <c r="U1406" s="4">
        <v>45667</v>
      </c>
    </row>
    <row r="1407" spans="1:23" x14ac:dyDescent="0.3">
      <c r="A1407" s="1" t="s">
        <v>4332</v>
      </c>
      <c r="B1407" s="1" t="s">
        <v>4333</v>
      </c>
      <c r="D1407" s="1" t="s">
        <v>4334</v>
      </c>
      <c r="E1407" s="1">
        <v>1</v>
      </c>
      <c r="F1407" s="1" t="s">
        <v>4335</v>
      </c>
      <c r="H1407" s="1" t="s">
        <v>26</v>
      </c>
      <c r="J1407" s="1" t="s">
        <v>473</v>
      </c>
      <c r="K1407" s="1" t="s">
        <v>4336</v>
      </c>
      <c r="L1407" s="1" t="s">
        <v>4337</v>
      </c>
      <c r="M1407" s="1" t="s">
        <v>109</v>
      </c>
      <c r="N1407" s="2">
        <v>42346</v>
      </c>
      <c r="O1407" s="1" t="s">
        <v>267</v>
      </c>
      <c r="P1407" s="1" t="s">
        <v>4338</v>
      </c>
      <c r="R1407" s="1" t="s">
        <v>4339</v>
      </c>
      <c r="S1407" s="1" t="s">
        <v>4340</v>
      </c>
      <c r="U1407" s="4">
        <v>45667</v>
      </c>
    </row>
    <row r="1408" spans="1:23" x14ac:dyDescent="0.3">
      <c r="A1408" s="1" t="s">
        <v>4322</v>
      </c>
      <c r="B1408" s="1" t="s">
        <v>4323</v>
      </c>
      <c r="C1408" s="1" t="s">
        <v>212</v>
      </c>
      <c r="D1408" s="1" t="s">
        <v>4324</v>
      </c>
      <c r="E1408" s="1">
        <v>4</v>
      </c>
      <c r="F1408" s="1" t="s">
        <v>4325</v>
      </c>
      <c r="H1408" s="1" t="s">
        <v>26</v>
      </c>
      <c r="I1408" s="1" t="s">
        <v>71</v>
      </c>
      <c r="J1408" s="1" t="s">
        <v>27</v>
      </c>
      <c r="K1408" s="1" t="s">
        <v>4326</v>
      </c>
      <c r="L1408" s="1" t="s">
        <v>4327</v>
      </c>
      <c r="M1408" s="1" t="s">
        <v>1131</v>
      </c>
      <c r="N1408" s="2">
        <v>42334</v>
      </c>
      <c r="O1408" s="1" t="s">
        <v>267</v>
      </c>
      <c r="P1408" s="1" t="s">
        <v>4328</v>
      </c>
      <c r="Q1408" s="1" t="s">
        <v>4329</v>
      </c>
      <c r="R1408" s="1" t="s">
        <v>4330</v>
      </c>
      <c r="S1408" s="1" t="s">
        <v>4331</v>
      </c>
      <c r="U1408" s="3">
        <v>18568</v>
      </c>
      <c r="V1408" s="1" t="s">
        <v>113</v>
      </c>
      <c r="W1408" s="1">
        <v>1</v>
      </c>
    </row>
    <row r="1409" spans="1:23" x14ac:dyDescent="0.3">
      <c r="A1409" s="1" t="s">
        <v>4315</v>
      </c>
      <c r="B1409" s="1" t="s">
        <v>4316</v>
      </c>
      <c r="C1409" s="1" t="s">
        <v>212</v>
      </c>
      <c r="D1409" s="1" t="s">
        <v>4317</v>
      </c>
      <c r="E1409" s="1">
        <v>2</v>
      </c>
      <c r="F1409" s="1" t="s">
        <v>142</v>
      </c>
      <c r="H1409" s="1" t="s">
        <v>26</v>
      </c>
      <c r="I1409" s="1" t="s">
        <v>80</v>
      </c>
      <c r="J1409" s="1" t="s">
        <v>27</v>
      </c>
      <c r="K1409" s="1" t="s">
        <v>528</v>
      </c>
      <c r="L1409" s="1" t="s">
        <v>4318</v>
      </c>
      <c r="M1409" s="1" t="s">
        <v>302</v>
      </c>
      <c r="N1409" s="2">
        <v>42309</v>
      </c>
      <c r="O1409" s="1" t="s">
        <v>223</v>
      </c>
      <c r="P1409" s="1" t="s">
        <v>4319</v>
      </c>
      <c r="Q1409" s="1" t="s">
        <v>4320</v>
      </c>
      <c r="R1409" s="1" t="s">
        <v>4321</v>
      </c>
      <c r="S1409" s="1">
        <v>27115133514</v>
      </c>
      <c r="U1409" s="4">
        <v>45667</v>
      </c>
      <c r="W1409" s="1">
        <v>2</v>
      </c>
    </row>
    <row r="1410" spans="1:23" x14ac:dyDescent="0.3">
      <c r="A1410" s="1" t="s">
        <v>4310</v>
      </c>
      <c r="B1410" s="1" t="s">
        <v>4311</v>
      </c>
      <c r="D1410" s="1" t="s">
        <v>4312</v>
      </c>
      <c r="E1410" s="1">
        <v>2</v>
      </c>
      <c r="F1410" s="1" t="s">
        <v>3499</v>
      </c>
      <c r="H1410" s="1" t="s">
        <v>26</v>
      </c>
      <c r="J1410" s="1" t="s">
        <v>27</v>
      </c>
      <c r="K1410" s="1" t="s">
        <v>3500</v>
      </c>
      <c r="M1410" s="1" t="s">
        <v>788</v>
      </c>
      <c r="N1410" s="2">
        <v>42302</v>
      </c>
      <c r="O1410" s="1" t="s">
        <v>267</v>
      </c>
      <c r="P1410" s="1" t="s">
        <v>4313</v>
      </c>
      <c r="R1410" s="1" t="s">
        <v>4314</v>
      </c>
      <c r="S1410" s="1">
        <v>256794187589</v>
      </c>
      <c r="U1410" s="4">
        <v>45667</v>
      </c>
    </row>
    <row r="1411" spans="1:23" x14ac:dyDescent="0.3">
      <c r="A1411" s="1" t="s">
        <v>4296</v>
      </c>
      <c r="B1411" s="1" t="s">
        <v>4297</v>
      </c>
      <c r="C1411" s="1" t="s">
        <v>212</v>
      </c>
      <c r="D1411" s="1" t="s">
        <v>4298</v>
      </c>
      <c r="E1411" s="1">
        <v>5</v>
      </c>
      <c r="F1411" s="1" t="s">
        <v>1408</v>
      </c>
      <c r="H1411" s="1" t="s">
        <v>26</v>
      </c>
      <c r="I1411" s="1" t="s">
        <v>71</v>
      </c>
      <c r="J1411" s="1" t="s">
        <v>27</v>
      </c>
      <c r="K1411" s="1" t="s">
        <v>4299</v>
      </c>
      <c r="L1411" s="1" t="s">
        <v>4300</v>
      </c>
      <c r="M1411" s="1" t="s">
        <v>100</v>
      </c>
      <c r="N1411" s="2">
        <v>42278</v>
      </c>
      <c r="O1411" s="1" t="s">
        <v>267</v>
      </c>
      <c r="P1411" s="1" t="s">
        <v>4301</v>
      </c>
      <c r="Q1411" s="1" t="s">
        <v>4302</v>
      </c>
      <c r="R1411" s="1" t="s">
        <v>4303</v>
      </c>
      <c r="U1411" s="3">
        <v>18568</v>
      </c>
      <c r="W1411" s="1">
        <v>9</v>
      </c>
    </row>
    <row r="1412" spans="1:23" x14ac:dyDescent="0.3">
      <c r="A1412" s="1" t="s">
        <v>4304</v>
      </c>
      <c r="B1412" s="1" t="s">
        <v>4305</v>
      </c>
      <c r="D1412" s="1" t="s">
        <v>4306</v>
      </c>
      <c r="E1412" s="1">
        <v>1</v>
      </c>
      <c r="F1412" s="1" t="s">
        <v>657</v>
      </c>
      <c r="H1412" s="1" t="s">
        <v>26</v>
      </c>
      <c r="J1412" s="1" t="s">
        <v>27</v>
      </c>
      <c r="K1412" s="1" t="s">
        <v>4307</v>
      </c>
      <c r="L1412" s="1" t="s">
        <v>4308</v>
      </c>
      <c r="M1412" s="1" t="s">
        <v>109</v>
      </c>
      <c r="N1412" s="2">
        <v>42278</v>
      </c>
      <c r="O1412" s="1" t="s">
        <v>267</v>
      </c>
      <c r="R1412" s="1" t="s">
        <v>4309</v>
      </c>
    </row>
    <row r="1413" spans="1:23" x14ac:dyDescent="0.3">
      <c r="A1413" s="1" t="s">
        <v>4288</v>
      </c>
      <c r="B1413" s="1" t="s">
        <v>4289</v>
      </c>
      <c r="D1413" s="1" t="s">
        <v>4290</v>
      </c>
      <c r="E1413" s="1">
        <v>1</v>
      </c>
      <c r="F1413" s="1" t="s">
        <v>652</v>
      </c>
      <c r="G1413" s="1">
        <v>3</v>
      </c>
      <c r="H1413" s="1" t="s">
        <v>26</v>
      </c>
      <c r="J1413" s="1" t="s">
        <v>27</v>
      </c>
      <c r="K1413" s="1" t="s">
        <v>4291</v>
      </c>
      <c r="L1413" s="1" t="s">
        <v>4292</v>
      </c>
      <c r="M1413" s="1" t="s">
        <v>3559</v>
      </c>
      <c r="N1413" s="2">
        <v>42277</v>
      </c>
      <c r="O1413" s="1" t="s">
        <v>267</v>
      </c>
      <c r="P1413" s="1" t="s">
        <v>4293</v>
      </c>
      <c r="Q1413" s="1" t="s">
        <v>4294</v>
      </c>
      <c r="R1413" s="1" t="s">
        <v>4295</v>
      </c>
      <c r="S1413" s="1">
        <v>2348130960235</v>
      </c>
      <c r="U1413" s="3">
        <v>18568</v>
      </c>
    </row>
    <row r="1414" spans="1:23" x14ac:dyDescent="0.3">
      <c r="A1414" s="1" t="s">
        <v>4281</v>
      </c>
      <c r="B1414" s="1" t="s">
        <v>4282</v>
      </c>
      <c r="C1414" s="1" t="s">
        <v>869</v>
      </c>
      <c r="D1414" s="1" t="s">
        <v>4283</v>
      </c>
      <c r="E1414" s="1">
        <v>1</v>
      </c>
      <c r="F1414" s="1" t="s">
        <v>142</v>
      </c>
      <c r="H1414" s="1" t="s">
        <v>26</v>
      </c>
      <c r="J1414" s="1" t="s">
        <v>27</v>
      </c>
      <c r="K1414" s="1" t="s">
        <v>928</v>
      </c>
      <c r="L1414" s="1" t="s">
        <v>4284</v>
      </c>
      <c r="M1414" s="1" t="s">
        <v>788</v>
      </c>
      <c r="N1414" s="2">
        <v>42274</v>
      </c>
      <c r="O1414" s="1" t="s">
        <v>267</v>
      </c>
      <c r="P1414" s="1" t="s">
        <v>4285</v>
      </c>
      <c r="Q1414" s="1" t="s">
        <v>4286</v>
      </c>
      <c r="R1414" s="1" t="s">
        <v>4287</v>
      </c>
      <c r="S1414" s="1">
        <v>256393217281</v>
      </c>
      <c r="U1414" s="4">
        <v>45667</v>
      </c>
      <c r="V1414" s="1" t="s">
        <v>869</v>
      </c>
      <c r="W1414" s="1">
        <v>2</v>
      </c>
    </row>
    <row r="1415" spans="1:23" x14ac:dyDescent="0.3">
      <c r="A1415" s="1" t="s">
        <v>4273</v>
      </c>
      <c r="B1415" s="1" t="s">
        <v>4274</v>
      </c>
      <c r="C1415" s="1" t="s">
        <v>973</v>
      </c>
      <c r="D1415" s="1" t="s">
        <v>4275</v>
      </c>
      <c r="E1415" s="1">
        <v>4</v>
      </c>
      <c r="F1415" s="1" t="s">
        <v>879</v>
      </c>
      <c r="H1415" s="1" t="s">
        <v>26</v>
      </c>
      <c r="I1415" s="1" t="s">
        <v>80</v>
      </c>
      <c r="J1415" s="1" t="s">
        <v>27</v>
      </c>
      <c r="K1415" s="1" t="s">
        <v>4276</v>
      </c>
      <c r="L1415" s="1" t="s">
        <v>4277</v>
      </c>
      <c r="M1415" s="1" t="s">
        <v>109</v>
      </c>
      <c r="N1415" s="2">
        <v>42248</v>
      </c>
      <c r="O1415" s="1" t="s">
        <v>223</v>
      </c>
      <c r="P1415" s="1" t="s">
        <v>4278</v>
      </c>
      <c r="Q1415" s="1" t="s">
        <v>4279</v>
      </c>
      <c r="R1415" s="1" t="s">
        <v>4280</v>
      </c>
      <c r="U1415" s="3">
        <v>18568</v>
      </c>
      <c r="W1415" s="1">
        <v>6</v>
      </c>
    </row>
    <row r="1416" spans="1:23" x14ac:dyDescent="0.3">
      <c r="A1416" s="1" t="s">
        <v>4264</v>
      </c>
      <c r="B1416" s="1" t="s">
        <v>4265</v>
      </c>
      <c r="C1416" s="1" t="s">
        <v>907</v>
      </c>
      <c r="D1416" s="1" t="s">
        <v>4266</v>
      </c>
      <c r="E1416" s="1">
        <v>4</v>
      </c>
      <c r="F1416" s="1" t="s">
        <v>4267</v>
      </c>
      <c r="H1416" s="1" t="s">
        <v>26</v>
      </c>
      <c r="I1416" s="1" t="s">
        <v>80</v>
      </c>
      <c r="J1416" s="1" t="s">
        <v>27</v>
      </c>
      <c r="K1416" s="1" t="s">
        <v>4268</v>
      </c>
      <c r="L1416" s="1" t="s">
        <v>4269</v>
      </c>
      <c r="M1416" s="1" t="s">
        <v>419</v>
      </c>
      <c r="N1416" s="2">
        <v>42244</v>
      </c>
      <c r="O1416" s="1" t="s">
        <v>267</v>
      </c>
      <c r="P1416" s="1" t="s">
        <v>4270</v>
      </c>
      <c r="Q1416" s="1" t="s">
        <v>4271</v>
      </c>
      <c r="R1416" s="1" t="s">
        <v>4272</v>
      </c>
      <c r="U1416" s="1" t="s">
        <v>130</v>
      </c>
      <c r="W1416" s="1">
        <v>5</v>
      </c>
    </row>
    <row r="1417" spans="1:23" x14ac:dyDescent="0.3">
      <c r="A1417" s="1" t="s">
        <v>4253</v>
      </c>
      <c r="B1417" s="1" t="s">
        <v>4254</v>
      </c>
      <c r="F1417" s="1" t="s">
        <v>666</v>
      </c>
      <c r="H1417" s="1" t="s">
        <v>26</v>
      </c>
      <c r="J1417" s="1" t="s">
        <v>27</v>
      </c>
      <c r="K1417" s="1" t="s">
        <v>667</v>
      </c>
      <c r="L1417" s="1" t="s">
        <v>4255</v>
      </c>
      <c r="M1417" s="1" t="s">
        <v>258</v>
      </c>
      <c r="N1417" s="2">
        <v>42217</v>
      </c>
      <c r="O1417" s="1" t="s">
        <v>223</v>
      </c>
      <c r="P1417" s="1" t="s">
        <v>4256</v>
      </c>
      <c r="Q1417" s="1" t="s">
        <v>4257</v>
      </c>
      <c r="R1417" s="1" t="s">
        <v>4258</v>
      </c>
      <c r="S1417" s="1" t="s">
        <v>4259</v>
      </c>
    </row>
    <row r="1418" spans="1:23" x14ac:dyDescent="0.3">
      <c r="A1418" s="1" t="s">
        <v>4260</v>
      </c>
      <c r="B1418" s="1" t="s">
        <v>4261</v>
      </c>
      <c r="F1418" s="1" t="s">
        <v>25</v>
      </c>
      <c r="H1418" s="1" t="s">
        <v>26</v>
      </c>
      <c r="J1418" s="1" t="s">
        <v>27</v>
      </c>
      <c r="K1418" s="1" t="s">
        <v>4262</v>
      </c>
      <c r="M1418" s="1" t="s">
        <v>100</v>
      </c>
      <c r="N1418" s="2">
        <v>42217</v>
      </c>
      <c r="O1418" s="1" t="s">
        <v>267</v>
      </c>
      <c r="P1418" s="1" t="s">
        <v>4263</v>
      </c>
      <c r="T1418" s="1">
        <v>1</v>
      </c>
    </row>
    <row r="1419" spans="1:23" x14ac:dyDescent="0.3">
      <c r="A1419" s="1" t="s">
        <v>4249</v>
      </c>
      <c r="B1419" s="1" t="s">
        <v>4250</v>
      </c>
      <c r="F1419" s="1" t="s">
        <v>142</v>
      </c>
      <c r="H1419" s="1" t="s">
        <v>26</v>
      </c>
      <c r="J1419" s="1" t="s">
        <v>27</v>
      </c>
      <c r="K1419" s="1" t="s">
        <v>4251</v>
      </c>
      <c r="M1419" s="1" t="s">
        <v>258</v>
      </c>
      <c r="N1419" s="2">
        <v>42213</v>
      </c>
      <c r="O1419" s="1" t="s">
        <v>267</v>
      </c>
      <c r="P1419" s="1" t="s">
        <v>4252</v>
      </c>
    </row>
    <row r="1420" spans="1:23" x14ac:dyDescent="0.3">
      <c r="A1420" s="1" t="s">
        <v>4243</v>
      </c>
      <c r="B1420" s="1" t="s">
        <v>4244</v>
      </c>
      <c r="D1420" s="1" t="s">
        <v>4245</v>
      </c>
      <c r="E1420" s="1">
        <v>1</v>
      </c>
      <c r="F1420" s="1" t="s">
        <v>628</v>
      </c>
      <c r="H1420" s="1" t="s">
        <v>26</v>
      </c>
      <c r="J1420" s="1" t="s">
        <v>473</v>
      </c>
      <c r="K1420" s="1" t="s">
        <v>629</v>
      </c>
      <c r="M1420" s="1" t="s">
        <v>109</v>
      </c>
      <c r="N1420" s="2">
        <v>42206</v>
      </c>
      <c r="O1420" s="1" t="s">
        <v>267</v>
      </c>
      <c r="P1420" s="1" t="s">
        <v>4246</v>
      </c>
      <c r="R1420" s="1" t="s">
        <v>4247</v>
      </c>
      <c r="S1420" s="1" t="s">
        <v>4248</v>
      </c>
      <c r="U1420" s="4">
        <v>45667</v>
      </c>
    </row>
    <row r="1421" spans="1:23" x14ac:dyDescent="0.3">
      <c r="A1421" s="1" t="s">
        <v>4237</v>
      </c>
      <c r="B1421" s="1" t="s">
        <v>4238</v>
      </c>
      <c r="F1421" s="1" t="s">
        <v>25</v>
      </c>
      <c r="H1421" s="1" t="s">
        <v>26</v>
      </c>
      <c r="I1421" s="1" t="s">
        <v>71</v>
      </c>
      <c r="J1421" s="1" t="s">
        <v>27</v>
      </c>
      <c r="K1421" s="1" t="s">
        <v>745</v>
      </c>
      <c r="M1421" s="1" t="s">
        <v>815</v>
      </c>
      <c r="N1421" s="2">
        <v>42205</v>
      </c>
      <c r="O1421" s="1" t="s">
        <v>267</v>
      </c>
      <c r="P1421" s="1" t="s">
        <v>4239</v>
      </c>
      <c r="Q1421" s="1" t="s">
        <v>4240</v>
      </c>
      <c r="R1421" s="1" t="s">
        <v>4241</v>
      </c>
      <c r="S1421" s="1" t="s">
        <v>4242</v>
      </c>
      <c r="U1421" s="1" t="s">
        <v>558</v>
      </c>
    </row>
    <row r="1422" spans="1:23" x14ac:dyDescent="0.3">
      <c r="A1422" s="1" t="s">
        <v>4229</v>
      </c>
      <c r="B1422" s="1" t="s">
        <v>4230</v>
      </c>
      <c r="C1422" s="1" t="s">
        <v>869</v>
      </c>
      <c r="D1422" s="1" t="s">
        <v>4231</v>
      </c>
      <c r="E1422" s="1">
        <v>2</v>
      </c>
      <c r="F1422" s="1" t="s">
        <v>90</v>
      </c>
      <c r="H1422" s="1" t="s">
        <v>26</v>
      </c>
      <c r="I1422" s="1" t="s">
        <v>71</v>
      </c>
      <c r="J1422" s="1" t="s">
        <v>27</v>
      </c>
      <c r="K1422" s="1" t="s">
        <v>4232</v>
      </c>
      <c r="L1422" s="1" t="s">
        <v>4233</v>
      </c>
      <c r="M1422" s="1" t="s">
        <v>746</v>
      </c>
      <c r="N1422" s="2">
        <v>42155</v>
      </c>
      <c r="O1422" s="1" t="s">
        <v>267</v>
      </c>
      <c r="P1422" s="1" t="s">
        <v>4234</v>
      </c>
      <c r="Q1422" s="1" t="s">
        <v>4235</v>
      </c>
      <c r="R1422" s="1" t="s">
        <v>4236</v>
      </c>
      <c r="U1422" s="3">
        <v>18568</v>
      </c>
      <c r="V1422" s="1" t="s">
        <v>869</v>
      </c>
      <c r="W1422" s="1">
        <v>1</v>
      </c>
    </row>
    <row r="1423" spans="1:23" x14ac:dyDescent="0.3">
      <c r="A1423" s="1" t="s">
        <v>4224</v>
      </c>
      <c r="B1423" s="1" t="s">
        <v>4225</v>
      </c>
      <c r="F1423" s="1" t="s">
        <v>25</v>
      </c>
      <c r="H1423" s="1" t="s">
        <v>26</v>
      </c>
      <c r="I1423" s="1" t="s">
        <v>80</v>
      </c>
      <c r="J1423" s="1" t="s">
        <v>27</v>
      </c>
      <c r="K1423" s="1" t="s">
        <v>3020</v>
      </c>
      <c r="M1423" s="1" t="s">
        <v>258</v>
      </c>
      <c r="N1423" s="2">
        <v>42152</v>
      </c>
      <c r="O1423" s="1" t="s">
        <v>267</v>
      </c>
      <c r="P1423" s="1" t="s">
        <v>4226</v>
      </c>
      <c r="Q1423" s="1" t="s">
        <v>4227</v>
      </c>
      <c r="R1423" s="1" t="s">
        <v>4228</v>
      </c>
      <c r="U1423" s="3">
        <v>18568</v>
      </c>
    </row>
    <row r="1424" spans="1:23" x14ac:dyDescent="0.3">
      <c r="A1424" s="1" t="s">
        <v>4215</v>
      </c>
      <c r="B1424" s="1" t="s">
        <v>4216</v>
      </c>
      <c r="F1424" s="1" t="s">
        <v>4217</v>
      </c>
      <c r="H1424" s="1" t="s">
        <v>26</v>
      </c>
      <c r="J1424" s="1" t="s">
        <v>27</v>
      </c>
      <c r="K1424" s="1" t="s">
        <v>4218</v>
      </c>
      <c r="L1424" s="1" t="s">
        <v>4219</v>
      </c>
      <c r="M1424" s="1" t="s">
        <v>3270</v>
      </c>
      <c r="N1424" s="2">
        <v>42142</v>
      </c>
      <c r="O1424" s="1" t="s">
        <v>267</v>
      </c>
      <c r="P1424" s="1" t="s">
        <v>4220</v>
      </c>
      <c r="Q1424" s="1" t="s">
        <v>4221</v>
      </c>
      <c r="R1424" s="1" t="s">
        <v>4222</v>
      </c>
      <c r="S1424" s="1" t="s">
        <v>4223</v>
      </c>
      <c r="U1424" s="4">
        <v>45667</v>
      </c>
    </row>
    <row r="1425" spans="1:23" x14ac:dyDescent="0.3">
      <c r="A1425" s="1" t="s">
        <v>4207</v>
      </c>
      <c r="B1425" s="1" t="s">
        <v>4208</v>
      </c>
      <c r="C1425" s="1" t="s">
        <v>1611</v>
      </c>
      <c r="F1425" s="1" t="s">
        <v>2644</v>
      </c>
      <c r="H1425" s="1" t="s">
        <v>26</v>
      </c>
      <c r="J1425" s="1" t="s">
        <v>27</v>
      </c>
      <c r="K1425" s="1" t="s">
        <v>4209</v>
      </c>
      <c r="L1425" s="1" t="s">
        <v>4210</v>
      </c>
      <c r="M1425" s="1" t="s">
        <v>4211</v>
      </c>
      <c r="N1425" s="2">
        <v>42138</v>
      </c>
      <c r="O1425" s="1" t="s">
        <v>267</v>
      </c>
      <c r="P1425" s="1" t="s">
        <v>4212</v>
      </c>
      <c r="Q1425" s="1" t="s">
        <v>4213</v>
      </c>
      <c r="R1425" s="1" t="s">
        <v>4214</v>
      </c>
      <c r="U1425" s="4">
        <v>45667</v>
      </c>
      <c r="V1425" s="1" t="s">
        <v>869</v>
      </c>
      <c r="W1425" s="1">
        <v>1</v>
      </c>
    </row>
    <row r="1426" spans="1:23" x14ac:dyDescent="0.3">
      <c r="A1426" s="1" t="s">
        <v>4200</v>
      </c>
      <c r="B1426" s="1" t="s">
        <v>4201</v>
      </c>
      <c r="F1426" s="1" t="s">
        <v>3319</v>
      </c>
      <c r="H1426" s="1" t="s">
        <v>26</v>
      </c>
      <c r="I1426" s="1" t="s">
        <v>71</v>
      </c>
      <c r="J1426" s="1" t="s">
        <v>27</v>
      </c>
      <c r="K1426" s="1" t="s">
        <v>4202</v>
      </c>
      <c r="L1426" s="1" t="s">
        <v>4203</v>
      </c>
      <c r="M1426" s="1" t="s">
        <v>788</v>
      </c>
      <c r="N1426" s="2">
        <v>42137</v>
      </c>
      <c r="O1426" s="1" t="s">
        <v>267</v>
      </c>
      <c r="P1426" s="1" t="s">
        <v>4204</v>
      </c>
      <c r="Q1426" s="1" t="s">
        <v>4205</v>
      </c>
      <c r="R1426" s="1" t="s">
        <v>4206</v>
      </c>
      <c r="S1426" s="1">
        <v>256752290262</v>
      </c>
      <c r="U1426" s="4">
        <v>45667</v>
      </c>
    </row>
    <row r="1427" spans="1:23" x14ac:dyDescent="0.3">
      <c r="A1427" s="1" t="s">
        <v>4185</v>
      </c>
      <c r="B1427" s="1" t="s">
        <v>4186</v>
      </c>
      <c r="C1427" s="1" t="s">
        <v>212</v>
      </c>
      <c r="D1427" s="1" t="s">
        <v>4187</v>
      </c>
      <c r="E1427" s="1">
        <v>3</v>
      </c>
      <c r="F1427" s="1" t="s">
        <v>4188</v>
      </c>
      <c r="H1427" s="1" t="s">
        <v>26</v>
      </c>
      <c r="I1427" s="1" t="s">
        <v>71</v>
      </c>
      <c r="J1427" s="1" t="s">
        <v>473</v>
      </c>
      <c r="K1427" s="1" t="s">
        <v>4189</v>
      </c>
      <c r="L1427" s="1" t="s">
        <v>4190</v>
      </c>
      <c r="M1427" s="1" t="s">
        <v>530</v>
      </c>
      <c r="N1427" s="2">
        <v>42125</v>
      </c>
      <c r="O1427" s="1" t="s">
        <v>267</v>
      </c>
      <c r="P1427" s="1" t="s">
        <v>4191</v>
      </c>
      <c r="Q1427" s="1" t="s">
        <v>4192</v>
      </c>
      <c r="R1427" s="1" t="s">
        <v>4193</v>
      </c>
      <c r="S1427" s="1">
        <v>27218792000</v>
      </c>
      <c r="U1427" s="3">
        <v>18568</v>
      </c>
      <c r="V1427" s="1" t="s">
        <v>113</v>
      </c>
      <c r="W1427" s="1">
        <v>5</v>
      </c>
    </row>
    <row r="1428" spans="1:23" x14ac:dyDescent="0.3">
      <c r="A1428" s="1" t="s">
        <v>4194</v>
      </c>
      <c r="B1428" s="1" t="s">
        <v>4195</v>
      </c>
      <c r="C1428" s="1" t="s">
        <v>1611</v>
      </c>
      <c r="D1428" s="1" t="s">
        <v>4196</v>
      </c>
      <c r="E1428" s="1">
        <v>1</v>
      </c>
      <c r="F1428" s="1" t="s">
        <v>142</v>
      </c>
      <c r="H1428" s="1" t="s">
        <v>26</v>
      </c>
      <c r="I1428" s="1" t="s">
        <v>80</v>
      </c>
      <c r="J1428" s="1" t="s">
        <v>473</v>
      </c>
      <c r="K1428" s="1" t="s">
        <v>1872</v>
      </c>
      <c r="L1428" s="1" t="s">
        <v>4197</v>
      </c>
      <c r="M1428" s="1" t="s">
        <v>109</v>
      </c>
      <c r="N1428" s="2">
        <v>42125</v>
      </c>
      <c r="O1428" s="1" t="s">
        <v>267</v>
      </c>
      <c r="P1428" s="1" t="s">
        <v>4198</v>
      </c>
      <c r="R1428" s="1" t="s">
        <v>4199</v>
      </c>
      <c r="U1428" s="3">
        <v>18568</v>
      </c>
      <c r="V1428" s="1" t="s">
        <v>869</v>
      </c>
    </row>
    <row r="1429" spans="1:23" x14ac:dyDescent="0.3">
      <c r="A1429" s="1" t="s">
        <v>4175</v>
      </c>
      <c r="B1429" s="1" t="s">
        <v>4176</v>
      </c>
      <c r="D1429" s="1" t="s">
        <v>4177</v>
      </c>
      <c r="E1429" s="1">
        <v>3</v>
      </c>
      <c r="F1429" s="1" t="s">
        <v>4178</v>
      </c>
      <c r="H1429" s="1" t="s">
        <v>26</v>
      </c>
      <c r="J1429" s="1" t="s">
        <v>27</v>
      </c>
      <c r="K1429" s="1" t="s">
        <v>4179</v>
      </c>
      <c r="L1429" s="1" t="s">
        <v>4180</v>
      </c>
      <c r="M1429" s="1" t="s">
        <v>302</v>
      </c>
      <c r="N1429" s="2">
        <v>42114</v>
      </c>
      <c r="O1429" s="1" t="s">
        <v>267</v>
      </c>
      <c r="P1429" s="1" t="s">
        <v>4181</v>
      </c>
      <c r="Q1429" s="1" t="s">
        <v>4182</v>
      </c>
      <c r="R1429" s="1" t="s">
        <v>4183</v>
      </c>
      <c r="S1429" s="1" t="s">
        <v>4184</v>
      </c>
      <c r="U1429" s="3">
        <v>18568</v>
      </c>
    </row>
    <row r="1430" spans="1:23" x14ac:dyDescent="0.3">
      <c r="A1430" s="1" t="s">
        <v>4168</v>
      </c>
      <c r="B1430" s="1" t="s">
        <v>4169</v>
      </c>
      <c r="D1430" s="1" t="s">
        <v>4170</v>
      </c>
      <c r="E1430" s="1">
        <v>1</v>
      </c>
      <c r="F1430" s="1" t="s">
        <v>472</v>
      </c>
      <c r="H1430" s="1" t="s">
        <v>26</v>
      </c>
      <c r="J1430" s="1" t="s">
        <v>27</v>
      </c>
      <c r="K1430" s="1" t="s">
        <v>4171</v>
      </c>
      <c r="L1430" s="1" t="s">
        <v>4172</v>
      </c>
      <c r="M1430" s="1" t="s">
        <v>42</v>
      </c>
      <c r="N1430" s="2">
        <v>42100</v>
      </c>
      <c r="O1430" s="1" t="s">
        <v>267</v>
      </c>
      <c r="P1430" s="1" t="s">
        <v>4173</v>
      </c>
      <c r="R1430" s="1" t="s">
        <v>4174</v>
      </c>
      <c r="U1430" s="3">
        <v>18568</v>
      </c>
    </row>
    <row r="1431" spans="1:23" x14ac:dyDescent="0.3">
      <c r="A1431" s="1" t="s">
        <v>4147</v>
      </c>
      <c r="B1431" s="1" t="s">
        <v>4148</v>
      </c>
      <c r="F1431" s="1" t="s">
        <v>681</v>
      </c>
      <c r="H1431" s="1" t="s">
        <v>26</v>
      </c>
      <c r="I1431" s="1" t="s">
        <v>71</v>
      </c>
      <c r="J1431" s="1" t="s">
        <v>27</v>
      </c>
      <c r="K1431" s="1" t="s">
        <v>4149</v>
      </c>
      <c r="L1431" s="1" t="s">
        <v>4150</v>
      </c>
      <c r="M1431" s="1" t="s">
        <v>309</v>
      </c>
      <c r="N1431" s="2">
        <v>42095</v>
      </c>
      <c r="O1431" s="1" t="s">
        <v>267</v>
      </c>
      <c r="P1431" s="1" t="s">
        <v>4151</v>
      </c>
      <c r="Q1431" s="1" t="s">
        <v>4152</v>
      </c>
      <c r="R1431" s="1" t="s">
        <v>4153</v>
      </c>
      <c r="U1431" s="4">
        <v>45667</v>
      </c>
    </row>
    <row r="1432" spans="1:23" x14ac:dyDescent="0.3">
      <c r="A1432" s="1" t="s">
        <v>4154</v>
      </c>
      <c r="B1432" s="1" t="s">
        <v>4155</v>
      </c>
      <c r="C1432" s="1" t="s">
        <v>869</v>
      </c>
      <c r="D1432" s="1" t="s">
        <v>4156</v>
      </c>
      <c r="E1432" s="1">
        <v>2</v>
      </c>
      <c r="F1432" s="1" t="s">
        <v>1408</v>
      </c>
      <c r="H1432" s="1" t="s">
        <v>26</v>
      </c>
      <c r="I1432" s="1" t="s">
        <v>71</v>
      </c>
      <c r="J1432" s="1" t="s">
        <v>27</v>
      </c>
      <c r="K1432" s="1" t="s">
        <v>4157</v>
      </c>
      <c r="L1432" s="1" t="s">
        <v>4158</v>
      </c>
      <c r="M1432" s="1" t="s">
        <v>1110</v>
      </c>
      <c r="N1432" s="2">
        <v>42095</v>
      </c>
      <c r="O1432" s="1" t="s">
        <v>223</v>
      </c>
      <c r="P1432" s="1" t="s">
        <v>4159</v>
      </c>
      <c r="Q1432" s="1" t="s">
        <v>4160</v>
      </c>
      <c r="R1432" s="1" t="s">
        <v>4161</v>
      </c>
      <c r="S1432" s="1" t="s">
        <v>4162</v>
      </c>
      <c r="U1432" s="1" t="s">
        <v>130</v>
      </c>
      <c r="V1432" s="1" t="s">
        <v>869</v>
      </c>
      <c r="W1432" s="1">
        <v>1</v>
      </c>
    </row>
    <row r="1433" spans="1:23" x14ac:dyDescent="0.3">
      <c r="A1433" s="1" t="s">
        <v>4163</v>
      </c>
      <c r="B1433" s="1" t="s">
        <v>4164</v>
      </c>
      <c r="F1433" s="1" t="s">
        <v>25</v>
      </c>
      <c r="H1433" s="1" t="s">
        <v>26</v>
      </c>
      <c r="J1433" s="1" t="s">
        <v>27</v>
      </c>
      <c r="K1433" s="1" t="s">
        <v>1620</v>
      </c>
      <c r="L1433" s="1" t="s">
        <v>4165</v>
      </c>
      <c r="M1433" s="1" t="s">
        <v>545</v>
      </c>
      <c r="N1433" s="2">
        <v>42095</v>
      </c>
      <c r="O1433" s="1" t="s">
        <v>223</v>
      </c>
      <c r="P1433" s="1" t="s">
        <v>4166</v>
      </c>
      <c r="R1433" s="1" t="s">
        <v>4167</v>
      </c>
      <c r="S1433" s="1">
        <v>21671258256</v>
      </c>
      <c r="U1433" s="1" t="s">
        <v>34</v>
      </c>
    </row>
    <row r="1434" spans="1:23" x14ac:dyDescent="0.3">
      <c r="A1434" s="1" t="s">
        <v>4140</v>
      </c>
      <c r="B1434" s="1" t="s">
        <v>4141</v>
      </c>
      <c r="C1434" s="1" t="s">
        <v>869</v>
      </c>
      <c r="F1434" s="1" t="s">
        <v>472</v>
      </c>
      <c r="H1434" s="1" t="s">
        <v>26</v>
      </c>
      <c r="J1434" s="1" t="s">
        <v>27</v>
      </c>
      <c r="K1434" s="1" t="s">
        <v>4142</v>
      </c>
      <c r="L1434" s="1" t="s">
        <v>4143</v>
      </c>
      <c r="M1434" s="1" t="s">
        <v>375</v>
      </c>
      <c r="N1434" s="2">
        <v>42084</v>
      </c>
      <c r="O1434" s="1" t="s">
        <v>267</v>
      </c>
      <c r="P1434" s="1" t="s">
        <v>4144</v>
      </c>
      <c r="Q1434" s="1" t="s">
        <v>4145</v>
      </c>
      <c r="R1434" s="1" t="s">
        <v>4146</v>
      </c>
      <c r="U1434" s="3">
        <v>18568</v>
      </c>
      <c r="V1434" s="1" t="s">
        <v>869</v>
      </c>
    </row>
    <row r="1435" spans="1:23" x14ac:dyDescent="0.3">
      <c r="A1435" s="1" t="s">
        <v>4132</v>
      </c>
      <c r="B1435" s="1" t="s">
        <v>4133</v>
      </c>
      <c r="C1435" s="1" t="s">
        <v>926</v>
      </c>
      <c r="D1435" s="1" t="s">
        <v>4134</v>
      </c>
      <c r="E1435" s="1">
        <v>1</v>
      </c>
      <c r="F1435" s="1" t="s">
        <v>3319</v>
      </c>
      <c r="H1435" s="1" t="s">
        <v>26</v>
      </c>
      <c r="I1435" s="1" t="s">
        <v>71</v>
      </c>
      <c r="J1435" s="1" t="s">
        <v>27</v>
      </c>
      <c r="K1435" s="1" t="s">
        <v>4135</v>
      </c>
      <c r="L1435" s="1" t="s">
        <v>4136</v>
      </c>
      <c r="M1435" s="1" t="s">
        <v>100</v>
      </c>
      <c r="N1435" s="2">
        <v>42069</v>
      </c>
      <c r="O1435" s="1" t="s">
        <v>267</v>
      </c>
      <c r="P1435" s="1" t="s">
        <v>4137</v>
      </c>
      <c r="Q1435" s="1" t="s">
        <v>4138</v>
      </c>
      <c r="R1435" s="1" t="s">
        <v>4139</v>
      </c>
      <c r="S1435" s="1">
        <v>27833823520</v>
      </c>
      <c r="U1435" s="3">
        <v>18568</v>
      </c>
      <c r="V1435" s="1" t="s">
        <v>932</v>
      </c>
      <c r="W1435" s="1">
        <v>6</v>
      </c>
    </row>
    <row r="1436" spans="1:23" x14ac:dyDescent="0.3">
      <c r="A1436" s="1" t="s">
        <v>4116</v>
      </c>
      <c r="B1436" s="1" t="s">
        <v>4117</v>
      </c>
      <c r="F1436" s="1" t="s">
        <v>898</v>
      </c>
      <c r="H1436" s="1" t="s">
        <v>26</v>
      </c>
      <c r="I1436" s="1" t="s">
        <v>71</v>
      </c>
      <c r="J1436" s="1" t="s">
        <v>27</v>
      </c>
      <c r="K1436" s="1" t="s">
        <v>4118</v>
      </c>
      <c r="M1436" s="1" t="s">
        <v>4119</v>
      </c>
      <c r="N1436" s="2">
        <v>42067</v>
      </c>
      <c r="O1436" s="1" t="s">
        <v>267</v>
      </c>
      <c r="P1436" s="1" t="s">
        <v>4120</v>
      </c>
      <c r="Q1436" s="1" t="s">
        <v>4121</v>
      </c>
      <c r="R1436" s="1" t="s">
        <v>4122</v>
      </c>
      <c r="S1436" s="1" t="s">
        <v>4123</v>
      </c>
      <c r="U1436" s="4">
        <v>45667</v>
      </c>
    </row>
    <row r="1437" spans="1:23" x14ac:dyDescent="0.3">
      <c r="A1437" s="1" t="s">
        <v>4124</v>
      </c>
      <c r="B1437" s="1" t="s">
        <v>4125</v>
      </c>
      <c r="C1437" s="1" t="s">
        <v>869</v>
      </c>
      <c r="F1437" s="1" t="s">
        <v>4126</v>
      </c>
      <c r="H1437" s="1" t="s">
        <v>26</v>
      </c>
      <c r="J1437" s="1" t="s">
        <v>27</v>
      </c>
      <c r="K1437" s="1" t="s">
        <v>4127</v>
      </c>
      <c r="L1437" s="1" t="s">
        <v>4128</v>
      </c>
      <c r="M1437" s="1" t="s">
        <v>4129</v>
      </c>
      <c r="N1437" s="2">
        <v>42067</v>
      </c>
      <c r="O1437" s="1" t="s">
        <v>267</v>
      </c>
      <c r="P1437" s="1" t="s">
        <v>4130</v>
      </c>
      <c r="R1437" s="1" t="s">
        <v>4131</v>
      </c>
      <c r="S1437" s="1">
        <v>22969134040</v>
      </c>
      <c r="U1437" s="3">
        <v>18568</v>
      </c>
      <c r="V1437" s="1" t="s">
        <v>869</v>
      </c>
      <c r="W1437" s="1">
        <v>2</v>
      </c>
    </row>
    <row r="1438" spans="1:23" x14ac:dyDescent="0.3">
      <c r="A1438" s="1" t="s">
        <v>4103</v>
      </c>
      <c r="B1438" s="1" t="s">
        <v>4104</v>
      </c>
      <c r="C1438" s="1" t="s">
        <v>507</v>
      </c>
      <c r="D1438" s="1" t="s">
        <v>4105</v>
      </c>
      <c r="E1438" s="1">
        <v>4</v>
      </c>
      <c r="F1438" s="1" t="s">
        <v>90</v>
      </c>
      <c r="H1438" s="1" t="s">
        <v>26</v>
      </c>
      <c r="I1438" s="1" t="s">
        <v>124</v>
      </c>
      <c r="J1438" s="1" t="s">
        <v>27</v>
      </c>
      <c r="K1438" s="1" t="s">
        <v>967</v>
      </c>
      <c r="L1438" s="1" t="s">
        <v>4106</v>
      </c>
      <c r="M1438" s="1" t="s">
        <v>347</v>
      </c>
      <c r="N1438" s="2">
        <v>42064</v>
      </c>
      <c r="O1438" s="1" t="s">
        <v>223</v>
      </c>
      <c r="P1438" s="1" t="s">
        <v>4107</v>
      </c>
      <c r="Q1438" s="1" t="s">
        <v>4108</v>
      </c>
      <c r="R1438" s="1" t="s">
        <v>4109</v>
      </c>
      <c r="U1438" s="1" t="s">
        <v>558</v>
      </c>
      <c r="V1438" s="1" t="s">
        <v>932</v>
      </c>
      <c r="W1438" s="1">
        <v>13</v>
      </c>
    </row>
    <row r="1439" spans="1:23" x14ac:dyDescent="0.3">
      <c r="A1439" s="1" t="s">
        <v>4110</v>
      </c>
      <c r="B1439" s="1" t="s">
        <v>4111</v>
      </c>
      <c r="C1439" s="1" t="s">
        <v>37</v>
      </c>
      <c r="D1439" s="1" t="s">
        <v>4112</v>
      </c>
      <c r="E1439" s="1">
        <v>1</v>
      </c>
      <c r="F1439" s="1" t="s">
        <v>25</v>
      </c>
      <c r="G1439" s="1">
        <v>1</v>
      </c>
      <c r="H1439" s="1" t="s">
        <v>26</v>
      </c>
      <c r="J1439" s="1" t="s">
        <v>27</v>
      </c>
      <c r="K1439" s="1" t="s">
        <v>4113</v>
      </c>
      <c r="M1439" s="1" t="s">
        <v>347</v>
      </c>
      <c r="N1439" s="2">
        <v>42064</v>
      </c>
      <c r="O1439" s="1" t="s">
        <v>223</v>
      </c>
      <c r="P1439" s="1" t="s">
        <v>4114</v>
      </c>
      <c r="R1439" s="1" t="s">
        <v>4115</v>
      </c>
      <c r="S1439" s="1">
        <f>20-225-391-513</f>
        <v>-1109</v>
      </c>
      <c r="T1439" s="1">
        <v>1</v>
      </c>
      <c r="U1439" s="1" t="s">
        <v>34</v>
      </c>
      <c r="V1439" s="1" t="s">
        <v>37</v>
      </c>
      <c r="W1439" s="1">
        <v>3</v>
      </c>
    </row>
    <row r="1440" spans="1:23" x14ac:dyDescent="0.3">
      <c r="A1440" s="1" t="s">
        <v>4089</v>
      </c>
      <c r="B1440" s="1" t="s">
        <v>4090</v>
      </c>
      <c r="C1440" s="1" t="s">
        <v>869</v>
      </c>
      <c r="D1440" s="1" t="s">
        <v>4091</v>
      </c>
      <c r="E1440" s="1">
        <v>3</v>
      </c>
      <c r="F1440" s="1" t="s">
        <v>4092</v>
      </c>
      <c r="H1440" s="1" t="s">
        <v>26</v>
      </c>
      <c r="I1440" s="1" t="s">
        <v>80</v>
      </c>
      <c r="J1440" s="1" t="s">
        <v>27</v>
      </c>
      <c r="K1440" s="1" t="s">
        <v>4093</v>
      </c>
      <c r="L1440" s="1" t="s">
        <v>4094</v>
      </c>
      <c r="M1440" s="1" t="s">
        <v>109</v>
      </c>
      <c r="N1440" s="2">
        <v>42037</v>
      </c>
      <c r="O1440" s="1" t="s">
        <v>267</v>
      </c>
      <c r="P1440" s="1" t="s">
        <v>4095</v>
      </c>
      <c r="Q1440" s="1" t="s">
        <v>4096</v>
      </c>
      <c r="R1440" s="1" t="s">
        <v>4097</v>
      </c>
      <c r="S1440" s="1">
        <v>2540724675545</v>
      </c>
      <c r="U1440" s="1" t="s">
        <v>130</v>
      </c>
      <c r="V1440" s="1" t="s">
        <v>869</v>
      </c>
      <c r="W1440" s="1">
        <v>6</v>
      </c>
    </row>
    <row r="1441" spans="1:23" x14ac:dyDescent="0.3">
      <c r="A1441" s="1" t="s">
        <v>4098</v>
      </c>
      <c r="B1441" s="1" t="s">
        <v>4099</v>
      </c>
      <c r="C1441" s="1" t="s">
        <v>869</v>
      </c>
      <c r="D1441" s="1" t="s">
        <v>4100</v>
      </c>
      <c r="E1441" s="1">
        <v>1</v>
      </c>
      <c r="F1441" s="1" t="s">
        <v>628</v>
      </c>
      <c r="H1441" s="1" t="s">
        <v>26</v>
      </c>
      <c r="J1441" s="1" t="s">
        <v>473</v>
      </c>
      <c r="K1441" s="1" t="s">
        <v>629</v>
      </c>
      <c r="L1441" s="1" t="s">
        <v>4101</v>
      </c>
      <c r="M1441" s="1" t="s">
        <v>746</v>
      </c>
      <c r="N1441" s="2">
        <v>42037</v>
      </c>
      <c r="O1441" s="1" t="s">
        <v>267</v>
      </c>
      <c r="P1441" s="1" t="s">
        <v>4102</v>
      </c>
      <c r="U1441" s="4">
        <v>45667</v>
      </c>
      <c r="V1441" s="1" t="s">
        <v>869</v>
      </c>
    </row>
    <row r="1442" spans="1:23" x14ac:dyDescent="0.3">
      <c r="A1442" s="1" t="s">
        <v>4081</v>
      </c>
      <c r="B1442" s="1" t="s">
        <v>4082</v>
      </c>
      <c r="D1442" s="1" t="s">
        <v>4083</v>
      </c>
      <c r="E1442" s="1">
        <v>1</v>
      </c>
      <c r="F1442" s="1" t="s">
        <v>4084</v>
      </c>
      <c r="H1442" s="1" t="s">
        <v>26</v>
      </c>
      <c r="J1442" s="1" t="s">
        <v>27</v>
      </c>
      <c r="K1442" s="1" t="s">
        <v>4085</v>
      </c>
      <c r="L1442" s="1" t="s">
        <v>4086</v>
      </c>
      <c r="M1442" s="1" t="s">
        <v>100</v>
      </c>
      <c r="N1442" s="2">
        <v>42036</v>
      </c>
      <c r="O1442" s="1" t="s">
        <v>267</v>
      </c>
      <c r="P1442" s="1" t="s">
        <v>4087</v>
      </c>
      <c r="R1442" s="1" t="s">
        <v>4088</v>
      </c>
      <c r="S1442" s="1">
        <v>27750292174</v>
      </c>
      <c r="U1442" s="4">
        <v>45667</v>
      </c>
    </row>
    <row r="1443" spans="1:23" x14ac:dyDescent="0.3">
      <c r="A1443" s="1" t="s">
        <v>4073</v>
      </c>
      <c r="B1443" s="1" t="s">
        <v>4074</v>
      </c>
      <c r="D1443" s="1" t="s">
        <v>4075</v>
      </c>
      <c r="E1443" s="1">
        <v>1</v>
      </c>
      <c r="F1443" s="1" t="s">
        <v>1408</v>
      </c>
      <c r="H1443" s="1" t="s">
        <v>26</v>
      </c>
      <c r="J1443" s="1" t="s">
        <v>473</v>
      </c>
      <c r="K1443" s="1" t="s">
        <v>4076</v>
      </c>
      <c r="L1443" s="1" t="s">
        <v>4077</v>
      </c>
      <c r="M1443" s="1" t="s">
        <v>82</v>
      </c>
      <c r="N1443" s="2">
        <v>42028</v>
      </c>
      <c r="O1443" s="1" t="s">
        <v>267</v>
      </c>
      <c r="P1443" s="1" t="s">
        <v>4078</v>
      </c>
      <c r="Q1443" s="1" t="s">
        <v>4079</v>
      </c>
      <c r="R1443" s="1" t="s">
        <v>4080</v>
      </c>
      <c r="U1443" s="3">
        <v>18568</v>
      </c>
    </row>
    <row r="1444" spans="1:23" x14ac:dyDescent="0.3">
      <c r="A1444" s="1" t="s">
        <v>4065</v>
      </c>
      <c r="B1444" s="1" t="s">
        <v>4066</v>
      </c>
      <c r="D1444" s="1" t="s">
        <v>4067</v>
      </c>
      <c r="E1444" s="1">
        <v>2</v>
      </c>
      <c r="F1444" s="1" t="s">
        <v>240</v>
      </c>
      <c r="H1444" s="1" t="s">
        <v>26</v>
      </c>
      <c r="I1444" s="1" t="s">
        <v>71</v>
      </c>
      <c r="J1444" s="1" t="s">
        <v>27</v>
      </c>
      <c r="K1444" s="1" t="s">
        <v>4068</v>
      </c>
      <c r="L1444" s="1" t="s">
        <v>4069</v>
      </c>
      <c r="M1444" s="1" t="s">
        <v>302</v>
      </c>
      <c r="N1444" s="2">
        <v>42022</v>
      </c>
      <c r="O1444" s="1" t="s">
        <v>267</v>
      </c>
      <c r="P1444" s="1" t="s">
        <v>4070</v>
      </c>
      <c r="Q1444" s="1" t="s">
        <v>4071</v>
      </c>
      <c r="R1444" s="1" t="s">
        <v>4072</v>
      </c>
      <c r="U1444" s="1" t="s">
        <v>130</v>
      </c>
    </row>
    <row r="1445" spans="1:23" x14ac:dyDescent="0.3">
      <c r="A1445" s="1" t="s">
        <v>4054</v>
      </c>
      <c r="B1445" s="1" t="s">
        <v>4055</v>
      </c>
      <c r="D1445" s="1" t="s">
        <v>4056</v>
      </c>
      <c r="E1445" s="1">
        <v>1</v>
      </c>
      <c r="F1445" s="1" t="s">
        <v>4057</v>
      </c>
      <c r="H1445" s="1" t="s">
        <v>26</v>
      </c>
      <c r="J1445" s="1" t="s">
        <v>27</v>
      </c>
      <c r="K1445" s="1" t="s">
        <v>4058</v>
      </c>
      <c r="L1445" s="1" t="s">
        <v>4059</v>
      </c>
      <c r="M1445" s="1" t="s">
        <v>4060</v>
      </c>
      <c r="N1445" s="2">
        <v>42021</v>
      </c>
      <c r="O1445" s="1" t="s">
        <v>267</v>
      </c>
      <c r="P1445" s="1" t="s">
        <v>4061</v>
      </c>
      <c r="Q1445" s="1" t="s">
        <v>4062</v>
      </c>
      <c r="R1445" s="1" t="s">
        <v>4063</v>
      </c>
      <c r="S1445" s="1" t="s">
        <v>4064</v>
      </c>
      <c r="U1445" s="3">
        <v>18568</v>
      </c>
    </row>
    <row r="1446" spans="1:23" x14ac:dyDescent="0.3">
      <c r="A1446" s="1" t="s">
        <v>4044</v>
      </c>
      <c r="B1446" s="1" t="s">
        <v>4045</v>
      </c>
      <c r="D1446" s="1" t="s">
        <v>4046</v>
      </c>
      <c r="E1446" s="1">
        <v>1</v>
      </c>
      <c r="F1446" s="1" t="s">
        <v>4047</v>
      </c>
      <c r="H1446" s="1" t="s">
        <v>26</v>
      </c>
      <c r="I1446" s="1" t="s">
        <v>71</v>
      </c>
      <c r="J1446" s="1" t="s">
        <v>27</v>
      </c>
      <c r="K1446" s="1" t="s">
        <v>4048</v>
      </c>
      <c r="L1446" s="1" t="s">
        <v>4049</v>
      </c>
      <c r="M1446" s="1" t="s">
        <v>788</v>
      </c>
      <c r="N1446" s="2">
        <v>42020</v>
      </c>
      <c r="O1446" s="1" t="s">
        <v>267</v>
      </c>
      <c r="P1446" s="1" t="s">
        <v>4050</v>
      </c>
      <c r="Q1446" s="1" t="s">
        <v>4051</v>
      </c>
      <c r="R1446" s="1" t="s">
        <v>4052</v>
      </c>
      <c r="S1446" s="1" t="s">
        <v>4053</v>
      </c>
      <c r="U1446" s="1" t="s">
        <v>67</v>
      </c>
    </row>
    <row r="1447" spans="1:23" x14ac:dyDescent="0.3">
      <c r="A1447" s="1" t="s">
        <v>4037</v>
      </c>
      <c r="B1447" s="1" t="s">
        <v>4038</v>
      </c>
      <c r="F1447" s="1" t="s">
        <v>25</v>
      </c>
      <c r="H1447" s="1" t="s">
        <v>26</v>
      </c>
      <c r="I1447" s="1" t="s">
        <v>71</v>
      </c>
      <c r="J1447" s="1" t="s">
        <v>27</v>
      </c>
      <c r="K1447" s="1" t="s">
        <v>4039</v>
      </c>
      <c r="M1447" s="1" t="s">
        <v>118</v>
      </c>
      <c r="N1447" s="2">
        <v>42019</v>
      </c>
      <c r="O1447" s="1" t="s">
        <v>267</v>
      </c>
      <c r="P1447" s="1" t="s">
        <v>4040</v>
      </c>
      <c r="Q1447" s="1" t="s">
        <v>4041</v>
      </c>
      <c r="R1447" s="1" t="s">
        <v>4042</v>
      </c>
      <c r="S1447" s="1" t="s">
        <v>4043</v>
      </c>
      <c r="U1447" s="3">
        <v>18568</v>
      </c>
    </row>
    <row r="1448" spans="1:23" x14ac:dyDescent="0.3">
      <c r="A1448" s="1" t="s">
        <v>4029</v>
      </c>
      <c r="B1448" s="1" t="s">
        <v>4030</v>
      </c>
      <c r="F1448" s="1" t="s">
        <v>4031</v>
      </c>
      <c r="H1448" s="1" t="s">
        <v>26</v>
      </c>
      <c r="J1448" s="1" t="s">
        <v>473</v>
      </c>
      <c r="K1448" s="1" t="s">
        <v>4032</v>
      </c>
      <c r="L1448" s="1" t="s">
        <v>4033</v>
      </c>
      <c r="M1448" s="1" t="s">
        <v>1387</v>
      </c>
      <c r="N1448" s="2">
        <v>42017</v>
      </c>
      <c r="O1448" s="1" t="s">
        <v>267</v>
      </c>
      <c r="P1448" s="1" t="s">
        <v>4034</v>
      </c>
      <c r="Q1448" s="1" t="s">
        <v>4035</v>
      </c>
      <c r="R1448" s="1" t="s">
        <v>4036</v>
      </c>
      <c r="S1448" s="1">
        <v>26776035598</v>
      </c>
      <c r="U1448" s="4">
        <v>45667</v>
      </c>
    </row>
    <row r="1449" spans="1:23" x14ac:dyDescent="0.3">
      <c r="A1449" s="1" t="s">
        <v>4021</v>
      </c>
      <c r="B1449" s="1" t="s">
        <v>4022</v>
      </c>
      <c r="F1449" s="1" t="s">
        <v>25</v>
      </c>
      <c r="H1449" s="1" t="s">
        <v>26</v>
      </c>
      <c r="I1449" s="1" t="s">
        <v>80</v>
      </c>
      <c r="J1449" s="1" t="s">
        <v>27</v>
      </c>
      <c r="K1449" s="1" t="s">
        <v>4023</v>
      </c>
      <c r="L1449" s="1" t="s">
        <v>4024</v>
      </c>
      <c r="M1449" s="1" t="s">
        <v>1120</v>
      </c>
      <c r="N1449" s="2">
        <v>42010</v>
      </c>
      <c r="O1449" s="1" t="s">
        <v>267</v>
      </c>
      <c r="P1449" s="1" t="s">
        <v>4025</v>
      </c>
      <c r="Q1449" s="1" t="s">
        <v>4026</v>
      </c>
      <c r="R1449" s="1" t="s">
        <v>4027</v>
      </c>
      <c r="S1449" s="1" t="s">
        <v>4028</v>
      </c>
      <c r="U1449" s="4">
        <v>45667</v>
      </c>
    </row>
    <row r="1450" spans="1:23" x14ac:dyDescent="0.3">
      <c r="A1450" s="1" t="s">
        <v>4014</v>
      </c>
      <c r="B1450" s="1" t="s">
        <v>4015</v>
      </c>
      <c r="C1450" s="1" t="s">
        <v>973</v>
      </c>
      <c r="D1450" s="1" t="s">
        <v>4016</v>
      </c>
      <c r="E1450" s="1">
        <v>2</v>
      </c>
      <c r="F1450" s="1" t="s">
        <v>142</v>
      </c>
      <c r="H1450" s="1" t="s">
        <v>26</v>
      </c>
      <c r="I1450" s="1" t="s">
        <v>71</v>
      </c>
      <c r="J1450" s="1" t="s">
        <v>27</v>
      </c>
      <c r="K1450" s="1" t="s">
        <v>1872</v>
      </c>
      <c r="L1450" s="1" t="s">
        <v>4017</v>
      </c>
      <c r="M1450" s="1" t="s">
        <v>258</v>
      </c>
      <c r="N1450" s="2">
        <v>42008</v>
      </c>
      <c r="O1450" s="1" t="s">
        <v>267</v>
      </c>
      <c r="P1450" s="1" t="s">
        <v>4018</v>
      </c>
      <c r="Q1450" s="1" t="s">
        <v>4019</v>
      </c>
      <c r="R1450" s="1" t="s">
        <v>4020</v>
      </c>
      <c r="U1450" s="4">
        <v>45667</v>
      </c>
      <c r="V1450" s="1" t="s">
        <v>869</v>
      </c>
      <c r="W1450" s="1">
        <v>2</v>
      </c>
    </row>
    <row r="1451" spans="1:23" x14ac:dyDescent="0.3">
      <c r="A1451" s="1" t="s">
        <v>4005</v>
      </c>
      <c r="B1451" s="1" t="s">
        <v>4006</v>
      </c>
      <c r="D1451" s="1" t="s">
        <v>4007</v>
      </c>
      <c r="E1451" s="1">
        <v>1</v>
      </c>
      <c r="F1451" s="1" t="s">
        <v>90</v>
      </c>
      <c r="H1451" s="1" t="s">
        <v>26</v>
      </c>
      <c r="J1451" s="1" t="s">
        <v>27</v>
      </c>
      <c r="K1451" s="1" t="s">
        <v>4008</v>
      </c>
      <c r="L1451" s="1" t="s">
        <v>4009</v>
      </c>
      <c r="M1451" s="1" t="s">
        <v>815</v>
      </c>
      <c r="N1451" s="2">
        <v>42006</v>
      </c>
      <c r="O1451" s="1" t="s">
        <v>267</v>
      </c>
      <c r="P1451" s="1" t="s">
        <v>4010</v>
      </c>
      <c r="Q1451" s="1" t="s">
        <v>4011</v>
      </c>
      <c r="R1451" s="1" t="s">
        <v>4012</v>
      </c>
      <c r="S1451" s="1" t="s">
        <v>4013</v>
      </c>
      <c r="U1451" s="3">
        <v>18568</v>
      </c>
    </row>
    <row r="1452" spans="1:23" x14ac:dyDescent="0.3">
      <c r="A1452" s="1" t="s">
        <v>3264</v>
      </c>
      <c r="B1452" s="1" t="s">
        <v>3265</v>
      </c>
      <c r="C1452" s="1" t="s">
        <v>926</v>
      </c>
      <c r="D1452" s="1" t="s">
        <v>3266</v>
      </c>
      <c r="E1452" s="1">
        <v>3</v>
      </c>
      <c r="F1452" s="1" t="s">
        <v>3267</v>
      </c>
      <c r="H1452" s="1" t="s">
        <v>26</v>
      </c>
      <c r="I1452" s="1" t="s">
        <v>39</v>
      </c>
      <c r="J1452" s="1" t="s">
        <v>27</v>
      </c>
      <c r="K1452" s="1" t="s">
        <v>3268</v>
      </c>
      <c r="L1452" s="1" t="s">
        <v>3269</v>
      </c>
      <c r="M1452" s="1" t="s">
        <v>3270</v>
      </c>
      <c r="N1452" s="2">
        <v>42005</v>
      </c>
      <c r="O1452" s="1" t="s">
        <v>30</v>
      </c>
      <c r="P1452" s="1" t="s">
        <v>3271</v>
      </c>
      <c r="Q1452" s="1" t="s">
        <v>3272</v>
      </c>
      <c r="R1452" s="1" t="s">
        <v>3273</v>
      </c>
      <c r="S1452" s="1">
        <v>2349085662909</v>
      </c>
      <c r="U1452" s="1" t="s">
        <v>34</v>
      </c>
      <c r="V1452" s="1" t="s">
        <v>113</v>
      </c>
      <c r="W1452" s="1">
        <v>27</v>
      </c>
    </row>
    <row r="1453" spans="1:23" x14ac:dyDescent="0.3">
      <c r="A1453" s="1" t="s">
        <v>3274</v>
      </c>
      <c r="B1453" s="1" t="s">
        <v>3275</v>
      </c>
      <c r="C1453" s="1" t="s">
        <v>869</v>
      </c>
      <c r="D1453" s="1" t="s">
        <v>3276</v>
      </c>
      <c r="E1453" s="1">
        <v>2</v>
      </c>
      <c r="F1453" s="1" t="s">
        <v>90</v>
      </c>
      <c r="H1453" s="1" t="s">
        <v>26</v>
      </c>
      <c r="I1453" s="1" t="s">
        <v>80</v>
      </c>
      <c r="J1453" s="1" t="s">
        <v>27</v>
      </c>
      <c r="K1453" s="1" t="s">
        <v>3277</v>
      </c>
      <c r="L1453" s="1" t="s">
        <v>3278</v>
      </c>
      <c r="M1453" s="1" t="s">
        <v>3279</v>
      </c>
      <c r="N1453" s="2">
        <v>42005</v>
      </c>
      <c r="O1453" s="1" t="s">
        <v>30</v>
      </c>
      <c r="P1453" s="1" t="s">
        <v>3280</v>
      </c>
      <c r="Q1453" s="1" t="s">
        <v>3281</v>
      </c>
      <c r="R1453" s="1" t="s">
        <v>3282</v>
      </c>
      <c r="S1453" s="1" t="s">
        <v>3283</v>
      </c>
      <c r="U1453" s="1" t="s">
        <v>34</v>
      </c>
      <c r="V1453" s="1" t="s">
        <v>869</v>
      </c>
      <c r="W1453" s="1">
        <v>3</v>
      </c>
    </row>
    <row r="1454" spans="1:23" x14ac:dyDescent="0.3">
      <c r="A1454" s="1" t="s">
        <v>3284</v>
      </c>
      <c r="B1454" s="1" t="s">
        <v>3285</v>
      </c>
      <c r="C1454" s="1" t="s">
        <v>212</v>
      </c>
      <c r="D1454" s="1" t="s">
        <v>3286</v>
      </c>
      <c r="E1454" s="1">
        <v>1</v>
      </c>
      <c r="F1454" s="1" t="s">
        <v>3287</v>
      </c>
      <c r="G1454" s="1">
        <v>1</v>
      </c>
      <c r="H1454" s="1" t="s">
        <v>26</v>
      </c>
      <c r="I1454" s="1" t="s">
        <v>462</v>
      </c>
      <c r="J1454" s="1" t="s">
        <v>27</v>
      </c>
      <c r="K1454" s="1" t="s">
        <v>3288</v>
      </c>
      <c r="L1454" s="1" t="s">
        <v>3289</v>
      </c>
      <c r="M1454" s="1" t="s">
        <v>100</v>
      </c>
      <c r="N1454" s="2">
        <v>42005</v>
      </c>
      <c r="O1454" s="1" t="s">
        <v>30</v>
      </c>
      <c r="P1454" s="1" t="s">
        <v>3290</v>
      </c>
      <c r="Q1454" s="1" t="s">
        <v>3291</v>
      </c>
      <c r="R1454" s="1" t="s">
        <v>3292</v>
      </c>
      <c r="S1454" s="1">
        <v>27214247116</v>
      </c>
      <c r="U1454" s="1" t="s">
        <v>67</v>
      </c>
      <c r="W1454" s="1">
        <v>12</v>
      </c>
    </row>
    <row r="1455" spans="1:23" x14ac:dyDescent="0.3">
      <c r="A1455" s="1" t="s">
        <v>3293</v>
      </c>
      <c r="B1455" s="1" t="s">
        <v>3294</v>
      </c>
      <c r="C1455" s="1" t="s">
        <v>3209</v>
      </c>
      <c r="D1455" s="1" t="s">
        <v>3295</v>
      </c>
      <c r="E1455" s="1">
        <v>2</v>
      </c>
      <c r="F1455" s="1" t="s">
        <v>3296</v>
      </c>
      <c r="H1455" s="1" t="s">
        <v>26</v>
      </c>
      <c r="I1455" s="1" t="s">
        <v>39</v>
      </c>
      <c r="J1455" s="1" t="s">
        <v>27</v>
      </c>
      <c r="K1455" s="1" t="s">
        <v>3297</v>
      </c>
      <c r="L1455" s="1" t="s">
        <v>3298</v>
      </c>
      <c r="M1455" s="1" t="s">
        <v>100</v>
      </c>
      <c r="N1455" s="2">
        <v>42005</v>
      </c>
      <c r="O1455" s="1" t="s">
        <v>30</v>
      </c>
      <c r="P1455" s="1" t="s">
        <v>3299</v>
      </c>
      <c r="Q1455" s="1" t="s">
        <v>3300</v>
      </c>
      <c r="R1455" s="1" t="s">
        <v>3301</v>
      </c>
      <c r="U1455" s="3">
        <v>18568</v>
      </c>
      <c r="W1455" s="1">
        <v>6</v>
      </c>
    </row>
    <row r="1456" spans="1:23" x14ac:dyDescent="0.3">
      <c r="A1456" s="1" t="s">
        <v>3302</v>
      </c>
      <c r="B1456" s="1" t="s">
        <v>3303</v>
      </c>
      <c r="C1456" s="1" t="s">
        <v>497</v>
      </c>
      <c r="F1456" s="1" t="s">
        <v>142</v>
      </c>
      <c r="H1456" s="1" t="s">
        <v>26</v>
      </c>
      <c r="I1456" s="1" t="s">
        <v>71</v>
      </c>
      <c r="J1456" s="1" t="s">
        <v>27</v>
      </c>
      <c r="K1456" s="1" t="s">
        <v>528</v>
      </c>
      <c r="M1456" s="1" t="s">
        <v>109</v>
      </c>
      <c r="N1456" s="2">
        <v>42005</v>
      </c>
      <c r="O1456" s="1" t="s">
        <v>30</v>
      </c>
      <c r="P1456" s="1" t="s">
        <v>3304</v>
      </c>
      <c r="Q1456" s="1" t="s">
        <v>3305</v>
      </c>
      <c r="R1456" s="1" t="s">
        <v>3306</v>
      </c>
      <c r="S1456" s="1" t="s">
        <v>3307</v>
      </c>
      <c r="U1456" s="1" t="s">
        <v>558</v>
      </c>
      <c r="V1456" s="1" t="s">
        <v>37</v>
      </c>
      <c r="W1456" s="1">
        <v>3</v>
      </c>
    </row>
    <row r="1457" spans="1:23" x14ac:dyDescent="0.3">
      <c r="A1457" s="1" t="s">
        <v>3308</v>
      </c>
      <c r="B1457" s="1" t="s">
        <v>3309</v>
      </c>
      <c r="C1457" s="1" t="s">
        <v>869</v>
      </c>
      <c r="D1457" s="1" t="s">
        <v>3310</v>
      </c>
      <c r="E1457" s="1">
        <v>3</v>
      </c>
      <c r="F1457" s="1" t="s">
        <v>3311</v>
      </c>
      <c r="H1457" s="1" t="s">
        <v>26</v>
      </c>
      <c r="I1457" s="1" t="s">
        <v>80</v>
      </c>
      <c r="J1457" s="1" t="s">
        <v>27</v>
      </c>
      <c r="K1457" s="1" t="s">
        <v>3312</v>
      </c>
      <c r="L1457" s="1" t="s">
        <v>3313</v>
      </c>
      <c r="M1457" s="1" t="s">
        <v>375</v>
      </c>
      <c r="N1457" s="2">
        <v>42005</v>
      </c>
      <c r="O1457" s="1" t="s">
        <v>30</v>
      </c>
      <c r="P1457" s="1" t="s">
        <v>3314</v>
      </c>
      <c r="Q1457" s="1" t="s">
        <v>3315</v>
      </c>
      <c r="R1457" s="1" t="s">
        <v>3316</v>
      </c>
      <c r="S1457" s="1">
        <v>8092245588</v>
      </c>
      <c r="U1457" s="4">
        <v>45667</v>
      </c>
      <c r="V1457" s="1" t="s">
        <v>869</v>
      </c>
    </row>
    <row r="1458" spans="1:23" x14ac:dyDescent="0.3">
      <c r="A1458" s="1" t="s">
        <v>3317</v>
      </c>
      <c r="B1458" s="1" t="s">
        <v>3318</v>
      </c>
      <c r="C1458" s="1" t="s">
        <v>497</v>
      </c>
      <c r="F1458" s="1" t="s">
        <v>3319</v>
      </c>
      <c r="H1458" s="1" t="s">
        <v>26</v>
      </c>
      <c r="I1458" s="1" t="s">
        <v>71</v>
      </c>
      <c r="J1458" s="1" t="s">
        <v>27</v>
      </c>
      <c r="K1458" s="1" t="s">
        <v>3320</v>
      </c>
      <c r="M1458" s="1" t="s">
        <v>302</v>
      </c>
      <c r="N1458" s="2">
        <v>42005</v>
      </c>
      <c r="O1458" s="1" t="s">
        <v>30</v>
      </c>
      <c r="P1458" s="1" t="s">
        <v>3321</v>
      </c>
      <c r="R1458" s="1" t="s">
        <v>3322</v>
      </c>
      <c r="S1458" s="1" t="s">
        <v>3323</v>
      </c>
      <c r="U1458" s="4">
        <v>45667</v>
      </c>
      <c r="W1458" s="1">
        <v>3</v>
      </c>
    </row>
    <row r="1459" spans="1:23" x14ac:dyDescent="0.3">
      <c r="A1459" s="1" t="s">
        <v>3324</v>
      </c>
      <c r="B1459" s="1" t="s">
        <v>3325</v>
      </c>
      <c r="C1459" s="1" t="s">
        <v>212</v>
      </c>
      <c r="D1459" s="1" t="s">
        <v>3326</v>
      </c>
      <c r="E1459" s="1">
        <v>1</v>
      </c>
      <c r="F1459" s="1" t="s">
        <v>274</v>
      </c>
      <c r="H1459" s="1" t="s">
        <v>26</v>
      </c>
      <c r="I1459" s="1" t="s">
        <v>80</v>
      </c>
      <c r="J1459" s="1" t="s">
        <v>27</v>
      </c>
      <c r="K1459" s="1" t="s">
        <v>3327</v>
      </c>
      <c r="L1459" s="1" t="s">
        <v>3328</v>
      </c>
      <c r="M1459" s="1" t="s">
        <v>258</v>
      </c>
      <c r="N1459" s="2">
        <v>42005</v>
      </c>
      <c r="O1459" s="1" t="s">
        <v>30</v>
      </c>
      <c r="P1459" s="1" t="s">
        <v>3329</v>
      </c>
      <c r="U1459" s="3">
        <v>18568</v>
      </c>
      <c r="W1459" s="1">
        <v>1</v>
      </c>
    </row>
    <row r="1460" spans="1:23" x14ac:dyDescent="0.3">
      <c r="A1460" s="1" t="s">
        <v>3330</v>
      </c>
      <c r="B1460" s="1" t="s">
        <v>3331</v>
      </c>
      <c r="C1460" s="1" t="s">
        <v>926</v>
      </c>
      <c r="D1460" s="1" t="s">
        <v>3332</v>
      </c>
      <c r="E1460" s="1">
        <v>4</v>
      </c>
      <c r="F1460" s="1" t="s">
        <v>25</v>
      </c>
      <c r="H1460" s="1" t="s">
        <v>26</v>
      </c>
      <c r="I1460" s="1" t="s">
        <v>71</v>
      </c>
      <c r="J1460" s="1" t="s">
        <v>27</v>
      </c>
      <c r="K1460" s="1" t="s">
        <v>28</v>
      </c>
      <c r="L1460" s="1" t="s">
        <v>3333</v>
      </c>
      <c r="M1460" s="1" t="s">
        <v>440</v>
      </c>
      <c r="N1460" s="2">
        <v>42005</v>
      </c>
      <c r="O1460" s="1" t="s">
        <v>30</v>
      </c>
      <c r="P1460" s="1" t="s">
        <v>3334</v>
      </c>
      <c r="Q1460" s="1" t="s">
        <v>3335</v>
      </c>
      <c r="R1460" s="1" t="s">
        <v>3336</v>
      </c>
      <c r="U1460" s="3">
        <v>18568</v>
      </c>
      <c r="V1460" s="1" t="s">
        <v>932</v>
      </c>
      <c r="W1460" s="1">
        <v>7</v>
      </c>
    </row>
    <row r="1461" spans="1:23" x14ac:dyDescent="0.3">
      <c r="A1461" s="1" t="s">
        <v>3337</v>
      </c>
      <c r="B1461" s="1" t="s">
        <v>3338</v>
      </c>
      <c r="C1461" s="1" t="s">
        <v>973</v>
      </c>
      <c r="F1461" s="1" t="s">
        <v>25</v>
      </c>
      <c r="H1461" s="1" t="s">
        <v>26</v>
      </c>
      <c r="I1461" s="1" t="s">
        <v>71</v>
      </c>
      <c r="J1461" s="1" t="s">
        <v>27</v>
      </c>
      <c r="K1461" s="1" t="s">
        <v>28</v>
      </c>
      <c r="L1461" s="1" t="s">
        <v>3339</v>
      </c>
      <c r="M1461" s="1" t="s">
        <v>258</v>
      </c>
      <c r="N1461" s="2">
        <v>42005</v>
      </c>
      <c r="O1461" s="1" t="s">
        <v>30</v>
      </c>
      <c r="P1461" s="1" t="s">
        <v>3340</v>
      </c>
      <c r="Q1461" s="1" t="s">
        <v>3341</v>
      </c>
      <c r="U1461" s="4">
        <v>45667</v>
      </c>
      <c r="V1461" s="1" t="s">
        <v>869</v>
      </c>
      <c r="W1461" s="1">
        <v>3</v>
      </c>
    </row>
    <row r="1462" spans="1:23" x14ac:dyDescent="0.3">
      <c r="A1462" s="1" t="s">
        <v>3342</v>
      </c>
      <c r="B1462" s="1" t="s">
        <v>3343</v>
      </c>
      <c r="C1462" s="1" t="s">
        <v>212</v>
      </c>
      <c r="D1462" s="1" t="s">
        <v>3344</v>
      </c>
      <c r="E1462" s="1">
        <v>2</v>
      </c>
      <c r="F1462" s="1" t="s">
        <v>3345</v>
      </c>
      <c r="H1462" s="1" t="s">
        <v>26</v>
      </c>
      <c r="I1462" s="1" t="s">
        <v>71</v>
      </c>
      <c r="J1462" s="1" t="s">
        <v>27</v>
      </c>
      <c r="K1462" s="1" t="s">
        <v>3346</v>
      </c>
      <c r="L1462" s="1" t="s">
        <v>3347</v>
      </c>
      <c r="M1462" s="1" t="s">
        <v>170</v>
      </c>
      <c r="N1462" s="2">
        <v>42005</v>
      </c>
      <c r="O1462" s="1" t="s">
        <v>30</v>
      </c>
      <c r="P1462" s="1" t="s">
        <v>3348</v>
      </c>
      <c r="Q1462" s="1" t="s">
        <v>3349</v>
      </c>
      <c r="R1462" s="1" t="s">
        <v>3350</v>
      </c>
      <c r="U1462" s="3">
        <v>18568</v>
      </c>
      <c r="W1462" s="1">
        <v>3</v>
      </c>
    </row>
    <row r="1463" spans="1:23" x14ac:dyDescent="0.3">
      <c r="A1463" s="1" t="s">
        <v>3351</v>
      </c>
      <c r="B1463" s="1" t="s">
        <v>3352</v>
      </c>
      <c r="C1463" s="1" t="s">
        <v>212</v>
      </c>
      <c r="D1463" s="1" t="s">
        <v>3353</v>
      </c>
      <c r="E1463" s="1">
        <v>2</v>
      </c>
      <c r="F1463" s="1" t="s">
        <v>3354</v>
      </c>
      <c r="H1463" s="1" t="s">
        <v>26</v>
      </c>
      <c r="J1463" s="1" t="s">
        <v>473</v>
      </c>
      <c r="K1463" s="1" t="s">
        <v>3355</v>
      </c>
      <c r="L1463" s="1" t="s">
        <v>3356</v>
      </c>
      <c r="M1463" s="1" t="s">
        <v>100</v>
      </c>
      <c r="N1463" s="2">
        <v>42005</v>
      </c>
      <c r="O1463" s="1" t="s">
        <v>30</v>
      </c>
      <c r="P1463" s="1" t="s">
        <v>3357</v>
      </c>
      <c r="Q1463" s="1" t="s">
        <v>3358</v>
      </c>
      <c r="R1463" s="1" t="s">
        <v>3359</v>
      </c>
      <c r="U1463" s="4">
        <v>45667</v>
      </c>
      <c r="W1463" s="1">
        <v>4</v>
      </c>
    </row>
    <row r="1464" spans="1:23" x14ac:dyDescent="0.3">
      <c r="A1464" s="1" t="s">
        <v>3360</v>
      </c>
      <c r="B1464" s="1" t="s">
        <v>3361</v>
      </c>
      <c r="C1464" s="1" t="s">
        <v>973</v>
      </c>
      <c r="D1464" s="1" t="s">
        <v>3362</v>
      </c>
      <c r="E1464" s="1">
        <v>1</v>
      </c>
      <c r="F1464" s="1" t="s">
        <v>3363</v>
      </c>
      <c r="H1464" s="1" t="s">
        <v>26</v>
      </c>
      <c r="I1464" s="1" t="s">
        <v>71</v>
      </c>
      <c r="J1464" s="1" t="s">
        <v>27</v>
      </c>
      <c r="K1464" s="1" t="s">
        <v>3364</v>
      </c>
      <c r="L1464" s="1" t="s">
        <v>3365</v>
      </c>
      <c r="M1464" s="1" t="s">
        <v>100</v>
      </c>
      <c r="N1464" s="2">
        <v>42005</v>
      </c>
      <c r="O1464" s="1" t="s">
        <v>30</v>
      </c>
      <c r="P1464" s="1" t="s">
        <v>3366</v>
      </c>
      <c r="Q1464" s="1" t="s">
        <v>3367</v>
      </c>
      <c r="R1464" s="1" t="s">
        <v>3368</v>
      </c>
      <c r="S1464" s="1" t="s">
        <v>3369</v>
      </c>
      <c r="U1464" s="1" t="s">
        <v>130</v>
      </c>
      <c r="V1464" s="1" t="s">
        <v>869</v>
      </c>
      <c r="W1464" s="1">
        <v>3</v>
      </c>
    </row>
    <row r="1465" spans="1:23" x14ac:dyDescent="0.3">
      <c r="A1465" s="1" t="s">
        <v>3370</v>
      </c>
      <c r="B1465" s="1" t="s">
        <v>3371</v>
      </c>
      <c r="C1465" s="1" t="s">
        <v>212</v>
      </c>
      <c r="D1465" s="1" t="s">
        <v>3372</v>
      </c>
      <c r="E1465" s="1">
        <v>1</v>
      </c>
      <c r="F1465" s="1" t="s">
        <v>666</v>
      </c>
      <c r="H1465" s="1" t="s">
        <v>26</v>
      </c>
      <c r="J1465" s="1" t="s">
        <v>27</v>
      </c>
      <c r="K1465" s="1" t="s">
        <v>3373</v>
      </c>
      <c r="L1465" s="1" t="s">
        <v>3374</v>
      </c>
      <c r="M1465" s="1" t="s">
        <v>3375</v>
      </c>
      <c r="N1465" s="2">
        <v>42005</v>
      </c>
      <c r="O1465" s="1" t="s">
        <v>267</v>
      </c>
      <c r="P1465" s="1" t="s">
        <v>3376</v>
      </c>
      <c r="Q1465" s="1" t="s">
        <v>3377</v>
      </c>
      <c r="R1465" s="1" t="s">
        <v>3378</v>
      </c>
      <c r="S1465" s="1" t="s">
        <v>3379</v>
      </c>
      <c r="U1465" s="1" t="s">
        <v>130</v>
      </c>
      <c r="W1465" s="1">
        <v>2</v>
      </c>
    </row>
    <row r="1466" spans="1:23" x14ac:dyDescent="0.3">
      <c r="A1466" s="1" t="s">
        <v>3380</v>
      </c>
      <c r="B1466" s="1" t="s">
        <v>3381</v>
      </c>
      <c r="C1466" s="1" t="s">
        <v>869</v>
      </c>
      <c r="D1466" s="1" t="s">
        <v>3382</v>
      </c>
      <c r="E1466" s="1">
        <v>4</v>
      </c>
      <c r="F1466" s="1" t="s">
        <v>1703</v>
      </c>
      <c r="H1466" s="1" t="s">
        <v>26</v>
      </c>
      <c r="I1466" s="1" t="s">
        <v>71</v>
      </c>
      <c r="J1466" s="1" t="s">
        <v>27</v>
      </c>
      <c r="K1466" s="1" t="s">
        <v>3383</v>
      </c>
      <c r="L1466" s="1" t="s">
        <v>3384</v>
      </c>
      <c r="M1466" s="1" t="s">
        <v>258</v>
      </c>
      <c r="N1466" s="2">
        <v>42005</v>
      </c>
      <c r="O1466" s="1" t="s">
        <v>267</v>
      </c>
      <c r="P1466" s="1" t="s">
        <v>3385</v>
      </c>
      <c r="Q1466" s="1" t="s">
        <v>3386</v>
      </c>
      <c r="R1466" s="1" t="s">
        <v>3387</v>
      </c>
      <c r="S1466" s="1">
        <v>23481845196</v>
      </c>
      <c r="U1466" s="3">
        <v>18568</v>
      </c>
      <c r="V1466" s="1" t="s">
        <v>113</v>
      </c>
      <c r="W1466" s="1">
        <v>8</v>
      </c>
    </row>
    <row r="1467" spans="1:23" x14ac:dyDescent="0.3">
      <c r="A1467" s="1" t="s">
        <v>3388</v>
      </c>
      <c r="B1467" s="1" t="s">
        <v>3389</v>
      </c>
      <c r="F1467" s="1" t="s">
        <v>602</v>
      </c>
      <c r="H1467" s="1" t="s">
        <v>26</v>
      </c>
      <c r="I1467" s="1" t="s">
        <v>71</v>
      </c>
      <c r="J1467" s="1" t="s">
        <v>27</v>
      </c>
      <c r="K1467" s="1" t="s">
        <v>3390</v>
      </c>
      <c r="M1467" s="1" t="s">
        <v>309</v>
      </c>
      <c r="N1467" s="2">
        <v>42005</v>
      </c>
      <c r="O1467" s="1" t="s">
        <v>30</v>
      </c>
      <c r="P1467" s="1" t="s">
        <v>3391</v>
      </c>
      <c r="Q1467" s="1" t="s">
        <v>3392</v>
      </c>
      <c r="R1467" s="1" t="s">
        <v>3393</v>
      </c>
      <c r="S1467" s="1" t="s">
        <v>3394</v>
      </c>
      <c r="U1467" s="1" t="s">
        <v>558</v>
      </c>
    </row>
    <row r="1468" spans="1:23" x14ac:dyDescent="0.3">
      <c r="A1468" s="1" t="s">
        <v>3395</v>
      </c>
      <c r="B1468" s="1" t="s">
        <v>3396</v>
      </c>
      <c r="C1468" s="1" t="s">
        <v>869</v>
      </c>
      <c r="D1468" s="1" t="s">
        <v>3397</v>
      </c>
      <c r="E1468" s="1">
        <v>1</v>
      </c>
      <c r="F1468" s="1" t="s">
        <v>90</v>
      </c>
      <c r="H1468" s="1" t="s">
        <v>26</v>
      </c>
      <c r="I1468" s="1" t="s">
        <v>80</v>
      </c>
      <c r="J1468" s="1" t="s">
        <v>27</v>
      </c>
      <c r="K1468" s="1" t="s">
        <v>3214</v>
      </c>
      <c r="L1468" s="1" t="s">
        <v>3398</v>
      </c>
      <c r="M1468" s="1" t="s">
        <v>1596</v>
      </c>
      <c r="N1468" s="2">
        <v>42005</v>
      </c>
      <c r="O1468" s="1" t="s">
        <v>30</v>
      </c>
      <c r="P1468" s="1" t="s">
        <v>3399</v>
      </c>
      <c r="Q1468" s="1" t="s">
        <v>3400</v>
      </c>
      <c r="R1468" s="1" t="s">
        <v>3401</v>
      </c>
      <c r="S1468" s="1" t="s">
        <v>3402</v>
      </c>
      <c r="U1468" s="4">
        <v>45667</v>
      </c>
      <c r="V1468" s="1" t="s">
        <v>869</v>
      </c>
    </row>
    <row r="1469" spans="1:23" x14ac:dyDescent="0.3">
      <c r="A1469" s="1" t="s">
        <v>3403</v>
      </c>
      <c r="B1469" s="1" t="s">
        <v>3404</v>
      </c>
      <c r="C1469" s="1" t="s">
        <v>1611</v>
      </c>
      <c r="D1469" s="1" t="s">
        <v>3405</v>
      </c>
      <c r="E1469" s="1">
        <v>2</v>
      </c>
      <c r="F1469" s="1" t="s">
        <v>3406</v>
      </c>
      <c r="H1469" s="1" t="s">
        <v>26</v>
      </c>
      <c r="I1469" s="1" t="s">
        <v>80</v>
      </c>
      <c r="J1469" s="1" t="s">
        <v>27</v>
      </c>
      <c r="K1469" s="1" t="s">
        <v>3407</v>
      </c>
      <c r="L1469" s="1" t="s">
        <v>3408</v>
      </c>
      <c r="M1469" s="1" t="s">
        <v>3409</v>
      </c>
      <c r="N1469" s="2">
        <v>42005</v>
      </c>
      <c r="O1469" s="1" t="s">
        <v>267</v>
      </c>
      <c r="P1469" s="1" t="s">
        <v>3410</v>
      </c>
      <c r="R1469" s="1" t="s">
        <v>3411</v>
      </c>
      <c r="S1469" s="1" t="s">
        <v>3412</v>
      </c>
      <c r="U1469" s="3">
        <v>18568</v>
      </c>
      <c r="V1469" s="1" t="s">
        <v>869</v>
      </c>
      <c r="W1469" s="1">
        <v>2</v>
      </c>
    </row>
    <row r="1470" spans="1:23" x14ac:dyDescent="0.3">
      <c r="A1470" s="1" t="s">
        <v>3413</v>
      </c>
      <c r="B1470" s="1" t="s">
        <v>3414</v>
      </c>
      <c r="C1470" s="1" t="s">
        <v>869</v>
      </c>
      <c r="D1470" s="1" t="s">
        <v>3415</v>
      </c>
      <c r="E1470" s="1">
        <v>2</v>
      </c>
      <c r="F1470" s="1" t="s">
        <v>142</v>
      </c>
      <c r="H1470" s="1" t="s">
        <v>26</v>
      </c>
      <c r="I1470" s="1" t="s">
        <v>80</v>
      </c>
      <c r="J1470" s="1" t="s">
        <v>27</v>
      </c>
      <c r="K1470" s="1" t="s">
        <v>528</v>
      </c>
      <c r="L1470" s="1" t="s">
        <v>3416</v>
      </c>
      <c r="M1470" s="1" t="s">
        <v>3417</v>
      </c>
      <c r="N1470" s="2">
        <v>42005</v>
      </c>
      <c r="O1470" s="1" t="s">
        <v>30</v>
      </c>
      <c r="P1470" s="1" t="s">
        <v>3418</v>
      </c>
      <c r="Q1470" s="1" t="s">
        <v>3419</v>
      </c>
      <c r="R1470" s="1" t="s">
        <v>3420</v>
      </c>
      <c r="S1470" s="1">
        <v>270115133526</v>
      </c>
      <c r="U1470" s="3">
        <v>18568</v>
      </c>
      <c r="V1470" s="1" t="s">
        <v>869</v>
      </c>
      <c r="W1470" s="1">
        <v>2</v>
      </c>
    </row>
    <row r="1471" spans="1:23" x14ac:dyDescent="0.3">
      <c r="A1471" s="1" t="s">
        <v>3421</v>
      </c>
      <c r="B1471" s="1" t="s">
        <v>3422</v>
      </c>
      <c r="C1471" s="1" t="s">
        <v>973</v>
      </c>
      <c r="D1471" s="1" t="s">
        <v>3423</v>
      </c>
      <c r="E1471" s="1">
        <v>3</v>
      </c>
      <c r="F1471" s="1" t="s">
        <v>142</v>
      </c>
      <c r="H1471" s="1" t="s">
        <v>26</v>
      </c>
      <c r="J1471" s="1" t="s">
        <v>27</v>
      </c>
      <c r="K1471" s="1" t="s">
        <v>3424</v>
      </c>
      <c r="L1471" s="1" t="s">
        <v>3425</v>
      </c>
      <c r="M1471" s="1" t="s">
        <v>302</v>
      </c>
      <c r="N1471" s="2">
        <v>42005</v>
      </c>
      <c r="O1471" s="1" t="s">
        <v>30</v>
      </c>
      <c r="P1471" s="1" t="s">
        <v>3426</v>
      </c>
      <c r="Q1471" s="1" t="s">
        <v>3427</v>
      </c>
      <c r="U1471" s="3">
        <v>18568</v>
      </c>
      <c r="W1471" s="1">
        <v>1</v>
      </c>
    </row>
    <row r="1472" spans="1:23" x14ac:dyDescent="0.3">
      <c r="A1472" s="1" t="s">
        <v>3428</v>
      </c>
      <c r="B1472" s="1" t="s">
        <v>3429</v>
      </c>
      <c r="C1472" s="1" t="s">
        <v>869</v>
      </c>
      <c r="D1472" s="1" t="s">
        <v>3430</v>
      </c>
      <c r="E1472" s="1">
        <v>2</v>
      </c>
      <c r="F1472" s="1" t="s">
        <v>3319</v>
      </c>
      <c r="H1472" s="1" t="s">
        <v>26</v>
      </c>
      <c r="I1472" s="1" t="s">
        <v>80</v>
      </c>
      <c r="J1472" s="1" t="s">
        <v>27</v>
      </c>
      <c r="K1472" s="1" t="s">
        <v>3431</v>
      </c>
      <c r="L1472" s="1" t="s">
        <v>3432</v>
      </c>
      <c r="M1472" s="1" t="s">
        <v>163</v>
      </c>
      <c r="N1472" s="2">
        <v>42005</v>
      </c>
      <c r="O1472" s="1" t="s">
        <v>30</v>
      </c>
      <c r="P1472" s="1" t="s">
        <v>3433</v>
      </c>
      <c r="R1472" s="1" t="s">
        <v>3434</v>
      </c>
      <c r="S1472" s="1" t="s">
        <v>3435</v>
      </c>
      <c r="U1472" s="3">
        <v>18568</v>
      </c>
      <c r="V1472" s="1" t="s">
        <v>869</v>
      </c>
    </row>
    <row r="1473" spans="1:23" x14ac:dyDescent="0.3">
      <c r="A1473" s="1" t="s">
        <v>3436</v>
      </c>
      <c r="B1473" s="1" t="s">
        <v>3437</v>
      </c>
      <c r="F1473" s="1" t="s">
        <v>628</v>
      </c>
      <c r="H1473" s="1" t="s">
        <v>26</v>
      </c>
      <c r="I1473" s="1" t="s">
        <v>71</v>
      </c>
      <c r="J1473" s="1" t="s">
        <v>27</v>
      </c>
      <c r="K1473" s="1" t="s">
        <v>3438</v>
      </c>
      <c r="M1473" s="1" t="s">
        <v>3439</v>
      </c>
      <c r="N1473" s="2">
        <v>42005</v>
      </c>
      <c r="O1473" s="1" t="s">
        <v>30</v>
      </c>
      <c r="P1473" s="1" t="s">
        <v>3440</v>
      </c>
      <c r="S1473" s="1" t="s">
        <v>3441</v>
      </c>
      <c r="U1473" s="3">
        <v>18568</v>
      </c>
    </row>
    <row r="1474" spans="1:23" x14ac:dyDescent="0.3">
      <c r="A1474" s="1" t="s">
        <v>3442</v>
      </c>
      <c r="B1474" s="1" t="s">
        <v>3443</v>
      </c>
      <c r="C1474" s="1" t="s">
        <v>869</v>
      </c>
      <c r="D1474" s="1" t="s">
        <v>3444</v>
      </c>
      <c r="E1474" s="1">
        <v>2</v>
      </c>
      <c r="F1474" s="1" t="s">
        <v>3319</v>
      </c>
      <c r="H1474" s="1" t="s">
        <v>26</v>
      </c>
      <c r="I1474" s="1" t="s">
        <v>80</v>
      </c>
      <c r="J1474" s="1" t="s">
        <v>473</v>
      </c>
      <c r="K1474" s="1" t="s">
        <v>3445</v>
      </c>
      <c r="L1474" s="1" t="s">
        <v>3446</v>
      </c>
      <c r="M1474" s="1" t="s">
        <v>163</v>
      </c>
      <c r="N1474" s="2">
        <v>42005</v>
      </c>
      <c r="O1474" s="1" t="s">
        <v>30</v>
      </c>
      <c r="P1474" s="1" t="s">
        <v>3447</v>
      </c>
      <c r="Q1474" s="1" t="s">
        <v>3448</v>
      </c>
      <c r="R1474" s="1" t="s">
        <v>3449</v>
      </c>
      <c r="U1474" s="4">
        <v>45667</v>
      </c>
      <c r="V1474" s="1" t="s">
        <v>869</v>
      </c>
      <c r="W1474" s="1">
        <v>1</v>
      </c>
    </row>
    <row r="1475" spans="1:23" x14ac:dyDescent="0.3">
      <c r="A1475" s="1" t="s">
        <v>3450</v>
      </c>
      <c r="B1475" s="1" t="s">
        <v>3451</v>
      </c>
      <c r="C1475" s="1" t="s">
        <v>3452</v>
      </c>
      <c r="D1475" s="1" t="s">
        <v>3453</v>
      </c>
      <c r="E1475" s="1">
        <v>3</v>
      </c>
      <c r="F1475" s="1" t="s">
        <v>25</v>
      </c>
      <c r="H1475" s="1" t="s">
        <v>26</v>
      </c>
      <c r="I1475" s="1" t="s">
        <v>71</v>
      </c>
      <c r="J1475" s="1" t="s">
        <v>27</v>
      </c>
      <c r="K1475" s="1" t="s">
        <v>3454</v>
      </c>
      <c r="L1475" s="1" t="s">
        <v>3455</v>
      </c>
      <c r="M1475" s="1" t="s">
        <v>302</v>
      </c>
      <c r="N1475" s="2">
        <v>42005</v>
      </c>
      <c r="O1475" s="1" t="s">
        <v>30</v>
      </c>
      <c r="P1475" s="1" t="s">
        <v>3456</v>
      </c>
      <c r="U1475" s="4">
        <v>45667</v>
      </c>
      <c r="W1475" s="1">
        <v>1</v>
      </c>
    </row>
    <row r="1476" spans="1:23" x14ac:dyDescent="0.3">
      <c r="A1476" s="1" t="s">
        <v>3457</v>
      </c>
      <c r="B1476" s="1" t="s">
        <v>3458</v>
      </c>
      <c r="C1476" s="1" t="s">
        <v>426</v>
      </c>
      <c r="D1476" s="1" t="s">
        <v>3459</v>
      </c>
      <c r="E1476" s="1">
        <v>1</v>
      </c>
      <c r="F1476" s="1" t="s">
        <v>628</v>
      </c>
      <c r="H1476" s="1" t="s">
        <v>26</v>
      </c>
      <c r="I1476" s="1" t="s">
        <v>80</v>
      </c>
      <c r="J1476" s="1" t="s">
        <v>27</v>
      </c>
      <c r="K1476" s="1" t="s">
        <v>629</v>
      </c>
      <c r="L1476" s="1" t="s">
        <v>3460</v>
      </c>
      <c r="M1476" s="1" t="s">
        <v>347</v>
      </c>
      <c r="N1476" s="2">
        <v>42005</v>
      </c>
      <c r="O1476" s="1" t="s">
        <v>30</v>
      </c>
      <c r="P1476" s="1" t="s">
        <v>3461</v>
      </c>
      <c r="U1476" s="4">
        <v>45667</v>
      </c>
      <c r="W1476" s="1">
        <v>1</v>
      </c>
    </row>
    <row r="1477" spans="1:23" x14ac:dyDescent="0.3">
      <c r="A1477" s="1" t="s">
        <v>3462</v>
      </c>
      <c r="B1477" s="1" t="s">
        <v>3463</v>
      </c>
      <c r="F1477" s="1" t="s">
        <v>3464</v>
      </c>
      <c r="H1477" s="1" t="s">
        <v>26</v>
      </c>
      <c r="J1477" s="1" t="s">
        <v>27</v>
      </c>
      <c r="K1477" s="1" t="s">
        <v>3465</v>
      </c>
      <c r="M1477" s="1" t="s">
        <v>258</v>
      </c>
      <c r="N1477" s="2">
        <v>42005</v>
      </c>
      <c r="O1477" s="1" t="s">
        <v>30</v>
      </c>
      <c r="P1477" s="1" t="s">
        <v>3466</v>
      </c>
      <c r="Q1477" s="1" t="s">
        <v>3467</v>
      </c>
      <c r="R1477" s="1" t="s">
        <v>3468</v>
      </c>
      <c r="U1477" s="3">
        <v>18568</v>
      </c>
    </row>
    <row r="1478" spans="1:23" x14ac:dyDescent="0.3">
      <c r="A1478" s="1" t="s">
        <v>3469</v>
      </c>
      <c r="B1478" s="1" t="s">
        <v>3470</v>
      </c>
      <c r="F1478" s="1" t="s">
        <v>221</v>
      </c>
      <c r="H1478" s="1" t="s">
        <v>26</v>
      </c>
      <c r="J1478" s="1" t="s">
        <v>27</v>
      </c>
      <c r="K1478" s="1" t="s">
        <v>3471</v>
      </c>
      <c r="L1478" s="1" t="s">
        <v>3472</v>
      </c>
      <c r="M1478" s="1" t="s">
        <v>302</v>
      </c>
      <c r="N1478" s="2">
        <v>42005</v>
      </c>
      <c r="O1478" s="1" t="s">
        <v>30</v>
      </c>
      <c r="P1478" s="1" t="s">
        <v>3473</v>
      </c>
      <c r="Q1478" s="1" t="s">
        <v>3474</v>
      </c>
      <c r="R1478" s="1" t="s">
        <v>3475</v>
      </c>
      <c r="S1478" s="1" t="s">
        <v>3476</v>
      </c>
      <c r="U1478" s="3">
        <v>18568</v>
      </c>
    </row>
    <row r="1479" spans="1:23" x14ac:dyDescent="0.3">
      <c r="A1479" s="1" t="s">
        <v>3477</v>
      </c>
      <c r="B1479" s="1" t="s">
        <v>3478</v>
      </c>
      <c r="F1479" s="1" t="s">
        <v>3479</v>
      </c>
      <c r="H1479" s="1" t="s">
        <v>60</v>
      </c>
      <c r="J1479" s="1" t="s">
        <v>27</v>
      </c>
      <c r="K1479" s="1" t="s">
        <v>3480</v>
      </c>
      <c r="L1479" s="1" t="s">
        <v>3481</v>
      </c>
      <c r="M1479" s="1" t="s">
        <v>919</v>
      </c>
      <c r="N1479" s="2">
        <v>42005</v>
      </c>
      <c r="O1479" s="1" t="s">
        <v>30</v>
      </c>
      <c r="P1479" s="1" t="s">
        <v>3482</v>
      </c>
      <c r="Q1479" s="1" t="s">
        <v>3483</v>
      </c>
      <c r="R1479" s="1" t="s">
        <v>3484</v>
      </c>
      <c r="S1479" s="1" t="s">
        <v>3485</v>
      </c>
      <c r="T1479" s="1">
        <v>1</v>
      </c>
    </row>
    <row r="1480" spans="1:23" x14ac:dyDescent="0.3">
      <c r="A1480" s="1" t="s">
        <v>3486</v>
      </c>
      <c r="B1480" s="1" t="s">
        <v>3487</v>
      </c>
      <c r="C1480" s="1" t="s">
        <v>426</v>
      </c>
      <c r="D1480" s="1" t="s">
        <v>3488</v>
      </c>
      <c r="E1480" s="1">
        <v>2</v>
      </c>
      <c r="F1480" s="1" t="s">
        <v>3489</v>
      </c>
      <c r="H1480" s="1" t="s">
        <v>26</v>
      </c>
      <c r="I1480" s="1" t="s">
        <v>80</v>
      </c>
      <c r="J1480" s="1" t="s">
        <v>27</v>
      </c>
      <c r="K1480" s="1" t="s">
        <v>3490</v>
      </c>
      <c r="L1480" s="1" t="s">
        <v>3491</v>
      </c>
      <c r="M1480" s="1" t="s">
        <v>1831</v>
      </c>
      <c r="N1480" s="2">
        <v>42005</v>
      </c>
      <c r="O1480" s="1" t="s">
        <v>30</v>
      </c>
      <c r="P1480" s="1" t="s">
        <v>3492</v>
      </c>
      <c r="Q1480" s="1" t="s">
        <v>3493</v>
      </c>
      <c r="R1480" s="1" t="s">
        <v>3494</v>
      </c>
      <c r="S1480" s="1" t="s">
        <v>3495</v>
      </c>
      <c r="U1480" s="4">
        <v>45667</v>
      </c>
      <c r="V1480" s="1" t="s">
        <v>869</v>
      </c>
      <c r="W1480" s="1">
        <v>3</v>
      </c>
    </row>
    <row r="1481" spans="1:23" x14ac:dyDescent="0.3">
      <c r="A1481" s="1" t="s">
        <v>3496</v>
      </c>
      <c r="B1481" s="1" t="s">
        <v>3497</v>
      </c>
      <c r="C1481" s="1" t="s">
        <v>212</v>
      </c>
      <c r="D1481" s="1" t="s">
        <v>3498</v>
      </c>
      <c r="E1481" s="1">
        <v>2</v>
      </c>
      <c r="F1481" s="1" t="s">
        <v>3499</v>
      </c>
      <c r="H1481" s="1" t="s">
        <v>26</v>
      </c>
      <c r="J1481" s="1" t="s">
        <v>27</v>
      </c>
      <c r="K1481" s="1" t="s">
        <v>3500</v>
      </c>
      <c r="L1481" s="1" t="s">
        <v>3501</v>
      </c>
      <c r="M1481" s="1" t="s">
        <v>3502</v>
      </c>
      <c r="N1481" s="2">
        <v>42005</v>
      </c>
      <c r="O1481" s="1" t="s">
        <v>30</v>
      </c>
      <c r="P1481" s="1" t="s">
        <v>3503</v>
      </c>
      <c r="Q1481" s="1" t="s">
        <v>3504</v>
      </c>
      <c r="R1481" s="1" t="s">
        <v>3505</v>
      </c>
      <c r="S1481" s="1">
        <v>221338235323</v>
      </c>
      <c r="U1481" s="4">
        <v>45667</v>
      </c>
      <c r="W1481" s="1">
        <v>3</v>
      </c>
    </row>
    <row r="1482" spans="1:23" x14ac:dyDescent="0.3">
      <c r="A1482" s="1" t="s">
        <v>3506</v>
      </c>
      <c r="B1482" s="1" t="s">
        <v>3507</v>
      </c>
      <c r="D1482" s="1" t="s">
        <v>3508</v>
      </c>
      <c r="E1482" s="1">
        <v>2</v>
      </c>
      <c r="F1482" s="1" t="s">
        <v>1345</v>
      </c>
      <c r="H1482" s="1" t="s">
        <v>26</v>
      </c>
      <c r="I1482" s="1" t="s">
        <v>80</v>
      </c>
      <c r="J1482" s="1" t="s">
        <v>27</v>
      </c>
      <c r="K1482" s="1" t="s">
        <v>3509</v>
      </c>
      <c r="L1482" s="1" t="s">
        <v>3510</v>
      </c>
      <c r="M1482" s="1" t="s">
        <v>302</v>
      </c>
      <c r="N1482" s="2">
        <v>42005</v>
      </c>
      <c r="O1482" s="1" t="s">
        <v>30</v>
      </c>
      <c r="P1482" s="1" t="s">
        <v>3511</v>
      </c>
      <c r="Q1482" s="1" t="s">
        <v>3512</v>
      </c>
      <c r="R1482" s="1" t="s">
        <v>3513</v>
      </c>
      <c r="S1482" s="1" t="s">
        <v>3514</v>
      </c>
      <c r="T1482" s="1">
        <v>1</v>
      </c>
      <c r="U1482" s="3">
        <v>18568</v>
      </c>
    </row>
    <row r="1483" spans="1:23" x14ac:dyDescent="0.3">
      <c r="A1483" s="1" t="s">
        <v>3515</v>
      </c>
      <c r="B1483" s="1" t="s">
        <v>3516</v>
      </c>
      <c r="C1483" s="1" t="s">
        <v>426</v>
      </c>
      <c r="D1483" s="1" t="s">
        <v>3517</v>
      </c>
      <c r="E1483" s="1">
        <v>1</v>
      </c>
      <c r="F1483" s="1" t="s">
        <v>2029</v>
      </c>
      <c r="H1483" s="1" t="s">
        <v>26</v>
      </c>
      <c r="I1483" s="1" t="s">
        <v>71</v>
      </c>
      <c r="J1483" s="1" t="s">
        <v>27</v>
      </c>
      <c r="K1483" s="1" t="s">
        <v>3518</v>
      </c>
      <c r="L1483" s="1" t="s">
        <v>3519</v>
      </c>
      <c r="M1483" s="1" t="s">
        <v>196</v>
      </c>
      <c r="N1483" s="2">
        <v>42005</v>
      </c>
      <c r="O1483" s="1" t="s">
        <v>30</v>
      </c>
      <c r="P1483" s="1" t="s">
        <v>3520</v>
      </c>
      <c r="Q1483" s="1" t="s">
        <v>3521</v>
      </c>
      <c r="R1483" s="1" t="s">
        <v>3522</v>
      </c>
      <c r="S1483" s="1">
        <v>201144117700</v>
      </c>
      <c r="U1483" s="3">
        <v>18568</v>
      </c>
      <c r="W1483" s="1">
        <v>2</v>
      </c>
    </row>
    <row r="1484" spans="1:23" x14ac:dyDescent="0.3">
      <c r="A1484" s="1" t="s">
        <v>3523</v>
      </c>
      <c r="B1484" s="1" t="s">
        <v>3524</v>
      </c>
      <c r="C1484" s="1" t="s">
        <v>426</v>
      </c>
      <c r="D1484" s="1" t="s">
        <v>3525</v>
      </c>
      <c r="E1484" s="1">
        <v>1</v>
      </c>
      <c r="F1484" s="1" t="s">
        <v>666</v>
      </c>
      <c r="H1484" s="1" t="s">
        <v>26</v>
      </c>
      <c r="J1484" s="1" t="s">
        <v>27</v>
      </c>
      <c r="K1484" s="1" t="s">
        <v>3526</v>
      </c>
      <c r="L1484" s="1" t="s">
        <v>3527</v>
      </c>
      <c r="M1484" s="1" t="s">
        <v>347</v>
      </c>
      <c r="N1484" s="2">
        <v>42005</v>
      </c>
      <c r="O1484" s="1" t="s">
        <v>30</v>
      </c>
      <c r="P1484" s="1" t="s">
        <v>3528</v>
      </c>
      <c r="R1484" s="1" t="s">
        <v>3529</v>
      </c>
      <c r="U1484" s="4">
        <v>45667</v>
      </c>
      <c r="V1484" s="1" t="s">
        <v>869</v>
      </c>
      <c r="W1484" s="1">
        <v>2</v>
      </c>
    </row>
    <row r="1485" spans="1:23" x14ac:dyDescent="0.3">
      <c r="A1485" s="1" t="s">
        <v>3530</v>
      </c>
      <c r="B1485" s="1" t="s">
        <v>3531</v>
      </c>
      <c r="D1485" s="1" t="s">
        <v>3532</v>
      </c>
      <c r="E1485" s="1">
        <v>1</v>
      </c>
      <c r="F1485" s="1" t="s">
        <v>142</v>
      </c>
      <c r="H1485" s="1" t="s">
        <v>26</v>
      </c>
      <c r="I1485" s="1" t="s">
        <v>71</v>
      </c>
      <c r="J1485" s="1" t="s">
        <v>27</v>
      </c>
      <c r="K1485" s="1" t="s">
        <v>3533</v>
      </c>
      <c r="L1485" s="1" t="s">
        <v>3534</v>
      </c>
      <c r="M1485" s="1" t="s">
        <v>302</v>
      </c>
      <c r="N1485" s="2">
        <v>42005</v>
      </c>
      <c r="O1485" s="1" t="s">
        <v>30</v>
      </c>
      <c r="P1485" s="1" t="s">
        <v>3535</v>
      </c>
      <c r="Q1485" s="1" t="s">
        <v>3536</v>
      </c>
      <c r="R1485" s="1" t="s">
        <v>3537</v>
      </c>
      <c r="S1485" s="1" t="s">
        <v>3538</v>
      </c>
      <c r="U1485" s="3">
        <v>18568</v>
      </c>
    </row>
    <row r="1486" spans="1:23" x14ac:dyDescent="0.3">
      <c r="A1486" s="1" t="s">
        <v>3539</v>
      </c>
      <c r="B1486" s="1" t="s">
        <v>3540</v>
      </c>
      <c r="F1486" s="1" t="s">
        <v>90</v>
      </c>
      <c r="H1486" s="1" t="s">
        <v>26</v>
      </c>
      <c r="I1486" s="1" t="s">
        <v>71</v>
      </c>
      <c r="J1486" s="1" t="s">
        <v>27</v>
      </c>
      <c r="K1486" s="1" t="s">
        <v>91</v>
      </c>
      <c r="M1486" s="1" t="s">
        <v>109</v>
      </c>
      <c r="N1486" s="2">
        <v>42005</v>
      </c>
      <c r="O1486" s="1" t="s">
        <v>30</v>
      </c>
      <c r="P1486" s="1" t="s">
        <v>3541</v>
      </c>
      <c r="Q1486" s="1" t="s">
        <v>3542</v>
      </c>
      <c r="S1486" s="1" t="s">
        <v>3543</v>
      </c>
      <c r="U1486" s="4">
        <v>45667</v>
      </c>
    </row>
    <row r="1487" spans="1:23" x14ac:dyDescent="0.3">
      <c r="A1487" s="1" t="s">
        <v>3544</v>
      </c>
      <c r="B1487" s="1" t="s">
        <v>3545</v>
      </c>
      <c r="F1487" s="1" t="s">
        <v>3546</v>
      </c>
      <c r="H1487" s="1" t="s">
        <v>26</v>
      </c>
      <c r="I1487" s="1" t="s">
        <v>71</v>
      </c>
      <c r="J1487" s="1" t="s">
        <v>27</v>
      </c>
      <c r="K1487" s="1" t="s">
        <v>3547</v>
      </c>
      <c r="M1487" s="1" t="s">
        <v>258</v>
      </c>
      <c r="N1487" s="2">
        <v>42005</v>
      </c>
      <c r="O1487" s="1" t="s">
        <v>30</v>
      </c>
      <c r="P1487" s="1" t="s">
        <v>3548</v>
      </c>
      <c r="R1487" s="1" t="s">
        <v>3549</v>
      </c>
      <c r="S1487" s="1" t="s">
        <v>3550</v>
      </c>
      <c r="U1487" s="3">
        <v>18568</v>
      </c>
    </row>
    <row r="1488" spans="1:23" x14ac:dyDescent="0.3">
      <c r="A1488" s="1" t="s">
        <v>3551</v>
      </c>
      <c r="B1488" s="1" t="s">
        <v>3552</v>
      </c>
      <c r="F1488" s="1" t="s">
        <v>142</v>
      </c>
      <c r="H1488" s="1" t="s">
        <v>26</v>
      </c>
      <c r="J1488" s="1" t="s">
        <v>27</v>
      </c>
      <c r="K1488" s="1" t="s">
        <v>528</v>
      </c>
      <c r="M1488" s="1" t="s">
        <v>82</v>
      </c>
      <c r="N1488" s="2">
        <v>42005</v>
      </c>
      <c r="O1488" s="1" t="s">
        <v>30</v>
      </c>
      <c r="P1488" s="1" t="s">
        <v>3553</v>
      </c>
      <c r="R1488" s="1" t="s">
        <v>3554</v>
      </c>
      <c r="S1488" s="1" t="s">
        <v>3555</v>
      </c>
      <c r="U1488" s="3">
        <v>18568</v>
      </c>
    </row>
    <row r="1489" spans="1:23" x14ac:dyDescent="0.3">
      <c r="A1489" s="1" t="s">
        <v>3556</v>
      </c>
      <c r="B1489" s="1" t="s">
        <v>3557</v>
      </c>
      <c r="F1489" s="1" t="s">
        <v>472</v>
      </c>
      <c r="H1489" s="1" t="s">
        <v>26</v>
      </c>
      <c r="J1489" s="1" t="s">
        <v>27</v>
      </c>
      <c r="K1489" s="1" t="s">
        <v>3558</v>
      </c>
      <c r="M1489" s="1" t="s">
        <v>3559</v>
      </c>
      <c r="N1489" s="2">
        <v>42005</v>
      </c>
      <c r="O1489" s="1" t="s">
        <v>30</v>
      </c>
      <c r="P1489" s="1" t="s">
        <v>3560</v>
      </c>
      <c r="R1489" s="1" t="s">
        <v>3561</v>
      </c>
      <c r="S1489" s="1">
        <f>234-906-990-9955</f>
        <v>-11617</v>
      </c>
      <c r="U1489" s="3">
        <v>18568</v>
      </c>
    </row>
    <row r="1490" spans="1:23" x14ac:dyDescent="0.3">
      <c r="A1490" s="1" t="s">
        <v>3562</v>
      </c>
      <c r="B1490" s="1" t="s">
        <v>3563</v>
      </c>
      <c r="D1490" s="1" t="s">
        <v>3564</v>
      </c>
      <c r="E1490" s="1">
        <v>1</v>
      </c>
      <c r="F1490" s="1" t="s">
        <v>90</v>
      </c>
      <c r="H1490" s="1" t="s">
        <v>26</v>
      </c>
      <c r="J1490" s="1" t="s">
        <v>27</v>
      </c>
      <c r="K1490" s="1" t="s">
        <v>91</v>
      </c>
      <c r="M1490" s="1" t="s">
        <v>258</v>
      </c>
      <c r="N1490" s="2">
        <v>42005</v>
      </c>
      <c r="O1490" s="1" t="s">
        <v>30</v>
      </c>
      <c r="P1490" s="1" t="s">
        <v>3565</v>
      </c>
      <c r="R1490" s="1" t="s">
        <v>3566</v>
      </c>
      <c r="S1490" s="1" t="s">
        <v>3567</v>
      </c>
      <c r="U1490" s="1" t="s">
        <v>34</v>
      </c>
    </row>
    <row r="1491" spans="1:23" x14ac:dyDescent="0.3">
      <c r="A1491" s="1" t="s">
        <v>3568</v>
      </c>
      <c r="B1491" s="1" t="s">
        <v>3569</v>
      </c>
      <c r="F1491" s="1" t="s">
        <v>3570</v>
      </c>
      <c r="H1491" s="1" t="s">
        <v>26</v>
      </c>
      <c r="J1491" s="1" t="s">
        <v>27</v>
      </c>
      <c r="K1491" s="1" t="s">
        <v>3571</v>
      </c>
      <c r="M1491" s="1" t="s">
        <v>3270</v>
      </c>
      <c r="N1491" s="2">
        <v>42005</v>
      </c>
      <c r="O1491" s="1" t="s">
        <v>30</v>
      </c>
      <c r="P1491" s="1" t="s">
        <v>3572</v>
      </c>
      <c r="U1491" s="4">
        <v>45667</v>
      </c>
    </row>
    <row r="1492" spans="1:23" x14ac:dyDescent="0.3">
      <c r="A1492" s="1" t="s">
        <v>3573</v>
      </c>
      <c r="B1492" s="1" t="s">
        <v>3574</v>
      </c>
      <c r="F1492" s="1" t="s">
        <v>25</v>
      </c>
      <c r="H1492" s="1" t="s">
        <v>26</v>
      </c>
      <c r="J1492" s="1" t="s">
        <v>27</v>
      </c>
      <c r="K1492" s="1" t="s">
        <v>3575</v>
      </c>
      <c r="M1492" s="1" t="s">
        <v>170</v>
      </c>
      <c r="N1492" s="2">
        <v>42005</v>
      </c>
      <c r="O1492" s="1" t="s">
        <v>30</v>
      </c>
      <c r="P1492" s="1" t="s">
        <v>3576</v>
      </c>
      <c r="R1492" s="1" t="s">
        <v>3577</v>
      </c>
      <c r="S1492" s="1" t="s">
        <v>3578</v>
      </c>
      <c r="U1492" s="3">
        <v>18568</v>
      </c>
    </row>
    <row r="1493" spans="1:23" x14ac:dyDescent="0.3">
      <c r="A1493" s="1" t="s">
        <v>3579</v>
      </c>
      <c r="B1493" s="1" t="s">
        <v>3580</v>
      </c>
      <c r="F1493" s="1" t="s">
        <v>221</v>
      </c>
      <c r="H1493" s="1" t="s">
        <v>26</v>
      </c>
      <c r="J1493" s="1" t="s">
        <v>27</v>
      </c>
      <c r="K1493" s="1" t="s">
        <v>3581</v>
      </c>
      <c r="L1493" s="1" t="s">
        <v>3582</v>
      </c>
      <c r="M1493" s="1" t="s">
        <v>419</v>
      </c>
      <c r="N1493" s="2">
        <v>42005</v>
      </c>
      <c r="O1493" s="1" t="s">
        <v>30</v>
      </c>
      <c r="P1493" s="1" t="s">
        <v>3583</v>
      </c>
    </row>
    <row r="1494" spans="1:23" x14ac:dyDescent="0.3">
      <c r="A1494" s="1" t="s">
        <v>3584</v>
      </c>
      <c r="B1494" s="1" t="s">
        <v>3585</v>
      </c>
      <c r="F1494" s="1" t="s">
        <v>221</v>
      </c>
      <c r="H1494" s="1" t="s">
        <v>26</v>
      </c>
      <c r="I1494" s="1" t="s">
        <v>71</v>
      </c>
      <c r="J1494" s="1" t="s">
        <v>27</v>
      </c>
      <c r="K1494" s="1" t="s">
        <v>3586</v>
      </c>
      <c r="M1494" s="1" t="s">
        <v>100</v>
      </c>
      <c r="N1494" s="2">
        <v>42005</v>
      </c>
      <c r="O1494" s="1" t="s">
        <v>30</v>
      </c>
      <c r="P1494" s="1" t="s">
        <v>3587</v>
      </c>
      <c r="Q1494" s="1" t="s">
        <v>3588</v>
      </c>
      <c r="R1494" s="1" t="s">
        <v>3589</v>
      </c>
      <c r="S1494" s="1" t="s">
        <v>3590</v>
      </c>
      <c r="U1494" s="3">
        <v>18568</v>
      </c>
    </row>
    <row r="1495" spans="1:23" x14ac:dyDescent="0.3">
      <c r="A1495" s="1" t="s">
        <v>3591</v>
      </c>
      <c r="B1495" s="1" t="s">
        <v>3592</v>
      </c>
      <c r="F1495" s="1" t="s">
        <v>25</v>
      </c>
      <c r="H1495" s="1" t="s">
        <v>26</v>
      </c>
      <c r="I1495" s="1" t="s">
        <v>39</v>
      </c>
      <c r="J1495" s="1" t="s">
        <v>27</v>
      </c>
      <c r="K1495" s="1" t="s">
        <v>3593</v>
      </c>
      <c r="M1495" s="1" t="s">
        <v>3168</v>
      </c>
      <c r="N1495" s="2">
        <v>42005</v>
      </c>
      <c r="O1495" s="1" t="s">
        <v>30</v>
      </c>
      <c r="P1495" s="1" t="s">
        <v>3594</v>
      </c>
      <c r="S1495" s="1" t="s">
        <v>3595</v>
      </c>
      <c r="U1495" s="1" t="s">
        <v>34</v>
      </c>
    </row>
    <row r="1496" spans="1:23" x14ac:dyDescent="0.3">
      <c r="A1496" s="1" t="s">
        <v>3596</v>
      </c>
      <c r="B1496" s="1" t="s">
        <v>3597</v>
      </c>
      <c r="C1496" s="1" t="s">
        <v>426</v>
      </c>
      <c r="F1496" s="1" t="s">
        <v>3598</v>
      </c>
      <c r="H1496" s="1" t="s">
        <v>26</v>
      </c>
      <c r="J1496" s="1" t="s">
        <v>27</v>
      </c>
      <c r="K1496" s="1" t="s">
        <v>3599</v>
      </c>
      <c r="L1496" s="1" t="s">
        <v>3600</v>
      </c>
      <c r="M1496" s="1" t="s">
        <v>74</v>
      </c>
      <c r="N1496" s="2">
        <v>42005</v>
      </c>
      <c r="O1496" s="1" t="s">
        <v>30</v>
      </c>
      <c r="P1496" s="1" t="s">
        <v>3601</v>
      </c>
      <c r="Q1496" s="1" t="s">
        <v>3602</v>
      </c>
      <c r="R1496" s="1" t="s">
        <v>3603</v>
      </c>
      <c r="U1496" s="4">
        <v>45667</v>
      </c>
      <c r="W1496" s="1">
        <v>1</v>
      </c>
    </row>
    <row r="1497" spans="1:23" x14ac:dyDescent="0.3">
      <c r="A1497" s="1" t="s">
        <v>3604</v>
      </c>
      <c r="B1497" s="1" t="s">
        <v>3605</v>
      </c>
      <c r="D1497" s="1" t="s">
        <v>3606</v>
      </c>
      <c r="E1497" s="1">
        <v>1</v>
      </c>
      <c r="F1497" s="1" t="s">
        <v>142</v>
      </c>
      <c r="H1497" s="1" t="s">
        <v>26</v>
      </c>
      <c r="J1497" s="1" t="s">
        <v>27</v>
      </c>
      <c r="K1497" s="1" t="s">
        <v>2332</v>
      </c>
      <c r="M1497" s="1" t="s">
        <v>109</v>
      </c>
      <c r="N1497" s="2">
        <v>42005</v>
      </c>
      <c r="O1497" s="1" t="s">
        <v>267</v>
      </c>
      <c r="P1497" s="1" t="s">
        <v>3607</v>
      </c>
      <c r="Q1497" s="1" t="s">
        <v>3608</v>
      </c>
      <c r="R1497" s="1" t="s">
        <v>3609</v>
      </c>
      <c r="S1497" s="1" t="s">
        <v>3610</v>
      </c>
      <c r="U1497" s="3">
        <v>18568</v>
      </c>
    </row>
    <row r="1498" spans="1:23" x14ac:dyDescent="0.3">
      <c r="A1498" s="1" t="s">
        <v>3611</v>
      </c>
      <c r="B1498" s="1" t="s">
        <v>3612</v>
      </c>
      <c r="F1498" s="1" t="s">
        <v>1005</v>
      </c>
      <c r="H1498" s="1" t="s">
        <v>26</v>
      </c>
      <c r="I1498" s="1" t="s">
        <v>39</v>
      </c>
      <c r="J1498" s="1" t="s">
        <v>27</v>
      </c>
      <c r="K1498" s="1" t="s">
        <v>3613</v>
      </c>
      <c r="M1498" s="1" t="s">
        <v>3168</v>
      </c>
      <c r="N1498" s="2">
        <v>42005</v>
      </c>
      <c r="O1498" s="1" t="s">
        <v>30</v>
      </c>
      <c r="P1498" s="1" t="s">
        <v>3614</v>
      </c>
      <c r="U1498" s="1" t="s">
        <v>34</v>
      </c>
    </row>
    <row r="1499" spans="1:23" x14ac:dyDescent="0.3">
      <c r="A1499" s="1" t="s">
        <v>3615</v>
      </c>
      <c r="B1499" s="1" t="s">
        <v>3616</v>
      </c>
      <c r="F1499" s="1" t="s">
        <v>3617</v>
      </c>
      <c r="H1499" s="1" t="s">
        <v>26</v>
      </c>
      <c r="I1499" s="1" t="s">
        <v>71</v>
      </c>
      <c r="J1499" s="1" t="s">
        <v>27</v>
      </c>
      <c r="K1499" s="1" t="s">
        <v>3618</v>
      </c>
      <c r="L1499" s="1" t="s">
        <v>3619</v>
      </c>
      <c r="M1499" s="1" t="s">
        <v>1181</v>
      </c>
      <c r="N1499" s="2">
        <v>42005</v>
      </c>
      <c r="O1499" s="1" t="s">
        <v>30</v>
      </c>
      <c r="P1499" s="1" t="s">
        <v>3620</v>
      </c>
      <c r="R1499" s="1" t="s">
        <v>3621</v>
      </c>
      <c r="S1499" s="1" t="s">
        <v>3622</v>
      </c>
      <c r="U1499" s="1" t="s">
        <v>130</v>
      </c>
    </row>
    <row r="1500" spans="1:23" x14ac:dyDescent="0.3">
      <c r="A1500" s="1" t="s">
        <v>3623</v>
      </c>
      <c r="B1500" s="1" t="s">
        <v>3624</v>
      </c>
      <c r="D1500" s="1" t="s">
        <v>3625</v>
      </c>
      <c r="E1500" s="1">
        <v>1</v>
      </c>
      <c r="F1500" s="1" t="s">
        <v>25</v>
      </c>
      <c r="H1500" s="1" t="s">
        <v>26</v>
      </c>
      <c r="I1500" s="1" t="s">
        <v>71</v>
      </c>
      <c r="J1500" s="1" t="s">
        <v>27</v>
      </c>
      <c r="K1500" s="1" t="s">
        <v>3626</v>
      </c>
      <c r="M1500" s="1" t="s">
        <v>3627</v>
      </c>
      <c r="N1500" s="2">
        <v>42005</v>
      </c>
      <c r="O1500" s="1" t="s">
        <v>30</v>
      </c>
      <c r="P1500" s="1" t="s">
        <v>3628</v>
      </c>
      <c r="Q1500" s="1" t="s">
        <v>3629</v>
      </c>
      <c r="R1500" s="1" t="s">
        <v>3630</v>
      </c>
      <c r="S1500" s="1" t="s">
        <v>3631</v>
      </c>
      <c r="U1500" s="4">
        <v>45667</v>
      </c>
    </row>
    <row r="1501" spans="1:23" x14ac:dyDescent="0.3">
      <c r="A1501" s="1" t="s">
        <v>3632</v>
      </c>
      <c r="B1501" s="1" t="s">
        <v>3633</v>
      </c>
      <c r="F1501" s="1" t="s">
        <v>283</v>
      </c>
      <c r="H1501" s="1" t="s">
        <v>26</v>
      </c>
      <c r="J1501" s="1" t="s">
        <v>27</v>
      </c>
      <c r="K1501" s="1" t="s">
        <v>3634</v>
      </c>
      <c r="L1501" s="1" t="s">
        <v>3635</v>
      </c>
      <c r="M1501" s="1" t="s">
        <v>135</v>
      </c>
      <c r="N1501" s="2">
        <v>42005</v>
      </c>
      <c r="O1501" s="1" t="s">
        <v>30</v>
      </c>
      <c r="P1501" s="1" t="s">
        <v>3636</v>
      </c>
      <c r="Q1501" s="1" t="s">
        <v>3637</v>
      </c>
      <c r="R1501" s="1" t="s">
        <v>3638</v>
      </c>
      <c r="S1501" s="1">
        <v>263718924393</v>
      </c>
      <c r="T1501" s="1">
        <v>7</v>
      </c>
      <c r="U1501" s="4">
        <v>45667</v>
      </c>
    </row>
    <row r="1502" spans="1:23" x14ac:dyDescent="0.3">
      <c r="A1502" s="1" t="s">
        <v>3639</v>
      </c>
      <c r="B1502" s="1" t="s">
        <v>3640</v>
      </c>
      <c r="F1502" s="1" t="s">
        <v>3641</v>
      </c>
      <c r="H1502" s="1" t="s">
        <v>26</v>
      </c>
      <c r="J1502" s="1" t="s">
        <v>27</v>
      </c>
      <c r="K1502" s="1" t="s">
        <v>3642</v>
      </c>
      <c r="L1502" s="1" t="s">
        <v>3643</v>
      </c>
      <c r="M1502" s="1" t="s">
        <v>302</v>
      </c>
      <c r="N1502" s="2">
        <v>42005</v>
      </c>
      <c r="O1502" s="1" t="s">
        <v>30</v>
      </c>
      <c r="P1502" s="1" t="s">
        <v>3644</v>
      </c>
      <c r="R1502" s="1" t="s">
        <v>3645</v>
      </c>
      <c r="S1502" s="1" t="s">
        <v>3646</v>
      </c>
      <c r="T1502" s="1">
        <v>1</v>
      </c>
    </row>
    <row r="1503" spans="1:23" x14ac:dyDescent="0.3">
      <c r="A1503" s="1" t="s">
        <v>3647</v>
      </c>
      <c r="B1503" s="1" t="s">
        <v>3648</v>
      </c>
      <c r="F1503" s="1" t="s">
        <v>3649</v>
      </c>
      <c r="H1503" s="1" t="s">
        <v>26</v>
      </c>
      <c r="I1503" s="1" t="s">
        <v>71</v>
      </c>
      <c r="J1503" s="1" t="s">
        <v>27</v>
      </c>
      <c r="K1503" s="1" t="s">
        <v>3650</v>
      </c>
      <c r="M1503" s="1" t="s">
        <v>1259</v>
      </c>
      <c r="N1503" s="2">
        <v>42005</v>
      </c>
      <c r="O1503" s="1" t="s">
        <v>30</v>
      </c>
      <c r="P1503" s="1" t="s">
        <v>3651</v>
      </c>
      <c r="Q1503" s="1" t="s">
        <v>3652</v>
      </c>
      <c r="R1503" s="1" t="s">
        <v>3653</v>
      </c>
      <c r="S1503" s="1" t="s">
        <v>3654</v>
      </c>
      <c r="U1503" s="3">
        <v>18568</v>
      </c>
    </row>
    <row r="1504" spans="1:23" x14ac:dyDescent="0.3">
      <c r="A1504" s="1" t="s">
        <v>3655</v>
      </c>
      <c r="B1504" s="1" t="s">
        <v>3656</v>
      </c>
      <c r="F1504" s="1" t="s">
        <v>1067</v>
      </c>
      <c r="H1504" s="1" t="s">
        <v>26</v>
      </c>
      <c r="J1504" s="1" t="s">
        <v>27</v>
      </c>
      <c r="K1504" s="1" t="s">
        <v>3657</v>
      </c>
      <c r="M1504" s="1" t="s">
        <v>302</v>
      </c>
      <c r="N1504" s="2">
        <v>42005</v>
      </c>
      <c r="O1504" s="1" t="s">
        <v>30</v>
      </c>
      <c r="P1504" s="1" t="s">
        <v>3658</v>
      </c>
      <c r="Q1504" s="1" t="s">
        <v>3659</v>
      </c>
      <c r="R1504" s="1" t="s">
        <v>3660</v>
      </c>
      <c r="S1504" s="1">
        <f>27-104-923-969</f>
        <v>-1969</v>
      </c>
      <c r="U1504" s="3">
        <v>18568</v>
      </c>
    </row>
    <row r="1505" spans="1:23" x14ac:dyDescent="0.3">
      <c r="A1505" s="1" t="s">
        <v>3661</v>
      </c>
      <c r="B1505" s="1" t="s">
        <v>3662</v>
      </c>
      <c r="C1505" s="1" t="s">
        <v>37</v>
      </c>
      <c r="F1505" s="1" t="s">
        <v>142</v>
      </c>
      <c r="H1505" s="1" t="s">
        <v>26</v>
      </c>
      <c r="I1505" s="1" t="s">
        <v>71</v>
      </c>
      <c r="J1505" s="1" t="s">
        <v>27</v>
      </c>
      <c r="K1505" s="1" t="s">
        <v>928</v>
      </c>
      <c r="L1505" s="1" t="s">
        <v>3663</v>
      </c>
      <c r="M1505" s="1" t="s">
        <v>135</v>
      </c>
      <c r="N1505" s="2">
        <v>42005</v>
      </c>
      <c r="O1505" s="1" t="s">
        <v>30</v>
      </c>
      <c r="P1505" s="1" t="s">
        <v>3664</v>
      </c>
      <c r="Q1505" s="1" t="s">
        <v>3665</v>
      </c>
      <c r="U1505" s="1" t="s">
        <v>34</v>
      </c>
      <c r="V1505" s="1" t="s">
        <v>37</v>
      </c>
      <c r="W1505" s="1">
        <v>1</v>
      </c>
    </row>
    <row r="1506" spans="1:23" x14ac:dyDescent="0.3">
      <c r="A1506" s="1" t="s">
        <v>3666</v>
      </c>
      <c r="B1506" s="1" t="s">
        <v>3667</v>
      </c>
      <c r="D1506" s="1" t="s">
        <v>3668</v>
      </c>
      <c r="E1506" s="1">
        <v>1</v>
      </c>
      <c r="F1506" s="1" t="s">
        <v>1067</v>
      </c>
      <c r="H1506" s="1" t="s">
        <v>26</v>
      </c>
      <c r="I1506" s="1" t="s">
        <v>71</v>
      </c>
      <c r="J1506" s="1" t="s">
        <v>27</v>
      </c>
      <c r="K1506" s="1" t="s">
        <v>3669</v>
      </c>
      <c r="M1506" s="1" t="s">
        <v>163</v>
      </c>
      <c r="N1506" s="2">
        <v>42005</v>
      </c>
      <c r="O1506" s="1" t="s">
        <v>30</v>
      </c>
      <c r="P1506" s="1" t="s">
        <v>3670</v>
      </c>
      <c r="R1506" s="1" t="s">
        <v>3671</v>
      </c>
      <c r="S1506" s="1" t="s">
        <v>3672</v>
      </c>
      <c r="U1506" s="3">
        <v>18568</v>
      </c>
    </row>
    <row r="1507" spans="1:23" x14ac:dyDescent="0.3">
      <c r="A1507" s="1" t="s">
        <v>3673</v>
      </c>
      <c r="B1507" s="1" t="s">
        <v>3674</v>
      </c>
      <c r="F1507" s="1" t="s">
        <v>1921</v>
      </c>
      <c r="H1507" s="1" t="s">
        <v>26</v>
      </c>
      <c r="J1507" s="1" t="s">
        <v>27</v>
      </c>
      <c r="K1507" s="1" t="s">
        <v>3675</v>
      </c>
      <c r="L1507" s="1" t="s">
        <v>3676</v>
      </c>
      <c r="M1507" s="1" t="s">
        <v>3677</v>
      </c>
      <c r="N1507" s="2">
        <v>42005</v>
      </c>
      <c r="O1507" s="1" t="s">
        <v>30</v>
      </c>
      <c r="P1507" s="1" t="s">
        <v>3678</v>
      </c>
      <c r="Q1507" s="1" t="s">
        <v>3679</v>
      </c>
      <c r="R1507" s="1" t="s">
        <v>3680</v>
      </c>
      <c r="S1507" s="1" t="s">
        <v>3681</v>
      </c>
      <c r="U1507" s="1" t="s">
        <v>130</v>
      </c>
    </row>
    <row r="1508" spans="1:23" x14ac:dyDescent="0.3">
      <c r="A1508" s="1" t="s">
        <v>3682</v>
      </c>
      <c r="B1508" s="1" t="s">
        <v>3683</v>
      </c>
      <c r="D1508" s="1" t="s">
        <v>3684</v>
      </c>
      <c r="E1508" s="1">
        <v>1</v>
      </c>
      <c r="F1508" s="1" t="s">
        <v>3685</v>
      </c>
      <c r="H1508" s="1" t="s">
        <v>26</v>
      </c>
      <c r="I1508" s="1" t="s">
        <v>80</v>
      </c>
      <c r="J1508" s="1" t="s">
        <v>27</v>
      </c>
      <c r="K1508" s="1" t="s">
        <v>3686</v>
      </c>
      <c r="L1508" s="1" t="s">
        <v>3687</v>
      </c>
      <c r="M1508" s="1" t="s">
        <v>302</v>
      </c>
      <c r="N1508" s="2">
        <v>42005</v>
      </c>
      <c r="O1508" s="1" t="s">
        <v>30</v>
      </c>
      <c r="P1508" s="1" t="s">
        <v>3688</v>
      </c>
      <c r="Q1508" s="1" t="s">
        <v>3689</v>
      </c>
      <c r="S1508" s="1" t="s">
        <v>3690</v>
      </c>
      <c r="U1508" s="4">
        <v>45667</v>
      </c>
    </row>
    <row r="1509" spans="1:23" x14ac:dyDescent="0.3">
      <c r="A1509" s="1" t="s">
        <v>3691</v>
      </c>
      <c r="B1509" s="1" t="s">
        <v>3692</v>
      </c>
      <c r="F1509" s="1" t="s">
        <v>3693</v>
      </c>
      <c r="H1509" s="1" t="s">
        <v>26</v>
      </c>
      <c r="J1509" s="1" t="s">
        <v>27</v>
      </c>
      <c r="K1509" s="1" t="s">
        <v>3694</v>
      </c>
      <c r="M1509" s="1" t="s">
        <v>135</v>
      </c>
      <c r="N1509" s="2">
        <v>42005</v>
      </c>
      <c r="O1509" s="1" t="s">
        <v>30</v>
      </c>
      <c r="P1509" s="1" t="s">
        <v>3695</v>
      </c>
      <c r="Q1509" s="1" t="s">
        <v>3696</v>
      </c>
      <c r="R1509" s="1" t="s">
        <v>3697</v>
      </c>
      <c r="S1509" s="1">
        <f>263-867-700-5353</f>
        <v>-6657</v>
      </c>
      <c r="U1509" s="3">
        <v>18568</v>
      </c>
    </row>
    <row r="1510" spans="1:23" x14ac:dyDescent="0.3">
      <c r="A1510" s="1" t="s">
        <v>3698</v>
      </c>
      <c r="B1510" s="1" t="s">
        <v>3699</v>
      </c>
      <c r="F1510" s="1" t="s">
        <v>1345</v>
      </c>
      <c r="G1510" s="1">
        <v>1</v>
      </c>
      <c r="H1510" s="1" t="s">
        <v>26</v>
      </c>
      <c r="I1510" s="1" t="s">
        <v>71</v>
      </c>
      <c r="J1510" s="1" t="s">
        <v>27</v>
      </c>
      <c r="K1510" s="1" t="s">
        <v>2431</v>
      </c>
      <c r="M1510" s="1" t="s">
        <v>2316</v>
      </c>
      <c r="N1510" s="2">
        <v>42005</v>
      </c>
      <c r="O1510" s="1" t="s">
        <v>30</v>
      </c>
      <c r="P1510" s="1" t="s">
        <v>3700</v>
      </c>
      <c r="R1510" s="1" t="s">
        <v>3701</v>
      </c>
      <c r="S1510" s="1">
        <v>2302696239</v>
      </c>
      <c r="U1510" s="3">
        <v>18568</v>
      </c>
    </row>
    <row r="1511" spans="1:23" x14ac:dyDescent="0.3">
      <c r="A1511" s="1" t="s">
        <v>3702</v>
      </c>
      <c r="B1511" s="1" t="s">
        <v>3703</v>
      </c>
      <c r="D1511" s="1" t="s">
        <v>3704</v>
      </c>
      <c r="E1511" s="1">
        <v>1</v>
      </c>
      <c r="F1511" s="1" t="s">
        <v>666</v>
      </c>
      <c r="H1511" s="1" t="s">
        <v>26</v>
      </c>
      <c r="I1511" s="1" t="s">
        <v>71</v>
      </c>
      <c r="J1511" s="1" t="s">
        <v>27</v>
      </c>
      <c r="K1511" s="1" t="s">
        <v>1258</v>
      </c>
      <c r="M1511" s="1" t="s">
        <v>1131</v>
      </c>
      <c r="N1511" s="2">
        <v>42005</v>
      </c>
      <c r="O1511" s="1" t="s">
        <v>30</v>
      </c>
      <c r="P1511" s="1" t="s">
        <v>3705</v>
      </c>
      <c r="Q1511" s="1" t="s">
        <v>3706</v>
      </c>
      <c r="R1511" s="1" t="s">
        <v>3707</v>
      </c>
      <c r="S1511" s="1" t="s">
        <v>3708</v>
      </c>
      <c r="U1511" s="1" t="s">
        <v>130</v>
      </c>
    </row>
    <row r="1512" spans="1:23" x14ac:dyDescent="0.3">
      <c r="A1512" s="1" t="s">
        <v>3709</v>
      </c>
      <c r="B1512" s="1" t="s">
        <v>3710</v>
      </c>
      <c r="D1512" s="1" t="s">
        <v>3711</v>
      </c>
      <c r="E1512" s="1">
        <v>1</v>
      </c>
      <c r="F1512" s="1" t="s">
        <v>25</v>
      </c>
      <c r="H1512" s="1" t="s">
        <v>26</v>
      </c>
      <c r="I1512" s="1" t="s">
        <v>71</v>
      </c>
      <c r="J1512" s="1" t="s">
        <v>27</v>
      </c>
      <c r="K1512" s="1" t="s">
        <v>3712</v>
      </c>
      <c r="M1512" s="1" t="s">
        <v>530</v>
      </c>
      <c r="N1512" s="2">
        <v>42005</v>
      </c>
      <c r="O1512" s="1" t="s">
        <v>30</v>
      </c>
      <c r="P1512" s="1" t="s">
        <v>3713</v>
      </c>
      <c r="R1512" s="1" t="s">
        <v>3714</v>
      </c>
      <c r="S1512" s="1" t="s">
        <v>3715</v>
      </c>
      <c r="U1512" s="3">
        <v>18568</v>
      </c>
    </row>
    <row r="1513" spans="1:23" x14ac:dyDescent="0.3">
      <c r="A1513" s="1" t="s">
        <v>3716</v>
      </c>
      <c r="B1513" s="1" t="s">
        <v>3717</v>
      </c>
      <c r="F1513" s="1" t="s">
        <v>657</v>
      </c>
      <c r="H1513" s="1" t="s">
        <v>26</v>
      </c>
      <c r="J1513" s="1" t="s">
        <v>27</v>
      </c>
      <c r="K1513" s="1" t="s">
        <v>3718</v>
      </c>
      <c r="M1513" s="1" t="s">
        <v>302</v>
      </c>
      <c r="N1513" s="2">
        <v>42005</v>
      </c>
      <c r="O1513" s="1" t="s">
        <v>30</v>
      </c>
      <c r="P1513" s="1" t="s">
        <v>3719</v>
      </c>
      <c r="R1513" s="1" t="s">
        <v>3720</v>
      </c>
      <c r="S1513" s="1">
        <f>27-11-214-880</f>
        <v>-1078</v>
      </c>
      <c r="U1513" s="4">
        <v>45667</v>
      </c>
    </row>
    <row r="1514" spans="1:23" x14ac:dyDescent="0.3">
      <c r="A1514" s="1" t="s">
        <v>3721</v>
      </c>
      <c r="B1514" s="1" t="s">
        <v>3722</v>
      </c>
      <c r="F1514" s="1" t="s">
        <v>3723</v>
      </c>
      <c r="H1514" s="1" t="s">
        <v>26</v>
      </c>
      <c r="J1514" s="1" t="s">
        <v>27</v>
      </c>
      <c r="K1514" s="1" t="s">
        <v>3724</v>
      </c>
      <c r="M1514" s="1" t="s">
        <v>258</v>
      </c>
      <c r="N1514" s="2">
        <v>42005</v>
      </c>
      <c r="O1514" s="1" t="s">
        <v>30</v>
      </c>
      <c r="P1514" s="1" t="s">
        <v>3725</v>
      </c>
      <c r="Q1514" s="1" t="s">
        <v>3726</v>
      </c>
      <c r="R1514" s="1" t="s">
        <v>3727</v>
      </c>
      <c r="S1514" s="1">
        <v>2349062547346</v>
      </c>
      <c r="U1514" s="4">
        <v>45667</v>
      </c>
    </row>
    <row r="1515" spans="1:23" x14ac:dyDescent="0.3">
      <c r="A1515" s="1" t="s">
        <v>3728</v>
      </c>
      <c r="B1515" s="1" t="s">
        <v>3729</v>
      </c>
      <c r="F1515" s="1" t="s">
        <v>3730</v>
      </c>
      <c r="H1515" s="1" t="s">
        <v>26</v>
      </c>
      <c r="I1515" s="1" t="s">
        <v>80</v>
      </c>
      <c r="J1515" s="1" t="s">
        <v>27</v>
      </c>
      <c r="K1515" s="1" t="s">
        <v>3731</v>
      </c>
      <c r="M1515" s="1" t="s">
        <v>302</v>
      </c>
      <c r="N1515" s="2">
        <v>42005</v>
      </c>
      <c r="O1515" s="1" t="s">
        <v>30</v>
      </c>
      <c r="P1515" s="1" t="s">
        <v>3732</v>
      </c>
      <c r="R1515" s="1" t="s">
        <v>3733</v>
      </c>
      <c r="S1515" s="1" t="s">
        <v>3734</v>
      </c>
      <c r="U1515" s="1" t="s">
        <v>34</v>
      </c>
    </row>
    <row r="1516" spans="1:23" x14ac:dyDescent="0.3">
      <c r="A1516" s="1" t="s">
        <v>3735</v>
      </c>
      <c r="B1516" s="1" t="s">
        <v>3736</v>
      </c>
      <c r="C1516" s="1" t="s">
        <v>869</v>
      </c>
      <c r="D1516" s="1" t="s">
        <v>3737</v>
      </c>
      <c r="E1516" s="1">
        <v>2</v>
      </c>
      <c r="F1516" s="1" t="s">
        <v>90</v>
      </c>
      <c r="H1516" s="1" t="s">
        <v>26</v>
      </c>
      <c r="I1516" s="1" t="s">
        <v>71</v>
      </c>
      <c r="J1516" s="1" t="s">
        <v>27</v>
      </c>
      <c r="K1516" s="1" t="s">
        <v>3738</v>
      </c>
      <c r="L1516" s="1" t="s">
        <v>3739</v>
      </c>
      <c r="M1516" s="1" t="s">
        <v>144</v>
      </c>
      <c r="N1516" s="2">
        <v>42005</v>
      </c>
      <c r="O1516" s="1" t="s">
        <v>30</v>
      </c>
      <c r="P1516" s="1" t="s">
        <v>3740</v>
      </c>
      <c r="Q1516" s="1" t="s">
        <v>3741</v>
      </c>
      <c r="R1516" s="1" t="s">
        <v>3742</v>
      </c>
      <c r="U1516" s="4">
        <v>45667</v>
      </c>
      <c r="V1516" s="1" t="s">
        <v>869</v>
      </c>
      <c r="W1516" s="1">
        <v>3</v>
      </c>
    </row>
    <row r="1517" spans="1:23" x14ac:dyDescent="0.3">
      <c r="A1517" s="1" t="s">
        <v>3743</v>
      </c>
      <c r="B1517" s="1" t="s">
        <v>3744</v>
      </c>
      <c r="F1517" s="1" t="s">
        <v>3745</v>
      </c>
      <c r="H1517" s="1" t="s">
        <v>26</v>
      </c>
      <c r="J1517" s="1" t="s">
        <v>27</v>
      </c>
      <c r="K1517" s="1" t="s">
        <v>3746</v>
      </c>
      <c r="M1517" s="1" t="s">
        <v>3270</v>
      </c>
      <c r="N1517" s="2">
        <v>42005</v>
      </c>
      <c r="O1517" s="1" t="s">
        <v>30</v>
      </c>
      <c r="P1517" s="1" t="s">
        <v>3747</v>
      </c>
      <c r="Q1517" s="1" t="s">
        <v>3748</v>
      </c>
      <c r="R1517" s="1" t="s">
        <v>3749</v>
      </c>
      <c r="S1517" s="1" t="s">
        <v>3750</v>
      </c>
      <c r="U1517" s="1" t="s">
        <v>34</v>
      </c>
    </row>
    <row r="1518" spans="1:23" x14ac:dyDescent="0.3">
      <c r="A1518" s="1" t="s">
        <v>3751</v>
      </c>
      <c r="B1518" s="1" t="s">
        <v>3752</v>
      </c>
      <c r="F1518" s="1" t="s">
        <v>3753</v>
      </c>
      <c r="H1518" s="1" t="s">
        <v>26</v>
      </c>
      <c r="I1518" s="1" t="s">
        <v>39</v>
      </c>
      <c r="J1518" s="1" t="s">
        <v>27</v>
      </c>
      <c r="K1518" s="1" t="s">
        <v>3754</v>
      </c>
      <c r="M1518" s="1" t="s">
        <v>109</v>
      </c>
      <c r="N1518" s="2">
        <v>42005</v>
      </c>
      <c r="O1518" s="1" t="s">
        <v>30</v>
      </c>
      <c r="P1518" s="1" t="s">
        <v>3755</v>
      </c>
      <c r="Q1518" s="1" t="s">
        <v>3756</v>
      </c>
      <c r="R1518" s="1" t="s">
        <v>3757</v>
      </c>
      <c r="S1518" s="1" t="s">
        <v>3758</v>
      </c>
      <c r="U1518" s="4">
        <v>45667</v>
      </c>
    </row>
    <row r="1519" spans="1:23" x14ac:dyDescent="0.3">
      <c r="A1519" s="1" t="s">
        <v>3759</v>
      </c>
      <c r="B1519" s="1" t="s">
        <v>3760</v>
      </c>
      <c r="F1519" s="1" t="s">
        <v>70</v>
      </c>
      <c r="G1519" s="1">
        <v>1</v>
      </c>
      <c r="H1519" s="1" t="s">
        <v>26</v>
      </c>
      <c r="J1519" s="1" t="s">
        <v>27</v>
      </c>
      <c r="K1519" s="1" t="s">
        <v>3761</v>
      </c>
      <c r="L1519" s="1" t="s">
        <v>3762</v>
      </c>
      <c r="M1519" s="1" t="s">
        <v>3763</v>
      </c>
      <c r="N1519" s="2">
        <v>42005</v>
      </c>
      <c r="O1519" s="1" t="s">
        <v>30</v>
      </c>
      <c r="P1519" s="1" t="s">
        <v>3764</v>
      </c>
      <c r="Q1519" s="1" t="s">
        <v>3765</v>
      </c>
      <c r="R1519" s="1" t="s">
        <v>3766</v>
      </c>
      <c r="U1519" s="1" t="s">
        <v>130</v>
      </c>
    </row>
    <row r="1520" spans="1:23" x14ac:dyDescent="0.3">
      <c r="A1520" s="1" t="s">
        <v>3767</v>
      </c>
      <c r="B1520" s="1" t="s">
        <v>3768</v>
      </c>
      <c r="F1520" s="1" t="s">
        <v>25</v>
      </c>
      <c r="H1520" s="1" t="s">
        <v>26</v>
      </c>
      <c r="I1520" s="1" t="s">
        <v>39</v>
      </c>
      <c r="J1520" s="1" t="s">
        <v>27</v>
      </c>
      <c r="K1520" s="1" t="s">
        <v>345</v>
      </c>
      <c r="M1520" s="1" t="s">
        <v>258</v>
      </c>
      <c r="N1520" s="2">
        <v>42005</v>
      </c>
      <c r="O1520" s="1" t="s">
        <v>30</v>
      </c>
      <c r="P1520" s="1" t="s">
        <v>3769</v>
      </c>
      <c r="Q1520" s="1" t="s">
        <v>3770</v>
      </c>
      <c r="R1520" s="1" t="s">
        <v>3771</v>
      </c>
      <c r="S1520" s="1" t="s">
        <v>3772</v>
      </c>
      <c r="U1520" s="1" t="s">
        <v>130</v>
      </c>
    </row>
    <row r="1521" spans="1:21" x14ac:dyDescent="0.3">
      <c r="A1521" s="1" t="s">
        <v>3773</v>
      </c>
      <c r="B1521" s="1" t="s">
        <v>3774</v>
      </c>
      <c r="D1521" s="1" t="s">
        <v>3775</v>
      </c>
      <c r="E1521" s="1">
        <v>1</v>
      </c>
      <c r="F1521" s="1" t="s">
        <v>3776</v>
      </c>
      <c r="H1521" s="1" t="s">
        <v>60</v>
      </c>
      <c r="J1521" s="1" t="s">
        <v>27</v>
      </c>
      <c r="K1521" s="1" t="s">
        <v>3777</v>
      </c>
      <c r="M1521" s="1" t="s">
        <v>375</v>
      </c>
      <c r="N1521" s="2">
        <v>42005</v>
      </c>
      <c r="O1521" s="1" t="s">
        <v>30</v>
      </c>
      <c r="P1521" s="1" t="s">
        <v>3778</v>
      </c>
      <c r="Q1521" s="1" t="s">
        <v>3779</v>
      </c>
      <c r="R1521" s="1" t="s">
        <v>3780</v>
      </c>
      <c r="S1521" s="1">
        <f>234-818-253-833</f>
        <v>-1670</v>
      </c>
      <c r="U1521" s="1" t="s">
        <v>34</v>
      </c>
    </row>
    <row r="1522" spans="1:21" x14ac:dyDescent="0.3">
      <c r="A1522" s="1" t="s">
        <v>3781</v>
      </c>
      <c r="B1522" s="1" t="s">
        <v>3782</v>
      </c>
      <c r="F1522" s="1" t="s">
        <v>3783</v>
      </c>
      <c r="H1522" s="1" t="s">
        <v>26</v>
      </c>
      <c r="I1522" s="1" t="s">
        <v>71</v>
      </c>
      <c r="J1522" s="1" t="s">
        <v>27</v>
      </c>
      <c r="K1522" s="1" t="s">
        <v>3784</v>
      </c>
      <c r="M1522" s="1" t="s">
        <v>302</v>
      </c>
      <c r="N1522" s="2">
        <v>42005</v>
      </c>
      <c r="O1522" s="1" t="s">
        <v>30</v>
      </c>
      <c r="P1522" s="1" t="s">
        <v>3785</v>
      </c>
      <c r="Q1522" s="1" t="s">
        <v>3786</v>
      </c>
      <c r="R1522" s="1" t="s">
        <v>3787</v>
      </c>
      <c r="S1522" s="1" t="s">
        <v>3788</v>
      </c>
      <c r="U1522" s="3">
        <v>18568</v>
      </c>
    </row>
    <row r="1523" spans="1:21" x14ac:dyDescent="0.3">
      <c r="A1523" s="1" t="s">
        <v>3789</v>
      </c>
      <c r="B1523" s="1" t="s">
        <v>3790</v>
      </c>
      <c r="F1523" s="1" t="s">
        <v>2416</v>
      </c>
      <c r="H1523" s="1" t="s">
        <v>26</v>
      </c>
      <c r="J1523" s="1" t="s">
        <v>27</v>
      </c>
      <c r="K1523" s="1" t="s">
        <v>3791</v>
      </c>
      <c r="M1523" s="1" t="s">
        <v>746</v>
      </c>
      <c r="N1523" s="2">
        <v>42005</v>
      </c>
      <c r="O1523" s="1" t="s">
        <v>30</v>
      </c>
      <c r="P1523" s="1" t="s">
        <v>3792</v>
      </c>
      <c r="R1523" s="1" t="s">
        <v>3793</v>
      </c>
      <c r="S1523" s="1" t="s">
        <v>3794</v>
      </c>
    </row>
    <row r="1524" spans="1:21" x14ac:dyDescent="0.3">
      <c r="A1524" s="1" t="s">
        <v>3795</v>
      </c>
      <c r="B1524" s="1" t="s">
        <v>3796</v>
      </c>
      <c r="F1524" s="1" t="s">
        <v>3797</v>
      </c>
      <c r="H1524" s="1" t="s">
        <v>26</v>
      </c>
      <c r="J1524" s="1" t="s">
        <v>27</v>
      </c>
      <c r="K1524" s="1" t="s">
        <v>3798</v>
      </c>
      <c r="M1524" s="1" t="s">
        <v>100</v>
      </c>
      <c r="N1524" s="2">
        <v>42005</v>
      </c>
      <c r="O1524" s="1" t="s">
        <v>30</v>
      </c>
      <c r="P1524" s="1" t="s">
        <v>3799</v>
      </c>
      <c r="Q1524" s="1" t="s">
        <v>3800</v>
      </c>
      <c r="R1524" s="1" t="s">
        <v>3801</v>
      </c>
      <c r="S1524" s="1" t="s">
        <v>3802</v>
      </c>
      <c r="U1524" s="4">
        <v>45667</v>
      </c>
    </row>
    <row r="1525" spans="1:21" x14ac:dyDescent="0.3">
      <c r="A1525" s="1" t="s">
        <v>3803</v>
      </c>
      <c r="B1525" s="1" t="s">
        <v>3804</v>
      </c>
      <c r="F1525" s="1" t="s">
        <v>25</v>
      </c>
      <c r="H1525" s="1" t="s">
        <v>26</v>
      </c>
      <c r="J1525" s="1" t="s">
        <v>27</v>
      </c>
      <c r="K1525" s="1" t="s">
        <v>2225</v>
      </c>
      <c r="M1525" s="1" t="s">
        <v>118</v>
      </c>
      <c r="N1525" s="2">
        <v>42005</v>
      </c>
      <c r="O1525" s="1" t="s">
        <v>30</v>
      </c>
      <c r="P1525" s="1" t="s">
        <v>3805</v>
      </c>
      <c r="Q1525" s="1" t="s">
        <v>3806</v>
      </c>
      <c r="R1525" s="1" t="s">
        <v>3807</v>
      </c>
      <c r="S1525" s="1">
        <v>9031111888</v>
      </c>
      <c r="U1525" s="3">
        <v>18568</v>
      </c>
    </row>
    <row r="1526" spans="1:21" x14ac:dyDescent="0.3">
      <c r="A1526" s="1" t="s">
        <v>3808</v>
      </c>
      <c r="B1526" s="1" t="s">
        <v>3809</v>
      </c>
      <c r="F1526" s="1" t="s">
        <v>25</v>
      </c>
      <c r="H1526" s="1" t="s">
        <v>26</v>
      </c>
      <c r="J1526" s="1" t="s">
        <v>27</v>
      </c>
      <c r="K1526" s="1" t="s">
        <v>3810</v>
      </c>
      <c r="L1526" s="1" t="s">
        <v>3811</v>
      </c>
      <c r="M1526" s="1" t="s">
        <v>100</v>
      </c>
      <c r="N1526" s="2">
        <v>42005</v>
      </c>
      <c r="O1526" s="1" t="s">
        <v>30</v>
      </c>
      <c r="P1526" s="1" t="s">
        <v>3812</v>
      </c>
      <c r="Q1526" s="1" t="s">
        <v>3813</v>
      </c>
      <c r="R1526" s="1" t="s">
        <v>3814</v>
      </c>
      <c r="S1526" s="1" t="s">
        <v>3815</v>
      </c>
      <c r="U1526" s="1" t="s">
        <v>34</v>
      </c>
    </row>
    <row r="1527" spans="1:21" x14ac:dyDescent="0.3">
      <c r="A1527" s="1" t="s">
        <v>3816</v>
      </c>
      <c r="B1527" s="1" t="s">
        <v>3817</v>
      </c>
      <c r="F1527" s="1" t="s">
        <v>25</v>
      </c>
      <c r="H1527" s="1" t="s">
        <v>26</v>
      </c>
      <c r="I1527" s="1" t="s">
        <v>71</v>
      </c>
      <c r="J1527" s="1" t="s">
        <v>27</v>
      </c>
      <c r="K1527" s="1" t="s">
        <v>3712</v>
      </c>
      <c r="M1527" s="1" t="s">
        <v>258</v>
      </c>
      <c r="N1527" s="2">
        <v>42005</v>
      </c>
      <c r="O1527" s="1" t="s">
        <v>30</v>
      </c>
      <c r="P1527" s="1" t="s">
        <v>3818</v>
      </c>
      <c r="Q1527" s="1" t="s">
        <v>3819</v>
      </c>
      <c r="R1527" s="1" t="s">
        <v>3820</v>
      </c>
      <c r="S1527" s="1" t="s">
        <v>3821</v>
      </c>
      <c r="U1527" s="3">
        <v>18568</v>
      </c>
    </row>
    <row r="1528" spans="1:21" x14ac:dyDescent="0.3">
      <c r="A1528" s="1" t="s">
        <v>3822</v>
      </c>
      <c r="B1528" s="1" t="s">
        <v>3823</v>
      </c>
      <c r="F1528" s="1" t="s">
        <v>142</v>
      </c>
      <c r="H1528" s="1" t="s">
        <v>26</v>
      </c>
      <c r="J1528" s="1" t="s">
        <v>27</v>
      </c>
      <c r="K1528" s="1" t="s">
        <v>528</v>
      </c>
      <c r="M1528" s="1" t="s">
        <v>215</v>
      </c>
      <c r="N1528" s="2">
        <v>42005</v>
      </c>
      <c r="O1528" s="1" t="s">
        <v>30</v>
      </c>
      <c r="P1528" s="1" t="s">
        <v>3824</v>
      </c>
      <c r="R1528" s="1" t="s">
        <v>3825</v>
      </c>
      <c r="S1528" s="1" t="s">
        <v>3826</v>
      </c>
      <c r="U1528" s="1" t="s">
        <v>130</v>
      </c>
    </row>
    <row r="1529" spans="1:21" x14ac:dyDescent="0.3">
      <c r="A1529" s="1" t="s">
        <v>3827</v>
      </c>
      <c r="B1529" s="1" t="s">
        <v>3828</v>
      </c>
      <c r="F1529" s="1" t="s">
        <v>3829</v>
      </c>
      <c r="H1529" s="1" t="s">
        <v>26</v>
      </c>
      <c r="I1529" s="1" t="s">
        <v>71</v>
      </c>
      <c r="J1529" s="1" t="s">
        <v>27</v>
      </c>
      <c r="K1529" s="1" t="s">
        <v>3830</v>
      </c>
      <c r="L1529" s="1" t="s">
        <v>3831</v>
      </c>
      <c r="M1529" s="1" t="s">
        <v>1008</v>
      </c>
      <c r="N1529" s="2">
        <v>42005</v>
      </c>
      <c r="O1529" s="1" t="s">
        <v>30</v>
      </c>
      <c r="P1529" s="1" t="s">
        <v>3832</v>
      </c>
      <c r="R1529" s="1" t="s">
        <v>3833</v>
      </c>
      <c r="S1529" s="1" t="s">
        <v>3834</v>
      </c>
      <c r="U1529" s="1" t="s">
        <v>67</v>
      </c>
    </row>
    <row r="1530" spans="1:21" x14ac:dyDescent="0.3">
      <c r="A1530" s="1" t="s">
        <v>3835</v>
      </c>
      <c r="B1530" s="1" t="s">
        <v>3836</v>
      </c>
      <c r="F1530" s="1" t="s">
        <v>25</v>
      </c>
      <c r="H1530" s="1" t="s">
        <v>26</v>
      </c>
      <c r="I1530" s="1" t="s">
        <v>80</v>
      </c>
      <c r="J1530" s="1" t="s">
        <v>27</v>
      </c>
      <c r="K1530" s="1" t="s">
        <v>3837</v>
      </c>
      <c r="M1530" s="1" t="s">
        <v>258</v>
      </c>
      <c r="N1530" s="2">
        <v>42005</v>
      </c>
      <c r="O1530" s="1" t="s">
        <v>30</v>
      </c>
      <c r="P1530" s="1" t="s">
        <v>3838</v>
      </c>
      <c r="R1530" s="1" t="s">
        <v>3839</v>
      </c>
      <c r="U1530" s="4">
        <v>45667</v>
      </c>
    </row>
    <row r="1531" spans="1:21" x14ac:dyDescent="0.3">
      <c r="A1531" s="1" t="s">
        <v>3840</v>
      </c>
      <c r="B1531" s="1" t="s">
        <v>3841</v>
      </c>
      <c r="F1531" s="1" t="s">
        <v>3842</v>
      </c>
      <c r="H1531" s="1" t="s">
        <v>26</v>
      </c>
      <c r="J1531" s="1" t="s">
        <v>27</v>
      </c>
      <c r="K1531" s="1" t="s">
        <v>3843</v>
      </c>
      <c r="L1531" s="1" t="s">
        <v>3844</v>
      </c>
      <c r="M1531" s="1" t="s">
        <v>100</v>
      </c>
      <c r="N1531" s="2">
        <v>42005</v>
      </c>
      <c r="O1531" s="1" t="s">
        <v>30</v>
      </c>
      <c r="P1531" s="1" t="s">
        <v>3845</v>
      </c>
      <c r="U1531" s="4">
        <v>45667</v>
      </c>
    </row>
    <row r="1532" spans="1:21" x14ac:dyDescent="0.3">
      <c r="A1532" s="1" t="s">
        <v>3846</v>
      </c>
      <c r="B1532" s="1" t="s">
        <v>3847</v>
      </c>
      <c r="D1532" s="1" t="s">
        <v>3848</v>
      </c>
      <c r="E1532" s="1">
        <v>1</v>
      </c>
      <c r="F1532" s="1" t="s">
        <v>1921</v>
      </c>
      <c r="H1532" s="1" t="s">
        <v>26</v>
      </c>
      <c r="I1532" s="1" t="s">
        <v>71</v>
      </c>
      <c r="J1532" s="1" t="s">
        <v>27</v>
      </c>
      <c r="K1532" s="1" t="s">
        <v>3849</v>
      </c>
      <c r="M1532" s="1" t="s">
        <v>985</v>
      </c>
      <c r="N1532" s="2">
        <v>42005</v>
      </c>
      <c r="O1532" s="1" t="s">
        <v>30</v>
      </c>
      <c r="P1532" s="1" t="s">
        <v>3850</v>
      </c>
      <c r="Q1532" s="1" t="s">
        <v>3851</v>
      </c>
      <c r="S1532" s="1">
        <f>27-10-900-703</f>
        <v>-1586</v>
      </c>
    </row>
    <row r="1533" spans="1:21" x14ac:dyDescent="0.3">
      <c r="A1533" s="1" t="s">
        <v>3852</v>
      </c>
      <c r="B1533" s="1" t="s">
        <v>3853</v>
      </c>
      <c r="F1533" s="1" t="s">
        <v>3499</v>
      </c>
      <c r="G1533" s="1">
        <v>1</v>
      </c>
      <c r="H1533" s="1" t="s">
        <v>26</v>
      </c>
      <c r="J1533" s="1" t="s">
        <v>27</v>
      </c>
      <c r="K1533" s="1" t="s">
        <v>3500</v>
      </c>
      <c r="L1533" s="1" t="s">
        <v>3854</v>
      </c>
      <c r="M1533" s="1" t="s">
        <v>3855</v>
      </c>
      <c r="N1533" s="2">
        <v>42005</v>
      </c>
      <c r="O1533" s="1" t="s">
        <v>223</v>
      </c>
      <c r="P1533" s="1" t="s">
        <v>3856</v>
      </c>
      <c r="Q1533" s="1" t="s">
        <v>3857</v>
      </c>
      <c r="R1533" s="1" t="s">
        <v>3858</v>
      </c>
      <c r="S1533" s="1" t="s">
        <v>3859</v>
      </c>
      <c r="U1533" s="3">
        <v>18568</v>
      </c>
    </row>
    <row r="1534" spans="1:21" x14ac:dyDescent="0.3">
      <c r="A1534" s="1" t="s">
        <v>3860</v>
      </c>
      <c r="B1534" s="1" t="s">
        <v>3861</v>
      </c>
      <c r="F1534" s="1" t="s">
        <v>3862</v>
      </c>
      <c r="H1534" s="1" t="s">
        <v>26</v>
      </c>
      <c r="I1534" s="1" t="s">
        <v>71</v>
      </c>
      <c r="J1534" s="1" t="s">
        <v>27</v>
      </c>
      <c r="K1534" s="1" t="s">
        <v>3863</v>
      </c>
      <c r="L1534" s="1" t="s">
        <v>3864</v>
      </c>
      <c r="M1534" s="1" t="s">
        <v>258</v>
      </c>
      <c r="N1534" s="2">
        <v>42005</v>
      </c>
      <c r="O1534" s="1" t="s">
        <v>30</v>
      </c>
      <c r="P1534" s="1" t="s">
        <v>3865</v>
      </c>
      <c r="Q1534" s="1" t="s">
        <v>3866</v>
      </c>
      <c r="R1534" s="1" t="s">
        <v>3867</v>
      </c>
      <c r="S1534" s="1" t="s">
        <v>3868</v>
      </c>
      <c r="U1534" s="3">
        <v>18568</v>
      </c>
    </row>
    <row r="1535" spans="1:21" x14ac:dyDescent="0.3">
      <c r="A1535" s="1" t="s">
        <v>3869</v>
      </c>
      <c r="B1535" s="1" t="s">
        <v>3870</v>
      </c>
      <c r="F1535" s="1" t="s">
        <v>90</v>
      </c>
      <c r="H1535" s="1" t="s">
        <v>26</v>
      </c>
      <c r="I1535" s="1" t="s">
        <v>71</v>
      </c>
      <c r="J1535" s="1" t="s">
        <v>27</v>
      </c>
      <c r="K1535" s="1" t="s">
        <v>3871</v>
      </c>
      <c r="L1535" s="1" t="s">
        <v>3872</v>
      </c>
      <c r="M1535" s="1" t="s">
        <v>135</v>
      </c>
      <c r="N1535" s="2">
        <v>42005</v>
      </c>
      <c r="O1535" s="1" t="s">
        <v>30</v>
      </c>
      <c r="P1535" s="1" t="s">
        <v>3873</v>
      </c>
      <c r="Q1535" s="1" t="s">
        <v>3874</v>
      </c>
      <c r="R1535" s="1" t="s">
        <v>3875</v>
      </c>
      <c r="S1535" s="1" t="s">
        <v>3876</v>
      </c>
      <c r="U1535" s="4">
        <v>45667</v>
      </c>
    </row>
    <row r="1536" spans="1:21" x14ac:dyDescent="0.3">
      <c r="A1536" s="1" t="s">
        <v>3877</v>
      </c>
      <c r="B1536" s="1" t="s">
        <v>3878</v>
      </c>
      <c r="F1536" s="1" t="s">
        <v>25</v>
      </c>
      <c r="H1536" s="1" t="s">
        <v>26</v>
      </c>
      <c r="J1536" s="1" t="s">
        <v>27</v>
      </c>
      <c r="K1536" s="1" t="s">
        <v>3879</v>
      </c>
      <c r="M1536" s="1" t="s">
        <v>82</v>
      </c>
      <c r="N1536" s="2">
        <v>42005</v>
      </c>
      <c r="O1536" s="1" t="s">
        <v>30</v>
      </c>
      <c r="P1536" s="1" t="s">
        <v>3880</v>
      </c>
      <c r="R1536" s="1" t="s">
        <v>3881</v>
      </c>
      <c r="U1536" s="3">
        <v>18568</v>
      </c>
    </row>
    <row r="1537" spans="1:23" x14ac:dyDescent="0.3">
      <c r="A1537" s="1" t="s">
        <v>3882</v>
      </c>
      <c r="B1537" s="1" t="s">
        <v>3883</v>
      </c>
      <c r="F1537" s="1" t="s">
        <v>248</v>
      </c>
      <c r="H1537" s="1" t="s">
        <v>26</v>
      </c>
      <c r="J1537" s="1" t="s">
        <v>27</v>
      </c>
      <c r="K1537" s="1" t="s">
        <v>3884</v>
      </c>
      <c r="M1537" s="1" t="s">
        <v>170</v>
      </c>
      <c r="N1537" s="2">
        <v>42005</v>
      </c>
      <c r="O1537" s="1" t="s">
        <v>30</v>
      </c>
      <c r="P1537" s="1" t="s">
        <v>3885</v>
      </c>
      <c r="Q1537" s="1" t="s">
        <v>3886</v>
      </c>
      <c r="R1537" s="1" t="s">
        <v>3887</v>
      </c>
      <c r="S1537" s="1">
        <f>23-324-429-8882</f>
        <v>-9612</v>
      </c>
      <c r="U1537" s="4">
        <v>45667</v>
      </c>
    </row>
    <row r="1538" spans="1:23" x14ac:dyDescent="0.3">
      <c r="A1538" s="1" t="s">
        <v>3888</v>
      </c>
      <c r="B1538" s="1" t="s">
        <v>3889</v>
      </c>
      <c r="D1538" s="1" t="s">
        <v>3890</v>
      </c>
      <c r="E1538" s="1">
        <v>1</v>
      </c>
      <c r="F1538" s="1" t="s">
        <v>1054</v>
      </c>
      <c r="H1538" s="1" t="s">
        <v>26</v>
      </c>
      <c r="I1538" s="1" t="s">
        <v>80</v>
      </c>
      <c r="J1538" s="1" t="s">
        <v>27</v>
      </c>
      <c r="K1538" s="1" t="s">
        <v>3891</v>
      </c>
      <c r="M1538" s="1" t="s">
        <v>205</v>
      </c>
      <c r="N1538" s="2">
        <v>42005</v>
      </c>
      <c r="O1538" s="1" t="s">
        <v>30</v>
      </c>
      <c r="P1538" s="1" t="s">
        <v>3892</v>
      </c>
      <c r="U1538" s="4">
        <v>45667</v>
      </c>
    </row>
    <row r="1539" spans="1:23" x14ac:dyDescent="0.3">
      <c r="A1539" s="1" t="s">
        <v>3893</v>
      </c>
      <c r="B1539" s="1" t="s">
        <v>3894</v>
      </c>
      <c r="F1539" s="1" t="s">
        <v>2845</v>
      </c>
      <c r="H1539" s="1" t="s">
        <v>26</v>
      </c>
      <c r="J1539" s="1" t="s">
        <v>473</v>
      </c>
      <c r="K1539" s="1" t="s">
        <v>3895</v>
      </c>
      <c r="L1539" s="1" t="s">
        <v>3896</v>
      </c>
      <c r="M1539" s="1" t="s">
        <v>258</v>
      </c>
      <c r="N1539" s="2">
        <v>42005</v>
      </c>
      <c r="O1539" s="1" t="s">
        <v>30</v>
      </c>
      <c r="P1539" s="1" t="s">
        <v>3897</v>
      </c>
      <c r="Q1539" s="1" t="s">
        <v>3898</v>
      </c>
      <c r="R1539" s="1" t="s">
        <v>3899</v>
      </c>
      <c r="U1539" s="4">
        <v>45667</v>
      </c>
    </row>
    <row r="1540" spans="1:23" x14ac:dyDescent="0.3">
      <c r="A1540" s="1" t="s">
        <v>3900</v>
      </c>
      <c r="B1540" s="1" t="s">
        <v>3901</v>
      </c>
      <c r="F1540" s="1" t="s">
        <v>25</v>
      </c>
      <c r="H1540" s="1" t="s">
        <v>26</v>
      </c>
      <c r="I1540" s="1" t="s">
        <v>71</v>
      </c>
      <c r="J1540" s="1" t="s">
        <v>27</v>
      </c>
      <c r="K1540" s="1" t="s">
        <v>3902</v>
      </c>
      <c r="M1540" s="1" t="s">
        <v>109</v>
      </c>
      <c r="N1540" s="2">
        <v>42005</v>
      </c>
      <c r="O1540" s="1" t="s">
        <v>30</v>
      </c>
      <c r="P1540" s="1" t="s">
        <v>3903</v>
      </c>
      <c r="Q1540" s="1" t="s">
        <v>3904</v>
      </c>
      <c r="R1540" s="1" t="s">
        <v>3905</v>
      </c>
      <c r="S1540" s="1" t="s">
        <v>3906</v>
      </c>
      <c r="U1540" s="1" t="s">
        <v>558</v>
      </c>
    </row>
    <row r="1541" spans="1:23" x14ac:dyDescent="0.3">
      <c r="A1541" s="1" t="s">
        <v>3907</v>
      </c>
      <c r="B1541" s="1" t="s">
        <v>3908</v>
      </c>
      <c r="C1541" s="1" t="s">
        <v>426</v>
      </c>
      <c r="F1541" s="1" t="s">
        <v>142</v>
      </c>
      <c r="H1541" s="1" t="s">
        <v>26</v>
      </c>
      <c r="I1541" s="1" t="s">
        <v>80</v>
      </c>
      <c r="J1541" s="1" t="s">
        <v>473</v>
      </c>
      <c r="K1541" s="1" t="s">
        <v>3909</v>
      </c>
      <c r="L1541" s="1" t="s">
        <v>3910</v>
      </c>
      <c r="M1541" s="1" t="s">
        <v>788</v>
      </c>
      <c r="N1541" s="2">
        <v>42005</v>
      </c>
      <c r="O1541" s="1" t="s">
        <v>30</v>
      </c>
      <c r="P1541" s="1" t="s">
        <v>3911</v>
      </c>
      <c r="Q1541" s="1" t="s">
        <v>3912</v>
      </c>
      <c r="S1541" s="1" t="s">
        <v>3913</v>
      </c>
      <c r="U1541" s="4">
        <v>45667</v>
      </c>
      <c r="W1541" s="1">
        <v>1</v>
      </c>
    </row>
    <row r="1542" spans="1:23" x14ac:dyDescent="0.3">
      <c r="A1542" s="1" t="s">
        <v>3914</v>
      </c>
      <c r="B1542" s="1" t="s">
        <v>3915</v>
      </c>
      <c r="C1542" s="1" t="s">
        <v>869</v>
      </c>
      <c r="D1542" s="1" t="s">
        <v>3916</v>
      </c>
      <c r="E1542" s="1">
        <v>2</v>
      </c>
      <c r="F1542" s="1" t="s">
        <v>3917</v>
      </c>
      <c r="H1542" s="1" t="s">
        <v>26</v>
      </c>
      <c r="I1542" s="1" t="s">
        <v>71</v>
      </c>
      <c r="J1542" s="1" t="s">
        <v>473</v>
      </c>
      <c r="K1542" s="1" t="s">
        <v>3918</v>
      </c>
      <c r="L1542" s="1" t="s">
        <v>3919</v>
      </c>
      <c r="M1542" s="1" t="s">
        <v>109</v>
      </c>
      <c r="N1542" s="2">
        <v>42005</v>
      </c>
      <c r="O1542" s="1" t="s">
        <v>30</v>
      </c>
      <c r="P1542" s="1" t="s">
        <v>3920</v>
      </c>
      <c r="U1542" s="4">
        <v>45667</v>
      </c>
      <c r="V1542" s="1" t="s">
        <v>869</v>
      </c>
      <c r="W1542" s="1">
        <v>3</v>
      </c>
    </row>
    <row r="1543" spans="1:23" x14ac:dyDescent="0.3">
      <c r="A1543" s="1" t="s">
        <v>3921</v>
      </c>
      <c r="B1543" s="1" t="s">
        <v>3922</v>
      </c>
      <c r="F1543" s="1" t="s">
        <v>70</v>
      </c>
      <c r="H1543" s="1" t="s">
        <v>26</v>
      </c>
      <c r="J1543" s="1" t="s">
        <v>27</v>
      </c>
      <c r="K1543" s="1" t="s">
        <v>2501</v>
      </c>
      <c r="M1543" s="1" t="s">
        <v>746</v>
      </c>
      <c r="N1543" s="2">
        <v>42005</v>
      </c>
      <c r="O1543" s="1" t="s">
        <v>30</v>
      </c>
      <c r="P1543" s="1" t="s">
        <v>3923</v>
      </c>
      <c r="Q1543" s="1" t="s">
        <v>3924</v>
      </c>
      <c r="R1543" s="1" t="s">
        <v>3925</v>
      </c>
      <c r="U1543" s="4">
        <v>45667</v>
      </c>
    </row>
    <row r="1544" spans="1:23" x14ac:dyDescent="0.3">
      <c r="A1544" s="1" t="s">
        <v>3926</v>
      </c>
      <c r="B1544" s="1" t="s">
        <v>3927</v>
      </c>
      <c r="D1544" s="1" t="s">
        <v>3928</v>
      </c>
      <c r="E1544" s="1">
        <v>1</v>
      </c>
      <c r="F1544" s="1" t="s">
        <v>602</v>
      </c>
      <c r="H1544" s="1" t="s">
        <v>26</v>
      </c>
      <c r="J1544" s="1" t="s">
        <v>27</v>
      </c>
      <c r="K1544" s="1" t="s">
        <v>3929</v>
      </c>
      <c r="L1544" s="1" t="s">
        <v>3930</v>
      </c>
      <c r="M1544" s="1" t="s">
        <v>258</v>
      </c>
      <c r="N1544" s="2">
        <v>42005</v>
      </c>
      <c r="O1544" s="1" t="s">
        <v>30</v>
      </c>
      <c r="P1544" s="1" t="s">
        <v>3931</v>
      </c>
      <c r="Q1544" s="1" t="s">
        <v>3932</v>
      </c>
      <c r="R1544" s="1" t="s">
        <v>3933</v>
      </c>
      <c r="S1544" s="1">
        <f>234-818-436-8161</f>
        <v>-9181</v>
      </c>
      <c r="U1544" s="1" t="s">
        <v>67</v>
      </c>
    </row>
    <row r="1545" spans="1:23" x14ac:dyDescent="0.3">
      <c r="A1545" s="1" t="s">
        <v>3934</v>
      </c>
      <c r="B1545" s="1" t="s">
        <v>3935</v>
      </c>
      <c r="F1545" s="1" t="s">
        <v>3936</v>
      </c>
      <c r="H1545" s="1" t="s">
        <v>26</v>
      </c>
      <c r="J1545" s="1" t="s">
        <v>27</v>
      </c>
      <c r="K1545" s="1" t="s">
        <v>3937</v>
      </c>
      <c r="L1545" s="1" t="s">
        <v>3938</v>
      </c>
      <c r="M1545" s="1" t="s">
        <v>302</v>
      </c>
      <c r="N1545" s="2">
        <v>42005</v>
      </c>
      <c r="O1545" s="1" t="s">
        <v>30</v>
      </c>
      <c r="P1545" s="1" t="s">
        <v>3939</v>
      </c>
      <c r="Q1545" s="1" t="s">
        <v>3940</v>
      </c>
      <c r="R1545" s="1" t="s">
        <v>3941</v>
      </c>
    </row>
    <row r="1546" spans="1:23" x14ac:dyDescent="0.3">
      <c r="A1546" s="1" t="s">
        <v>3942</v>
      </c>
      <c r="B1546" s="1" t="s">
        <v>3943</v>
      </c>
      <c r="F1546" s="1" t="s">
        <v>25</v>
      </c>
      <c r="H1546" s="1" t="s">
        <v>26</v>
      </c>
      <c r="J1546" s="1" t="s">
        <v>27</v>
      </c>
      <c r="K1546" s="1" t="s">
        <v>3944</v>
      </c>
      <c r="M1546" s="1" t="s">
        <v>3945</v>
      </c>
      <c r="N1546" s="2">
        <v>42005</v>
      </c>
      <c r="O1546" s="1" t="s">
        <v>30</v>
      </c>
      <c r="P1546" s="1" t="s">
        <v>3946</v>
      </c>
      <c r="U1546" s="3">
        <v>18568</v>
      </c>
    </row>
    <row r="1547" spans="1:23" x14ac:dyDescent="0.3">
      <c r="A1547" s="1" t="s">
        <v>3947</v>
      </c>
      <c r="B1547" s="1" t="s">
        <v>3948</v>
      </c>
      <c r="D1547" s="1" t="s">
        <v>3949</v>
      </c>
      <c r="E1547" s="1">
        <v>2</v>
      </c>
      <c r="F1547" s="1" t="s">
        <v>3950</v>
      </c>
      <c r="H1547" s="1" t="s">
        <v>26</v>
      </c>
      <c r="J1547" s="1" t="s">
        <v>473</v>
      </c>
      <c r="K1547" s="1" t="s">
        <v>3951</v>
      </c>
      <c r="L1547" s="1" t="s">
        <v>3952</v>
      </c>
      <c r="M1547" s="1" t="s">
        <v>135</v>
      </c>
      <c r="N1547" s="2">
        <v>42005</v>
      </c>
      <c r="O1547" s="1" t="s">
        <v>30</v>
      </c>
      <c r="P1547" s="1" t="s">
        <v>3953</v>
      </c>
      <c r="Q1547" s="1" t="s">
        <v>3954</v>
      </c>
      <c r="R1547" s="1" t="s">
        <v>3955</v>
      </c>
      <c r="S1547" s="1">
        <v>263777624669</v>
      </c>
    </row>
    <row r="1548" spans="1:23" x14ac:dyDescent="0.3">
      <c r="A1548" s="1" t="s">
        <v>3956</v>
      </c>
      <c r="B1548" s="1" t="s">
        <v>3957</v>
      </c>
      <c r="F1548" s="1" t="s">
        <v>90</v>
      </c>
      <c r="H1548" s="1" t="s">
        <v>26</v>
      </c>
      <c r="I1548" s="1" t="s">
        <v>71</v>
      </c>
      <c r="J1548" s="1" t="s">
        <v>27</v>
      </c>
      <c r="K1548" s="1" t="s">
        <v>1720</v>
      </c>
      <c r="M1548" s="1" t="s">
        <v>109</v>
      </c>
      <c r="N1548" s="2">
        <v>42005</v>
      </c>
      <c r="O1548" s="1" t="s">
        <v>30</v>
      </c>
      <c r="P1548" s="1" t="s">
        <v>3958</v>
      </c>
      <c r="Q1548" s="1" t="s">
        <v>3959</v>
      </c>
      <c r="U1548" s="3">
        <v>18568</v>
      </c>
    </row>
    <row r="1549" spans="1:23" x14ac:dyDescent="0.3">
      <c r="A1549" s="1" t="s">
        <v>3960</v>
      </c>
      <c r="B1549" s="1" t="s">
        <v>3961</v>
      </c>
      <c r="F1549" s="1" t="s">
        <v>3962</v>
      </c>
      <c r="H1549" s="1" t="s">
        <v>26</v>
      </c>
      <c r="J1549" s="1" t="s">
        <v>27</v>
      </c>
      <c r="K1549" s="1" t="s">
        <v>3963</v>
      </c>
      <c r="M1549" s="1" t="s">
        <v>82</v>
      </c>
      <c r="N1549" s="2">
        <v>42005</v>
      </c>
      <c r="O1549" s="1" t="s">
        <v>30</v>
      </c>
      <c r="P1549" s="1" t="s">
        <v>3964</v>
      </c>
      <c r="R1549" s="1" t="s">
        <v>3965</v>
      </c>
      <c r="S1549" s="1" t="s">
        <v>86</v>
      </c>
      <c r="U1549" s="4">
        <v>45667</v>
      </c>
    </row>
    <row r="1550" spans="1:23" x14ac:dyDescent="0.3">
      <c r="A1550" s="1" t="s">
        <v>3966</v>
      </c>
      <c r="B1550" s="1" t="s">
        <v>3967</v>
      </c>
      <c r="F1550" s="1" t="s">
        <v>3968</v>
      </c>
      <c r="H1550" s="1" t="s">
        <v>26</v>
      </c>
      <c r="I1550" s="1" t="s">
        <v>71</v>
      </c>
      <c r="J1550" s="1" t="s">
        <v>27</v>
      </c>
      <c r="K1550" s="1" t="s">
        <v>3969</v>
      </c>
      <c r="L1550" s="1" t="s">
        <v>3970</v>
      </c>
      <c r="M1550" s="1" t="s">
        <v>1770</v>
      </c>
      <c r="N1550" s="2">
        <v>42005</v>
      </c>
      <c r="O1550" s="1" t="s">
        <v>30</v>
      </c>
      <c r="P1550" s="1" t="s">
        <v>3971</v>
      </c>
      <c r="Q1550" s="1" t="s">
        <v>3972</v>
      </c>
      <c r="R1550" s="1" t="s">
        <v>3973</v>
      </c>
      <c r="S1550" s="1" t="s">
        <v>3974</v>
      </c>
      <c r="U1550" s="4">
        <v>45667</v>
      </c>
    </row>
    <row r="1551" spans="1:23" x14ac:dyDescent="0.3">
      <c r="A1551" s="1" t="s">
        <v>3975</v>
      </c>
      <c r="B1551" s="1" t="s">
        <v>3976</v>
      </c>
      <c r="F1551" s="1" t="s">
        <v>25</v>
      </c>
      <c r="H1551" s="1" t="s">
        <v>26</v>
      </c>
      <c r="J1551" s="1" t="s">
        <v>27</v>
      </c>
      <c r="K1551" s="1" t="s">
        <v>391</v>
      </c>
      <c r="M1551" s="1" t="s">
        <v>2316</v>
      </c>
      <c r="N1551" s="2">
        <v>42005</v>
      </c>
      <c r="O1551" s="1" t="s">
        <v>30</v>
      </c>
      <c r="P1551" s="1" t="s">
        <v>3977</v>
      </c>
      <c r="R1551" s="1" t="s">
        <v>3978</v>
      </c>
      <c r="S1551" s="1" t="s">
        <v>3979</v>
      </c>
      <c r="U1551" s="3">
        <v>18568</v>
      </c>
    </row>
    <row r="1552" spans="1:23" x14ac:dyDescent="0.3">
      <c r="A1552" s="1" t="s">
        <v>3980</v>
      </c>
      <c r="B1552" s="1" t="s">
        <v>3981</v>
      </c>
      <c r="F1552" s="1" t="s">
        <v>25</v>
      </c>
      <c r="H1552" s="1" t="s">
        <v>26</v>
      </c>
      <c r="I1552" s="1" t="s">
        <v>71</v>
      </c>
      <c r="J1552" s="1" t="s">
        <v>27</v>
      </c>
      <c r="K1552" s="1" t="s">
        <v>3982</v>
      </c>
      <c r="L1552" s="1" t="s">
        <v>3983</v>
      </c>
      <c r="M1552" s="1" t="s">
        <v>42</v>
      </c>
      <c r="N1552" s="2">
        <v>42005</v>
      </c>
      <c r="O1552" s="1" t="s">
        <v>30</v>
      </c>
      <c r="P1552" s="1" t="s">
        <v>3984</v>
      </c>
      <c r="U1552" s="3">
        <v>18568</v>
      </c>
    </row>
    <row r="1553" spans="1:23" x14ac:dyDescent="0.3">
      <c r="A1553" s="1" t="s">
        <v>3985</v>
      </c>
      <c r="B1553" s="1" t="s">
        <v>3986</v>
      </c>
      <c r="F1553" s="1" t="s">
        <v>657</v>
      </c>
      <c r="H1553" s="1" t="s">
        <v>26</v>
      </c>
      <c r="I1553" s="1" t="s">
        <v>80</v>
      </c>
      <c r="J1553" s="1" t="s">
        <v>27</v>
      </c>
      <c r="K1553" s="1" t="s">
        <v>658</v>
      </c>
      <c r="M1553" s="1" t="s">
        <v>100</v>
      </c>
      <c r="N1553" s="2">
        <v>42005</v>
      </c>
      <c r="O1553" s="1" t="s">
        <v>30</v>
      </c>
      <c r="P1553" s="1" t="s">
        <v>3987</v>
      </c>
      <c r="Q1553" s="1" t="s">
        <v>3988</v>
      </c>
      <c r="R1553" s="1" t="s">
        <v>3989</v>
      </c>
      <c r="S1553" s="1" t="s">
        <v>3990</v>
      </c>
      <c r="U1553" s="4">
        <v>45667</v>
      </c>
    </row>
    <row r="1554" spans="1:23" x14ac:dyDescent="0.3">
      <c r="A1554" s="1" t="s">
        <v>3991</v>
      </c>
      <c r="B1554" s="1" t="s">
        <v>3992</v>
      </c>
      <c r="F1554" s="1" t="s">
        <v>248</v>
      </c>
      <c r="H1554" s="1" t="s">
        <v>26</v>
      </c>
      <c r="I1554" s="1" t="s">
        <v>39</v>
      </c>
      <c r="J1554" s="1" t="s">
        <v>27</v>
      </c>
      <c r="K1554" s="1" t="s">
        <v>3993</v>
      </c>
      <c r="M1554" s="1" t="s">
        <v>375</v>
      </c>
      <c r="N1554" s="2">
        <v>42005</v>
      </c>
      <c r="O1554" s="1" t="s">
        <v>30</v>
      </c>
      <c r="P1554" s="1" t="s">
        <v>3994</v>
      </c>
      <c r="Q1554" s="1" t="s">
        <v>3995</v>
      </c>
      <c r="R1554" s="1" t="s">
        <v>3996</v>
      </c>
      <c r="S1554" s="1" t="s">
        <v>3997</v>
      </c>
      <c r="U1554" s="1" t="s">
        <v>34</v>
      </c>
    </row>
    <row r="1555" spans="1:23" x14ac:dyDescent="0.3">
      <c r="A1555" s="1" t="s">
        <v>3998</v>
      </c>
      <c r="B1555" s="1" t="s">
        <v>3999</v>
      </c>
      <c r="F1555" s="1" t="s">
        <v>25</v>
      </c>
      <c r="H1555" s="1" t="s">
        <v>26</v>
      </c>
      <c r="J1555" s="1" t="s">
        <v>27</v>
      </c>
      <c r="K1555" s="1" t="s">
        <v>4000</v>
      </c>
      <c r="L1555" s="1" t="s">
        <v>4001</v>
      </c>
      <c r="M1555" s="1" t="s">
        <v>170</v>
      </c>
      <c r="N1555" s="2">
        <v>42005</v>
      </c>
      <c r="O1555" s="1" t="s">
        <v>30</v>
      </c>
      <c r="P1555" s="1" t="s">
        <v>4002</v>
      </c>
      <c r="R1555" s="1" t="s">
        <v>4003</v>
      </c>
      <c r="S1555" s="1" t="s">
        <v>4004</v>
      </c>
      <c r="U1555" s="4">
        <v>45667</v>
      </c>
    </row>
    <row r="1556" spans="1:23" x14ac:dyDescent="0.3">
      <c r="A1556" s="1" t="s">
        <v>3256</v>
      </c>
      <c r="B1556" s="1" t="s">
        <v>3257</v>
      </c>
      <c r="C1556" s="1" t="s">
        <v>926</v>
      </c>
      <c r="D1556" s="1" t="s">
        <v>3258</v>
      </c>
      <c r="E1556" s="1">
        <v>1</v>
      </c>
      <c r="F1556" s="1" t="s">
        <v>666</v>
      </c>
      <c r="H1556" s="1" t="s">
        <v>26</v>
      </c>
      <c r="I1556" s="1" t="s">
        <v>71</v>
      </c>
      <c r="J1556" s="1" t="s">
        <v>27</v>
      </c>
      <c r="K1556" s="1" t="s">
        <v>1881</v>
      </c>
      <c r="L1556" s="1" t="s">
        <v>3259</v>
      </c>
      <c r="M1556" s="1" t="s">
        <v>163</v>
      </c>
      <c r="N1556" s="2">
        <v>42004</v>
      </c>
      <c r="O1556" s="1" t="s">
        <v>267</v>
      </c>
      <c r="P1556" s="1" t="s">
        <v>3260</v>
      </c>
      <c r="Q1556" s="1" t="s">
        <v>3261</v>
      </c>
      <c r="R1556" s="1" t="s">
        <v>3262</v>
      </c>
      <c r="S1556" s="1" t="s">
        <v>3263</v>
      </c>
      <c r="U1556" s="4">
        <v>45667</v>
      </c>
      <c r="V1556" s="1" t="s">
        <v>932</v>
      </c>
      <c r="W1556" s="1">
        <v>2</v>
      </c>
    </row>
    <row r="1557" spans="1:23" x14ac:dyDescent="0.3">
      <c r="A1557" s="1" t="s">
        <v>3246</v>
      </c>
      <c r="B1557" s="1" t="s">
        <v>3247</v>
      </c>
      <c r="D1557" s="1" t="s">
        <v>3248</v>
      </c>
      <c r="E1557" s="1">
        <v>1</v>
      </c>
      <c r="F1557" s="1" t="s">
        <v>3249</v>
      </c>
      <c r="H1557" s="1" t="s">
        <v>26</v>
      </c>
      <c r="I1557" s="1" t="s">
        <v>71</v>
      </c>
      <c r="J1557" s="1" t="s">
        <v>27</v>
      </c>
      <c r="K1557" s="1" t="s">
        <v>3250</v>
      </c>
      <c r="L1557" s="1" t="s">
        <v>3251</v>
      </c>
      <c r="M1557" s="1" t="s">
        <v>100</v>
      </c>
      <c r="N1557" s="2">
        <v>41998</v>
      </c>
      <c r="O1557" s="1" t="s">
        <v>267</v>
      </c>
      <c r="P1557" s="1" t="s">
        <v>3252</v>
      </c>
      <c r="Q1557" s="1" t="s">
        <v>3253</v>
      </c>
      <c r="R1557" s="1" t="s">
        <v>3254</v>
      </c>
      <c r="S1557" s="1" t="s">
        <v>3255</v>
      </c>
      <c r="U1557" s="4">
        <v>45667</v>
      </c>
    </row>
    <row r="1558" spans="1:23" x14ac:dyDescent="0.3">
      <c r="A1558" s="1" t="s">
        <v>3236</v>
      </c>
      <c r="B1558" s="1" t="s">
        <v>3237</v>
      </c>
      <c r="C1558" s="1" t="s">
        <v>3238</v>
      </c>
      <c r="D1558" s="1" t="s">
        <v>3239</v>
      </c>
      <c r="E1558" s="1">
        <v>2</v>
      </c>
      <c r="F1558" s="1" t="s">
        <v>3240</v>
      </c>
      <c r="H1558" s="1" t="s">
        <v>26</v>
      </c>
      <c r="I1558" s="1" t="s">
        <v>71</v>
      </c>
      <c r="J1558" s="1" t="s">
        <v>473</v>
      </c>
      <c r="K1558" s="1" t="s">
        <v>3241</v>
      </c>
      <c r="L1558" s="1" t="s">
        <v>3242</v>
      </c>
      <c r="M1558" s="1" t="s">
        <v>258</v>
      </c>
      <c r="N1558" s="2">
        <v>41990</v>
      </c>
      <c r="O1558" s="1" t="s">
        <v>267</v>
      </c>
      <c r="P1558" s="1" t="s">
        <v>3243</v>
      </c>
      <c r="Q1558" s="1" t="s">
        <v>3244</v>
      </c>
      <c r="R1558" s="1" t="s">
        <v>3245</v>
      </c>
      <c r="S1558" s="1">
        <f>234-1-453-5771</f>
        <v>-5991</v>
      </c>
      <c r="U1558" s="4">
        <v>45667</v>
      </c>
      <c r="V1558" s="1" t="s">
        <v>869</v>
      </c>
      <c r="W1558" s="1">
        <v>1</v>
      </c>
    </row>
    <row r="1559" spans="1:23" x14ac:dyDescent="0.3">
      <c r="A1559" s="1" t="s">
        <v>3227</v>
      </c>
      <c r="B1559" s="1" t="s">
        <v>3228</v>
      </c>
      <c r="C1559" s="1" t="s">
        <v>907</v>
      </c>
      <c r="D1559" s="1" t="s">
        <v>3229</v>
      </c>
      <c r="E1559" s="1">
        <v>3</v>
      </c>
      <c r="F1559" s="1" t="s">
        <v>472</v>
      </c>
      <c r="H1559" s="1" t="s">
        <v>26</v>
      </c>
      <c r="I1559" s="1" t="s">
        <v>80</v>
      </c>
      <c r="J1559" s="1" t="s">
        <v>473</v>
      </c>
      <c r="K1559" s="1" t="s">
        <v>3230</v>
      </c>
      <c r="L1559" s="1" t="s">
        <v>3231</v>
      </c>
      <c r="M1559" s="1" t="s">
        <v>135</v>
      </c>
      <c r="N1559" s="2">
        <v>41984</v>
      </c>
      <c r="O1559" s="1" t="s">
        <v>267</v>
      </c>
      <c r="P1559" s="1" t="s">
        <v>3232</v>
      </c>
      <c r="Q1559" s="1" t="s">
        <v>3233</v>
      </c>
      <c r="R1559" s="1" t="s">
        <v>3234</v>
      </c>
      <c r="S1559" s="1" t="s">
        <v>3235</v>
      </c>
      <c r="U1559" s="3">
        <v>18568</v>
      </c>
      <c r="W1559" s="1">
        <v>2</v>
      </c>
    </row>
    <row r="1560" spans="1:23" x14ac:dyDescent="0.3">
      <c r="A1560" s="1" t="s">
        <v>3218</v>
      </c>
      <c r="B1560" s="1" t="s">
        <v>3219</v>
      </c>
      <c r="C1560" s="1" t="s">
        <v>869</v>
      </c>
      <c r="D1560" s="1" t="s">
        <v>3220</v>
      </c>
      <c r="E1560" s="1">
        <v>1</v>
      </c>
      <c r="F1560" s="1" t="s">
        <v>3221</v>
      </c>
      <c r="H1560" s="1" t="s">
        <v>60</v>
      </c>
      <c r="J1560" s="1" t="s">
        <v>27</v>
      </c>
      <c r="K1560" s="1" t="s">
        <v>3222</v>
      </c>
      <c r="L1560" s="1" t="s">
        <v>3223</v>
      </c>
      <c r="M1560" s="1" t="s">
        <v>258</v>
      </c>
      <c r="N1560" s="2">
        <v>41916</v>
      </c>
      <c r="O1560" s="1" t="s">
        <v>267</v>
      </c>
      <c r="P1560" s="1" t="s">
        <v>3224</v>
      </c>
      <c r="Q1560" s="1" t="s">
        <v>3225</v>
      </c>
      <c r="R1560" s="1" t="s">
        <v>3226</v>
      </c>
      <c r="S1560" s="1" t="s">
        <v>1514</v>
      </c>
      <c r="U1560" s="4">
        <v>45667</v>
      </c>
      <c r="V1560" s="1" t="s">
        <v>869</v>
      </c>
      <c r="W1560" s="1">
        <v>2</v>
      </c>
    </row>
    <row r="1561" spans="1:23" x14ac:dyDescent="0.3">
      <c r="A1561" s="1" t="s">
        <v>3212</v>
      </c>
      <c r="B1561" s="1" t="s">
        <v>3213</v>
      </c>
      <c r="F1561" s="1" t="s">
        <v>90</v>
      </c>
      <c r="H1561" s="1" t="s">
        <v>26</v>
      </c>
      <c r="J1561" s="1" t="s">
        <v>27</v>
      </c>
      <c r="K1561" s="1" t="s">
        <v>3214</v>
      </c>
      <c r="M1561" s="1" t="s">
        <v>2940</v>
      </c>
      <c r="N1561" s="2">
        <v>41902</v>
      </c>
      <c r="O1561" s="1" t="s">
        <v>267</v>
      </c>
      <c r="P1561" s="1" t="s">
        <v>3215</v>
      </c>
      <c r="Q1561" s="1" t="s">
        <v>3216</v>
      </c>
      <c r="R1561" s="1" t="s">
        <v>3217</v>
      </c>
      <c r="S1561" s="1">
        <v>2348067238359</v>
      </c>
      <c r="U1561" s="4">
        <v>45667</v>
      </c>
    </row>
    <row r="1562" spans="1:23" x14ac:dyDescent="0.3">
      <c r="A1562" s="1" t="s">
        <v>3199</v>
      </c>
      <c r="B1562" s="1" t="s">
        <v>3200</v>
      </c>
      <c r="D1562" s="1" t="s">
        <v>3201</v>
      </c>
      <c r="E1562" s="1">
        <v>1</v>
      </c>
      <c r="F1562" s="1" t="s">
        <v>25</v>
      </c>
      <c r="H1562" s="1" t="s">
        <v>26</v>
      </c>
      <c r="I1562" s="1" t="s">
        <v>71</v>
      </c>
      <c r="J1562" s="1" t="s">
        <v>27</v>
      </c>
      <c r="K1562" s="1" t="s">
        <v>3202</v>
      </c>
      <c r="M1562" s="1" t="s">
        <v>109</v>
      </c>
      <c r="N1562" s="2">
        <v>41883</v>
      </c>
      <c r="O1562" s="1" t="s">
        <v>223</v>
      </c>
      <c r="P1562" s="1" t="s">
        <v>3203</v>
      </c>
      <c r="Q1562" s="1" t="s">
        <v>3204</v>
      </c>
      <c r="R1562" s="1" t="s">
        <v>3205</v>
      </c>
      <c r="S1562" s="1" t="s">
        <v>3206</v>
      </c>
      <c r="U1562" s="3">
        <v>18568</v>
      </c>
    </row>
    <row r="1563" spans="1:23" x14ac:dyDescent="0.3">
      <c r="A1563" s="1" t="s">
        <v>3207</v>
      </c>
      <c r="B1563" s="1" t="s">
        <v>3208</v>
      </c>
      <c r="C1563" s="1" t="s">
        <v>3209</v>
      </c>
      <c r="F1563" s="1" t="s">
        <v>142</v>
      </c>
      <c r="H1563" s="1" t="s">
        <v>26</v>
      </c>
      <c r="I1563" s="1" t="s">
        <v>80</v>
      </c>
      <c r="J1563" s="1" t="s">
        <v>27</v>
      </c>
      <c r="K1563" s="1" t="s">
        <v>928</v>
      </c>
      <c r="L1563" s="1" t="s">
        <v>3210</v>
      </c>
      <c r="M1563" s="1" t="s">
        <v>258</v>
      </c>
      <c r="N1563" s="2">
        <v>41883</v>
      </c>
      <c r="O1563" s="1" t="s">
        <v>267</v>
      </c>
      <c r="P1563" s="1" t="s">
        <v>3211</v>
      </c>
      <c r="U1563" s="4">
        <v>45667</v>
      </c>
    </row>
    <row r="1564" spans="1:23" x14ac:dyDescent="0.3">
      <c r="A1564" s="1" t="s">
        <v>3172</v>
      </c>
      <c r="B1564" s="1" t="s">
        <v>3173</v>
      </c>
      <c r="C1564" s="1" t="s">
        <v>973</v>
      </c>
      <c r="D1564" s="1" t="s">
        <v>3174</v>
      </c>
      <c r="E1564" s="1">
        <v>2</v>
      </c>
      <c r="F1564" s="1" t="s">
        <v>3175</v>
      </c>
      <c r="H1564" s="1" t="s">
        <v>26</v>
      </c>
      <c r="I1564" s="1" t="s">
        <v>80</v>
      </c>
      <c r="J1564" s="1" t="s">
        <v>27</v>
      </c>
      <c r="K1564" s="1" t="s">
        <v>3176</v>
      </c>
      <c r="L1564" s="1" t="s">
        <v>3177</v>
      </c>
      <c r="M1564" s="1" t="s">
        <v>788</v>
      </c>
      <c r="N1564" s="2">
        <v>41852</v>
      </c>
      <c r="O1564" s="1" t="s">
        <v>223</v>
      </c>
      <c r="P1564" s="1" t="s">
        <v>3178</v>
      </c>
      <c r="Q1564" s="1" t="s">
        <v>3179</v>
      </c>
      <c r="R1564" s="1" t="s">
        <v>3180</v>
      </c>
      <c r="S1564" s="1" t="s">
        <v>3181</v>
      </c>
      <c r="U1564" s="3">
        <v>18568</v>
      </c>
      <c r="V1564" s="1" t="s">
        <v>869</v>
      </c>
      <c r="W1564" s="1">
        <v>9</v>
      </c>
    </row>
    <row r="1565" spans="1:23" x14ac:dyDescent="0.3">
      <c r="A1565" s="1" t="s">
        <v>3182</v>
      </c>
      <c r="B1565" s="1" t="s">
        <v>3183</v>
      </c>
      <c r="D1565" s="1" t="s">
        <v>3184</v>
      </c>
      <c r="E1565" s="1">
        <v>2</v>
      </c>
      <c r="F1565" s="1" t="s">
        <v>25</v>
      </c>
      <c r="H1565" s="1" t="s">
        <v>26</v>
      </c>
      <c r="I1565" s="1" t="s">
        <v>124</v>
      </c>
      <c r="J1565" s="1" t="s">
        <v>27</v>
      </c>
      <c r="K1565" s="1" t="s">
        <v>3185</v>
      </c>
      <c r="L1565" s="1" t="s">
        <v>3186</v>
      </c>
      <c r="M1565" s="1" t="s">
        <v>109</v>
      </c>
      <c r="N1565" s="2">
        <v>41852</v>
      </c>
      <c r="O1565" s="1" t="s">
        <v>223</v>
      </c>
      <c r="P1565" s="1" t="s">
        <v>3187</v>
      </c>
      <c r="Q1565" s="1" t="s">
        <v>3188</v>
      </c>
      <c r="R1565" s="1" t="s">
        <v>3189</v>
      </c>
      <c r="S1565" s="1" t="s">
        <v>3190</v>
      </c>
      <c r="U1565" s="4">
        <v>45667</v>
      </c>
    </row>
    <row r="1566" spans="1:23" x14ac:dyDescent="0.3">
      <c r="A1566" s="1" t="s">
        <v>3191</v>
      </c>
      <c r="B1566" s="1" t="s">
        <v>3192</v>
      </c>
      <c r="D1566" s="1" t="s">
        <v>3193</v>
      </c>
      <c r="E1566" s="1">
        <v>1</v>
      </c>
      <c r="F1566" s="1" t="s">
        <v>3194</v>
      </c>
      <c r="H1566" s="1" t="s">
        <v>26</v>
      </c>
      <c r="J1566" s="1" t="s">
        <v>27</v>
      </c>
      <c r="K1566" s="1" t="s">
        <v>3195</v>
      </c>
      <c r="L1566" s="1" t="s">
        <v>3196</v>
      </c>
      <c r="M1566" s="1" t="s">
        <v>1780</v>
      </c>
      <c r="N1566" s="2">
        <v>41852</v>
      </c>
      <c r="O1566" s="1" t="s">
        <v>223</v>
      </c>
      <c r="P1566" s="1" t="s">
        <v>3197</v>
      </c>
      <c r="R1566" s="1" t="s">
        <v>3198</v>
      </c>
      <c r="S1566" s="1">
        <f>233-322-395-740</f>
        <v>-1224</v>
      </c>
      <c r="U1566" s="3">
        <v>18568</v>
      </c>
    </row>
    <row r="1567" spans="1:23" x14ac:dyDescent="0.3">
      <c r="A1567" s="1" t="s">
        <v>3164</v>
      </c>
      <c r="B1567" s="1" t="s">
        <v>3165</v>
      </c>
      <c r="F1567" s="1" t="s">
        <v>25</v>
      </c>
      <c r="H1567" s="1" t="s">
        <v>26</v>
      </c>
      <c r="J1567" s="1" t="s">
        <v>27</v>
      </c>
      <c r="K1567" s="1" t="s">
        <v>3166</v>
      </c>
      <c r="L1567" s="1" t="s">
        <v>3167</v>
      </c>
      <c r="M1567" s="1" t="s">
        <v>3168</v>
      </c>
      <c r="N1567" s="2">
        <v>41822</v>
      </c>
      <c r="O1567" s="1" t="s">
        <v>267</v>
      </c>
      <c r="P1567" s="1" t="s">
        <v>3169</v>
      </c>
      <c r="R1567" s="1" t="s">
        <v>3170</v>
      </c>
      <c r="S1567" s="1" t="s">
        <v>3171</v>
      </c>
      <c r="U1567" s="3">
        <v>18568</v>
      </c>
    </row>
    <row r="1568" spans="1:23" x14ac:dyDescent="0.3">
      <c r="A1568" s="1" t="s">
        <v>3150</v>
      </c>
      <c r="B1568" s="1" t="s">
        <v>3151</v>
      </c>
      <c r="F1568" s="1" t="s">
        <v>25</v>
      </c>
      <c r="H1568" s="1" t="s">
        <v>26</v>
      </c>
      <c r="I1568" s="1" t="s">
        <v>71</v>
      </c>
      <c r="J1568" s="1" t="s">
        <v>27</v>
      </c>
      <c r="K1568" s="1" t="s">
        <v>498</v>
      </c>
      <c r="L1568" s="1" t="s">
        <v>3152</v>
      </c>
      <c r="M1568" s="1" t="s">
        <v>258</v>
      </c>
      <c r="N1568" s="2">
        <v>41791</v>
      </c>
      <c r="O1568" s="1" t="s">
        <v>223</v>
      </c>
      <c r="P1568" s="1" t="s">
        <v>3153</v>
      </c>
      <c r="Q1568" s="1" t="s">
        <v>3154</v>
      </c>
      <c r="R1568" s="1" t="s">
        <v>3155</v>
      </c>
      <c r="S1568" s="1" t="s">
        <v>3156</v>
      </c>
      <c r="U1568" s="3">
        <v>18568</v>
      </c>
    </row>
    <row r="1569" spans="1:23" x14ac:dyDescent="0.3">
      <c r="A1569" s="1" t="s">
        <v>3157</v>
      </c>
      <c r="B1569" s="1" t="s">
        <v>3158</v>
      </c>
      <c r="F1569" s="1" t="s">
        <v>25</v>
      </c>
      <c r="H1569" s="1" t="s">
        <v>26</v>
      </c>
      <c r="I1569" s="1" t="s">
        <v>71</v>
      </c>
      <c r="J1569" s="1" t="s">
        <v>27</v>
      </c>
      <c r="K1569" s="1" t="s">
        <v>3159</v>
      </c>
      <c r="M1569" s="1" t="s">
        <v>1596</v>
      </c>
      <c r="N1569" s="2">
        <v>41791</v>
      </c>
      <c r="O1569" s="1" t="s">
        <v>223</v>
      </c>
      <c r="P1569" s="1" t="s">
        <v>3160</v>
      </c>
      <c r="Q1569" s="1" t="s">
        <v>3161</v>
      </c>
      <c r="R1569" s="1" t="s">
        <v>3162</v>
      </c>
      <c r="S1569" s="1" t="s">
        <v>3163</v>
      </c>
      <c r="U1569" s="1" t="s">
        <v>130</v>
      </c>
    </row>
    <row r="1570" spans="1:23" x14ac:dyDescent="0.3">
      <c r="A1570" s="1" t="s">
        <v>3142</v>
      </c>
      <c r="B1570" s="1" t="s">
        <v>3143</v>
      </c>
      <c r="D1570" s="1" t="s">
        <v>3144</v>
      </c>
      <c r="E1570" s="1">
        <v>1</v>
      </c>
      <c r="F1570" s="1" t="s">
        <v>3145</v>
      </c>
      <c r="H1570" s="1" t="s">
        <v>26</v>
      </c>
      <c r="J1570" s="1" t="s">
        <v>27</v>
      </c>
      <c r="K1570" s="1" t="s">
        <v>3146</v>
      </c>
      <c r="L1570" s="1" t="s">
        <v>3147</v>
      </c>
      <c r="M1570" s="1" t="s">
        <v>347</v>
      </c>
      <c r="N1570" s="2">
        <v>41783</v>
      </c>
      <c r="O1570" s="1" t="s">
        <v>267</v>
      </c>
      <c r="P1570" s="1" t="s">
        <v>3148</v>
      </c>
      <c r="R1570" s="1" t="s">
        <v>3149</v>
      </c>
      <c r="S1570" s="1">
        <v>201100009642</v>
      </c>
      <c r="U1570" s="3">
        <v>18568</v>
      </c>
    </row>
    <row r="1571" spans="1:23" x14ac:dyDescent="0.3">
      <c r="A1571" s="1" t="s">
        <v>3136</v>
      </c>
      <c r="B1571" s="1" t="s">
        <v>3137</v>
      </c>
      <c r="C1571" s="1" t="s">
        <v>926</v>
      </c>
      <c r="F1571" s="1" t="s">
        <v>25</v>
      </c>
      <c r="H1571" s="1" t="s">
        <v>26</v>
      </c>
      <c r="J1571" s="1" t="s">
        <v>27</v>
      </c>
      <c r="K1571" s="1" t="s">
        <v>3138</v>
      </c>
      <c r="L1571" s="1" t="s">
        <v>3139</v>
      </c>
      <c r="M1571" s="1" t="s">
        <v>109</v>
      </c>
      <c r="N1571" s="2">
        <v>41763</v>
      </c>
      <c r="O1571" s="1" t="s">
        <v>267</v>
      </c>
      <c r="P1571" s="1" t="s">
        <v>3140</v>
      </c>
      <c r="R1571" s="1" t="s">
        <v>3141</v>
      </c>
      <c r="U1571" s="1" t="s">
        <v>130</v>
      </c>
      <c r="V1571" s="1" t="s">
        <v>932</v>
      </c>
    </row>
    <row r="1572" spans="1:23" x14ac:dyDescent="0.3">
      <c r="A1572" s="1" t="s">
        <v>3128</v>
      </c>
      <c r="B1572" s="1" t="s">
        <v>3129</v>
      </c>
      <c r="F1572" s="1" t="s">
        <v>3130</v>
      </c>
      <c r="H1572" s="1" t="s">
        <v>26</v>
      </c>
      <c r="I1572" s="1" t="s">
        <v>80</v>
      </c>
      <c r="J1572" s="1" t="s">
        <v>27</v>
      </c>
      <c r="K1572" s="1" t="s">
        <v>3131</v>
      </c>
      <c r="L1572" s="1" t="s">
        <v>3132</v>
      </c>
      <c r="M1572" s="1" t="s">
        <v>100</v>
      </c>
      <c r="N1572" s="2">
        <v>41760</v>
      </c>
      <c r="O1572" s="1" t="s">
        <v>267</v>
      </c>
      <c r="P1572" s="1" t="s">
        <v>3133</v>
      </c>
      <c r="Q1572" s="1" t="s">
        <v>3134</v>
      </c>
      <c r="S1572" s="1" t="s">
        <v>3135</v>
      </c>
      <c r="U1572" s="4">
        <v>45667</v>
      </c>
    </row>
    <row r="1573" spans="1:23" x14ac:dyDescent="0.3">
      <c r="A1573" s="1" t="s">
        <v>3119</v>
      </c>
      <c r="B1573" s="1" t="s">
        <v>3120</v>
      </c>
      <c r="C1573" s="1" t="s">
        <v>973</v>
      </c>
      <c r="D1573" s="1" t="s">
        <v>3121</v>
      </c>
      <c r="E1573" s="1">
        <v>2</v>
      </c>
      <c r="F1573" s="1" t="s">
        <v>3122</v>
      </c>
      <c r="H1573" s="1" t="s">
        <v>26</v>
      </c>
      <c r="I1573" s="1" t="s">
        <v>71</v>
      </c>
      <c r="J1573" s="1" t="s">
        <v>27</v>
      </c>
      <c r="K1573" s="1" t="s">
        <v>3123</v>
      </c>
      <c r="L1573" s="1" t="s">
        <v>3124</v>
      </c>
      <c r="M1573" s="1" t="s">
        <v>109</v>
      </c>
      <c r="N1573" s="2">
        <v>41705</v>
      </c>
      <c r="O1573" s="1" t="s">
        <v>267</v>
      </c>
      <c r="P1573" s="1" t="s">
        <v>3125</v>
      </c>
      <c r="Q1573" s="1" t="s">
        <v>3126</v>
      </c>
      <c r="R1573" s="1" t="s">
        <v>3127</v>
      </c>
      <c r="S1573" s="1">
        <v>254795518442</v>
      </c>
      <c r="U1573" s="3">
        <v>18568</v>
      </c>
      <c r="W1573" s="1">
        <v>9</v>
      </c>
    </row>
    <row r="1574" spans="1:23" x14ac:dyDescent="0.3">
      <c r="A1574" s="1" t="s">
        <v>3110</v>
      </c>
      <c r="B1574" s="1" t="s">
        <v>3111</v>
      </c>
      <c r="C1574" s="1" t="s">
        <v>37</v>
      </c>
      <c r="D1574" s="1" t="s">
        <v>3112</v>
      </c>
      <c r="E1574" s="1">
        <v>3</v>
      </c>
      <c r="F1574" s="1" t="s">
        <v>3113</v>
      </c>
      <c r="H1574" s="1" t="s">
        <v>26</v>
      </c>
      <c r="I1574" s="1" t="s">
        <v>71</v>
      </c>
      <c r="J1574" s="1" t="s">
        <v>27</v>
      </c>
      <c r="K1574" s="1" t="s">
        <v>3114</v>
      </c>
      <c r="L1574" s="1" t="s">
        <v>3115</v>
      </c>
      <c r="M1574" s="1" t="s">
        <v>530</v>
      </c>
      <c r="N1574" s="2">
        <v>41695</v>
      </c>
      <c r="O1574" s="1" t="s">
        <v>267</v>
      </c>
      <c r="P1574" s="1" t="s">
        <v>3116</v>
      </c>
      <c r="Q1574" s="1" t="s">
        <v>3117</v>
      </c>
      <c r="R1574" s="1" t="s">
        <v>3118</v>
      </c>
      <c r="S1574" s="1">
        <f>2721-808-9505</f>
        <v>-7592</v>
      </c>
      <c r="U1574" s="3">
        <v>18568</v>
      </c>
      <c r="V1574" s="1" t="s">
        <v>37</v>
      </c>
      <c r="W1574" s="1">
        <v>8</v>
      </c>
    </row>
    <row r="1575" spans="1:23" x14ac:dyDescent="0.3">
      <c r="A1575" s="1" t="s">
        <v>3099</v>
      </c>
      <c r="B1575" s="1" t="s">
        <v>3100</v>
      </c>
      <c r="C1575" s="1" t="s">
        <v>869</v>
      </c>
      <c r="F1575" s="1" t="s">
        <v>1236</v>
      </c>
      <c r="H1575" s="1" t="s">
        <v>26</v>
      </c>
      <c r="I1575" s="1" t="s">
        <v>39</v>
      </c>
      <c r="J1575" s="1" t="s">
        <v>27</v>
      </c>
      <c r="K1575" s="1" t="s">
        <v>1237</v>
      </c>
      <c r="M1575" s="1" t="s">
        <v>1120</v>
      </c>
      <c r="N1575" s="2">
        <v>41671</v>
      </c>
      <c r="O1575" s="1" t="s">
        <v>223</v>
      </c>
      <c r="P1575" s="1" t="s">
        <v>3101</v>
      </c>
      <c r="R1575" s="1" t="s">
        <v>3102</v>
      </c>
      <c r="S1575" s="1" t="s">
        <v>3103</v>
      </c>
      <c r="U1575" s="3">
        <v>18568</v>
      </c>
      <c r="V1575" s="1" t="s">
        <v>869</v>
      </c>
      <c r="W1575" s="1">
        <v>1</v>
      </c>
    </row>
    <row r="1576" spans="1:23" x14ac:dyDescent="0.3">
      <c r="A1576" s="1" t="s">
        <v>3104</v>
      </c>
      <c r="B1576" s="1" t="s">
        <v>3105</v>
      </c>
      <c r="F1576" s="1" t="s">
        <v>90</v>
      </c>
      <c r="H1576" s="1" t="s">
        <v>26</v>
      </c>
      <c r="I1576" s="1" t="s">
        <v>71</v>
      </c>
      <c r="J1576" s="1" t="s">
        <v>27</v>
      </c>
      <c r="K1576" s="1" t="s">
        <v>91</v>
      </c>
      <c r="L1576" s="1" t="s">
        <v>3106</v>
      </c>
      <c r="M1576" s="1" t="s">
        <v>100</v>
      </c>
      <c r="N1576" s="2">
        <v>41671</v>
      </c>
      <c r="O1576" s="1" t="s">
        <v>223</v>
      </c>
      <c r="P1576" s="1" t="s">
        <v>3107</v>
      </c>
      <c r="R1576" s="1" t="s">
        <v>3108</v>
      </c>
      <c r="S1576" s="1" t="s">
        <v>3109</v>
      </c>
      <c r="U1576" s="3">
        <v>18568</v>
      </c>
    </row>
    <row r="1577" spans="1:23" x14ac:dyDescent="0.3">
      <c r="A1577" s="1" t="s">
        <v>3090</v>
      </c>
      <c r="B1577" s="1" t="s">
        <v>3091</v>
      </c>
      <c r="C1577" s="1" t="s">
        <v>497</v>
      </c>
      <c r="D1577" s="1" t="s">
        <v>3092</v>
      </c>
      <c r="E1577" s="1">
        <v>1</v>
      </c>
      <c r="F1577" s="1" t="s">
        <v>3093</v>
      </c>
      <c r="H1577" s="1" t="s">
        <v>26</v>
      </c>
      <c r="I1577" s="1" t="s">
        <v>39</v>
      </c>
      <c r="J1577" s="1" t="s">
        <v>27</v>
      </c>
      <c r="K1577" s="1" t="s">
        <v>3094</v>
      </c>
      <c r="L1577" s="1" t="s">
        <v>3095</v>
      </c>
      <c r="M1577" s="1" t="s">
        <v>170</v>
      </c>
      <c r="N1577" s="2">
        <v>41653</v>
      </c>
      <c r="O1577" s="1" t="s">
        <v>267</v>
      </c>
      <c r="P1577" s="1" t="s">
        <v>3096</v>
      </c>
      <c r="Q1577" s="1" t="s">
        <v>3097</v>
      </c>
      <c r="R1577" s="1" t="s">
        <v>3098</v>
      </c>
      <c r="S1577" s="1">
        <v>233501530863</v>
      </c>
      <c r="U1577" s="3">
        <v>18568</v>
      </c>
      <c r="W1577" s="1">
        <v>8</v>
      </c>
    </row>
    <row r="1578" spans="1:23" x14ac:dyDescent="0.3">
      <c r="A1578" s="1" t="s">
        <v>3084</v>
      </c>
      <c r="B1578" s="1" t="s">
        <v>3085</v>
      </c>
      <c r="D1578" s="1" t="s">
        <v>3086</v>
      </c>
      <c r="E1578" s="1">
        <v>1</v>
      </c>
      <c r="F1578" s="1" t="s">
        <v>472</v>
      </c>
      <c r="H1578" s="1" t="s">
        <v>26</v>
      </c>
      <c r="J1578" s="1" t="s">
        <v>473</v>
      </c>
      <c r="K1578" s="1" t="s">
        <v>3087</v>
      </c>
      <c r="M1578" s="1" t="s">
        <v>109</v>
      </c>
      <c r="N1578" s="2">
        <v>41649</v>
      </c>
      <c r="O1578" s="1" t="s">
        <v>267</v>
      </c>
      <c r="P1578" s="1" t="s">
        <v>3088</v>
      </c>
      <c r="Q1578" s="1" t="s">
        <v>3089</v>
      </c>
      <c r="S1578" s="1">
        <v>254715261563</v>
      </c>
    </row>
    <row r="1579" spans="1:23" x14ac:dyDescent="0.3">
      <c r="A1579" s="1" t="s">
        <v>2441</v>
      </c>
      <c r="B1579" s="1" t="s">
        <v>2442</v>
      </c>
      <c r="C1579" s="1" t="s">
        <v>497</v>
      </c>
      <c r="D1579" s="1" t="s">
        <v>2443</v>
      </c>
      <c r="E1579" s="1">
        <v>5</v>
      </c>
      <c r="F1579" s="1" t="s">
        <v>25</v>
      </c>
      <c r="H1579" s="1" t="s">
        <v>26</v>
      </c>
      <c r="I1579" s="1" t="s">
        <v>71</v>
      </c>
      <c r="J1579" s="1" t="s">
        <v>27</v>
      </c>
      <c r="K1579" s="1" t="s">
        <v>28</v>
      </c>
      <c r="L1579" s="1" t="s">
        <v>2444</v>
      </c>
      <c r="M1579" s="1" t="s">
        <v>170</v>
      </c>
      <c r="N1579" s="2">
        <v>41640</v>
      </c>
      <c r="O1579" s="1" t="s">
        <v>30</v>
      </c>
      <c r="P1579" s="1" t="s">
        <v>2445</v>
      </c>
      <c r="Q1579" s="1" t="s">
        <v>2446</v>
      </c>
      <c r="R1579" s="1" t="s">
        <v>2447</v>
      </c>
      <c r="S1579" s="1" t="s">
        <v>2448</v>
      </c>
      <c r="U1579" s="1" t="s">
        <v>34</v>
      </c>
      <c r="V1579" s="1" t="s">
        <v>932</v>
      </c>
      <c r="W1579" s="1">
        <v>6</v>
      </c>
    </row>
    <row r="1580" spans="1:23" x14ac:dyDescent="0.3">
      <c r="A1580" s="1" t="s">
        <v>2449</v>
      </c>
      <c r="B1580" s="1" t="s">
        <v>2450</v>
      </c>
      <c r="C1580" s="1" t="s">
        <v>212</v>
      </c>
      <c r="D1580" s="1" t="s">
        <v>2451</v>
      </c>
      <c r="E1580" s="1">
        <v>2</v>
      </c>
      <c r="F1580" s="1" t="s">
        <v>25</v>
      </c>
      <c r="G1580" s="1">
        <v>1</v>
      </c>
      <c r="H1580" s="1" t="s">
        <v>26</v>
      </c>
      <c r="I1580" s="1" t="s">
        <v>71</v>
      </c>
      <c r="J1580" s="1" t="s">
        <v>27</v>
      </c>
      <c r="K1580" s="1" t="s">
        <v>2452</v>
      </c>
      <c r="L1580" s="1" t="s">
        <v>2453</v>
      </c>
      <c r="M1580" s="1" t="s">
        <v>109</v>
      </c>
      <c r="N1580" s="2">
        <v>41640</v>
      </c>
      <c r="O1580" s="1" t="s">
        <v>30</v>
      </c>
      <c r="P1580" s="1" t="s">
        <v>2454</v>
      </c>
      <c r="Q1580" s="1" t="s">
        <v>2455</v>
      </c>
      <c r="R1580" s="1" t="s">
        <v>2456</v>
      </c>
      <c r="T1580" s="1">
        <v>35</v>
      </c>
      <c r="U1580" s="3">
        <v>18568</v>
      </c>
      <c r="W1580" s="1">
        <v>8</v>
      </c>
    </row>
    <row r="1581" spans="1:23" x14ac:dyDescent="0.3">
      <c r="A1581" s="1" t="s">
        <v>2457</v>
      </c>
      <c r="B1581" s="1" t="s">
        <v>2458</v>
      </c>
      <c r="C1581" s="1" t="s">
        <v>507</v>
      </c>
      <c r="D1581" s="1" t="s">
        <v>2459</v>
      </c>
      <c r="E1581" s="1">
        <v>2</v>
      </c>
      <c r="F1581" s="1" t="s">
        <v>1525</v>
      </c>
      <c r="H1581" s="1" t="s">
        <v>26</v>
      </c>
      <c r="I1581" s="1" t="s">
        <v>71</v>
      </c>
      <c r="J1581" s="1" t="s">
        <v>27</v>
      </c>
      <c r="K1581" s="1" t="s">
        <v>2460</v>
      </c>
      <c r="L1581" s="1" t="s">
        <v>2461</v>
      </c>
      <c r="M1581" s="1" t="s">
        <v>100</v>
      </c>
      <c r="N1581" s="2">
        <v>41640</v>
      </c>
      <c r="O1581" s="1" t="s">
        <v>30</v>
      </c>
      <c r="P1581" s="1" t="s">
        <v>2462</v>
      </c>
      <c r="Q1581" s="1" t="s">
        <v>2463</v>
      </c>
      <c r="R1581" s="1" t="s">
        <v>2464</v>
      </c>
      <c r="S1581" s="1" t="s">
        <v>2465</v>
      </c>
      <c r="U1581" s="1" t="s">
        <v>34</v>
      </c>
      <c r="V1581" s="1" t="s">
        <v>932</v>
      </c>
      <c r="W1581" s="1">
        <v>12</v>
      </c>
    </row>
    <row r="1582" spans="1:23" x14ac:dyDescent="0.3">
      <c r="A1582" s="1" t="s">
        <v>2466</v>
      </c>
      <c r="B1582" s="1" t="s">
        <v>2467</v>
      </c>
      <c r="C1582" s="1" t="s">
        <v>507</v>
      </c>
      <c r="D1582" s="1" t="s">
        <v>2468</v>
      </c>
      <c r="E1582" s="1">
        <v>2</v>
      </c>
      <c r="F1582" s="1" t="s">
        <v>2469</v>
      </c>
      <c r="H1582" s="1" t="s">
        <v>26</v>
      </c>
      <c r="I1582" s="1" t="s">
        <v>71</v>
      </c>
      <c r="J1582" s="1" t="s">
        <v>27</v>
      </c>
      <c r="K1582" s="1" t="s">
        <v>2470</v>
      </c>
      <c r="L1582" s="1" t="s">
        <v>2471</v>
      </c>
      <c r="M1582" s="1" t="s">
        <v>109</v>
      </c>
      <c r="N1582" s="2">
        <v>41640</v>
      </c>
      <c r="O1582" s="1" t="s">
        <v>30</v>
      </c>
      <c r="P1582" s="1" t="s">
        <v>2472</v>
      </c>
      <c r="Q1582" s="1" t="s">
        <v>2473</v>
      </c>
      <c r="R1582" s="1" t="s">
        <v>2474</v>
      </c>
      <c r="U1582" s="1" t="s">
        <v>34</v>
      </c>
      <c r="V1582" s="1" t="s">
        <v>932</v>
      </c>
      <c r="W1582" s="1">
        <v>15</v>
      </c>
    </row>
    <row r="1583" spans="1:23" x14ac:dyDescent="0.3">
      <c r="A1583" s="1" t="s">
        <v>2475</v>
      </c>
      <c r="B1583" s="1" t="s">
        <v>2476</v>
      </c>
      <c r="C1583" s="1" t="s">
        <v>497</v>
      </c>
      <c r="D1583" s="1" t="s">
        <v>1553</v>
      </c>
      <c r="E1583" s="1">
        <v>2</v>
      </c>
      <c r="F1583" s="1" t="s">
        <v>628</v>
      </c>
      <c r="H1583" s="1" t="s">
        <v>26</v>
      </c>
      <c r="I1583" s="1" t="s">
        <v>71</v>
      </c>
      <c r="J1583" s="1" t="s">
        <v>473</v>
      </c>
      <c r="K1583" s="1" t="s">
        <v>629</v>
      </c>
      <c r="L1583" s="1" t="s">
        <v>2477</v>
      </c>
      <c r="M1583" s="1" t="s">
        <v>258</v>
      </c>
      <c r="N1583" s="2">
        <v>41640</v>
      </c>
      <c r="O1583" s="1" t="s">
        <v>30</v>
      </c>
      <c r="P1583" s="1" t="s">
        <v>2478</v>
      </c>
      <c r="Q1583" s="1" t="s">
        <v>2479</v>
      </c>
      <c r="R1583" s="1" t="s">
        <v>2480</v>
      </c>
      <c r="S1583" s="1" t="s">
        <v>2481</v>
      </c>
      <c r="U1583" s="3">
        <v>18568</v>
      </c>
      <c r="W1583" s="1">
        <v>1</v>
      </c>
    </row>
    <row r="1584" spans="1:23" x14ac:dyDescent="0.3">
      <c r="A1584" s="1" t="s">
        <v>2482</v>
      </c>
      <c r="B1584" s="1" t="s">
        <v>2483</v>
      </c>
      <c r="C1584" s="1" t="s">
        <v>497</v>
      </c>
      <c r="F1584" s="1" t="s">
        <v>25</v>
      </c>
      <c r="H1584" s="1" t="s">
        <v>26</v>
      </c>
      <c r="I1584" s="1" t="s">
        <v>39</v>
      </c>
      <c r="J1584" s="1" t="s">
        <v>27</v>
      </c>
      <c r="K1584" s="1" t="s">
        <v>1620</v>
      </c>
      <c r="L1584" s="1" t="s">
        <v>2484</v>
      </c>
      <c r="M1584" s="1" t="s">
        <v>1131</v>
      </c>
      <c r="N1584" s="2">
        <v>41640</v>
      </c>
      <c r="O1584" s="1" t="s">
        <v>30</v>
      </c>
      <c r="P1584" s="1" t="s">
        <v>2485</v>
      </c>
      <c r="Q1584" s="1" t="s">
        <v>2486</v>
      </c>
      <c r="R1584" s="1" t="s">
        <v>2487</v>
      </c>
      <c r="S1584" s="1" t="s">
        <v>2488</v>
      </c>
      <c r="U1584" s="1" t="s">
        <v>34</v>
      </c>
      <c r="W1584" s="1">
        <v>2</v>
      </c>
    </row>
    <row r="1585" spans="1:23" x14ac:dyDescent="0.3">
      <c r="A1585" s="1" t="s">
        <v>2489</v>
      </c>
      <c r="B1585" s="1" t="s">
        <v>2490</v>
      </c>
      <c r="C1585" s="1" t="s">
        <v>426</v>
      </c>
      <c r="D1585" s="1" t="s">
        <v>2491</v>
      </c>
      <c r="E1585" s="1">
        <v>2</v>
      </c>
      <c r="F1585" s="1" t="s">
        <v>2492</v>
      </c>
      <c r="H1585" s="1" t="s">
        <v>26</v>
      </c>
      <c r="I1585" s="1" t="s">
        <v>71</v>
      </c>
      <c r="J1585" s="1" t="s">
        <v>27</v>
      </c>
      <c r="K1585" s="1" t="s">
        <v>2493</v>
      </c>
      <c r="L1585" s="1" t="s">
        <v>2494</v>
      </c>
      <c r="M1585" s="1" t="s">
        <v>1387</v>
      </c>
      <c r="N1585" s="2">
        <v>41640</v>
      </c>
      <c r="O1585" s="1" t="s">
        <v>30</v>
      </c>
      <c r="P1585" s="1" t="s">
        <v>2495</v>
      </c>
      <c r="Q1585" s="1" t="s">
        <v>2496</v>
      </c>
      <c r="R1585" s="1" t="s">
        <v>2497</v>
      </c>
      <c r="S1585" s="1">
        <v>2673928264</v>
      </c>
      <c r="U1585" s="1" t="s">
        <v>130</v>
      </c>
      <c r="V1585" s="1" t="s">
        <v>869</v>
      </c>
      <c r="W1585" s="1">
        <v>4</v>
      </c>
    </row>
    <row r="1586" spans="1:23" x14ac:dyDescent="0.3">
      <c r="A1586" s="1" t="s">
        <v>2498</v>
      </c>
      <c r="B1586" s="1" t="s">
        <v>2499</v>
      </c>
      <c r="C1586" s="1" t="s">
        <v>37</v>
      </c>
      <c r="D1586" s="1" t="s">
        <v>2500</v>
      </c>
      <c r="E1586" s="1">
        <v>2</v>
      </c>
      <c r="F1586" s="1" t="s">
        <v>70</v>
      </c>
      <c r="H1586" s="1" t="s">
        <v>26</v>
      </c>
      <c r="I1586" s="1" t="s">
        <v>71</v>
      </c>
      <c r="J1586" s="1" t="s">
        <v>27</v>
      </c>
      <c r="K1586" s="1" t="s">
        <v>2501</v>
      </c>
      <c r="L1586" s="1" t="s">
        <v>2502</v>
      </c>
      <c r="M1586" s="1" t="s">
        <v>100</v>
      </c>
      <c r="N1586" s="2">
        <v>41640</v>
      </c>
      <c r="O1586" s="1" t="s">
        <v>30</v>
      </c>
      <c r="P1586" s="1" t="s">
        <v>2503</v>
      </c>
      <c r="Q1586" s="1" t="s">
        <v>2504</v>
      </c>
      <c r="R1586" s="1" t="s">
        <v>2505</v>
      </c>
      <c r="S1586" s="1" t="s">
        <v>2506</v>
      </c>
      <c r="U1586" s="1" t="s">
        <v>130</v>
      </c>
      <c r="V1586" s="1" t="s">
        <v>37</v>
      </c>
      <c r="W1586" s="1">
        <v>3</v>
      </c>
    </row>
    <row r="1587" spans="1:23" x14ac:dyDescent="0.3">
      <c r="A1587" s="1" t="s">
        <v>2507</v>
      </c>
      <c r="B1587" s="1" t="s">
        <v>2508</v>
      </c>
      <c r="C1587" s="1" t="s">
        <v>2509</v>
      </c>
      <c r="F1587" s="1" t="s">
        <v>1318</v>
      </c>
      <c r="H1587" s="1" t="s">
        <v>26</v>
      </c>
      <c r="I1587" s="1" t="s">
        <v>71</v>
      </c>
      <c r="J1587" s="1" t="s">
        <v>27</v>
      </c>
      <c r="K1587" s="1" t="s">
        <v>1319</v>
      </c>
      <c r="L1587" s="1" t="s">
        <v>2510</v>
      </c>
      <c r="M1587" s="1" t="s">
        <v>74</v>
      </c>
      <c r="N1587" s="2">
        <v>41640</v>
      </c>
      <c r="O1587" s="1" t="s">
        <v>30</v>
      </c>
      <c r="P1587" s="1" t="s">
        <v>2511</v>
      </c>
      <c r="S1587" s="1" t="s">
        <v>2512</v>
      </c>
      <c r="U1587" s="3">
        <v>18568</v>
      </c>
      <c r="W1587" s="1">
        <v>1</v>
      </c>
    </row>
    <row r="1588" spans="1:23" x14ac:dyDescent="0.3">
      <c r="A1588" s="1" t="s">
        <v>2513</v>
      </c>
      <c r="B1588" s="1" t="s">
        <v>2514</v>
      </c>
      <c r="C1588" s="1" t="s">
        <v>497</v>
      </c>
      <c r="F1588" s="1" t="s">
        <v>25</v>
      </c>
      <c r="H1588" s="1" t="s">
        <v>26</v>
      </c>
      <c r="J1588" s="1" t="s">
        <v>27</v>
      </c>
      <c r="K1588" s="1" t="s">
        <v>292</v>
      </c>
      <c r="L1588" s="1" t="s">
        <v>2515</v>
      </c>
      <c r="M1588" s="1" t="s">
        <v>205</v>
      </c>
      <c r="N1588" s="2">
        <v>41640</v>
      </c>
      <c r="O1588" s="1" t="s">
        <v>30</v>
      </c>
      <c r="P1588" s="1" t="s">
        <v>2516</v>
      </c>
      <c r="R1588" s="1" t="s">
        <v>2517</v>
      </c>
      <c r="S1588" s="1" t="s">
        <v>2518</v>
      </c>
      <c r="U1588" s="1" t="s">
        <v>558</v>
      </c>
      <c r="W1588" s="1">
        <v>1</v>
      </c>
    </row>
    <row r="1589" spans="1:23" x14ac:dyDescent="0.3">
      <c r="A1589" s="1" t="s">
        <v>2519</v>
      </c>
      <c r="B1589" s="1" t="s">
        <v>2520</v>
      </c>
      <c r="C1589" s="1" t="s">
        <v>426</v>
      </c>
      <c r="F1589" s="1" t="s">
        <v>25</v>
      </c>
      <c r="H1589" s="1" t="s">
        <v>26</v>
      </c>
      <c r="J1589" s="1" t="s">
        <v>27</v>
      </c>
      <c r="K1589" s="1" t="s">
        <v>1620</v>
      </c>
      <c r="L1589" s="1" t="s">
        <v>2521</v>
      </c>
      <c r="M1589" s="1" t="s">
        <v>205</v>
      </c>
      <c r="N1589" s="2">
        <v>41640</v>
      </c>
      <c r="O1589" s="1" t="s">
        <v>30</v>
      </c>
      <c r="W1589" s="1">
        <v>1</v>
      </c>
    </row>
    <row r="1590" spans="1:23" x14ac:dyDescent="0.3">
      <c r="A1590" s="1" t="s">
        <v>2522</v>
      </c>
      <c r="B1590" s="1" t="s">
        <v>2523</v>
      </c>
      <c r="C1590" s="1" t="s">
        <v>212</v>
      </c>
      <c r="D1590" s="1" t="s">
        <v>2524</v>
      </c>
      <c r="E1590" s="1">
        <v>1</v>
      </c>
      <c r="F1590" s="1" t="s">
        <v>2416</v>
      </c>
      <c r="H1590" s="1" t="s">
        <v>26</v>
      </c>
      <c r="I1590" s="1" t="s">
        <v>39</v>
      </c>
      <c r="J1590" s="1" t="s">
        <v>27</v>
      </c>
      <c r="K1590" s="1" t="s">
        <v>2525</v>
      </c>
      <c r="L1590" s="1" t="s">
        <v>2526</v>
      </c>
      <c r="M1590" s="1" t="s">
        <v>1131</v>
      </c>
      <c r="N1590" s="2">
        <v>41640</v>
      </c>
      <c r="O1590" s="1" t="s">
        <v>267</v>
      </c>
      <c r="P1590" s="1" t="s">
        <v>2527</v>
      </c>
      <c r="Q1590" s="1" t="s">
        <v>2528</v>
      </c>
      <c r="R1590" s="1" t="s">
        <v>2529</v>
      </c>
      <c r="S1590" s="1" t="s">
        <v>2530</v>
      </c>
      <c r="U1590" s="1" t="s">
        <v>67</v>
      </c>
      <c r="W1590" s="1">
        <v>5</v>
      </c>
    </row>
    <row r="1591" spans="1:23" x14ac:dyDescent="0.3">
      <c r="A1591" s="1" t="s">
        <v>2531</v>
      </c>
      <c r="B1591" s="1" t="s">
        <v>2532</v>
      </c>
      <c r="C1591" s="1" t="s">
        <v>497</v>
      </c>
      <c r="F1591" s="1" t="s">
        <v>643</v>
      </c>
      <c r="H1591" s="1" t="s">
        <v>26</v>
      </c>
      <c r="J1591" s="1" t="s">
        <v>27</v>
      </c>
      <c r="K1591" s="1" t="s">
        <v>2533</v>
      </c>
      <c r="L1591" s="1" t="s">
        <v>2534</v>
      </c>
      <c r="M1591" s="1" t="s">
        <v>2535</v>
      </c>
      <c r="N1591" s="2">
        <v>41640</v>
      </c>
      <c r="O1591" s="1" t="s">
        <v>30</v>
      </c>
      <c r="P1591" s="1" t="s">
        <v>2536</v>
      </c>
      <c r="Q1591" s="1" t="s">
        <v>2486</v>
      </c>
      <c r="R1591" s="1" t="s">
        <v>2537</v>
      </c>
      <c r="S1591" s="1" t="s">
        <v>2538</v>
      </c>
      <c r="U1591" s="1" t="s">
        <v>558</v>
      </c>
      <c r="W1591" s="1">
        <v>1</v>
      </c>
    </row>
    <row r="1592" spans="1:23" x14ac:dyDescent="0.3">
      <c r="A1592" s="1" t="s">
        <v>2539</v>
      </c>
      <c r="B1592" s="1" t="s">
        <v>2540</v>
      </c>
      <c r="C1592" s="1" t="s">
        <v>497</v>
      </c>
      <c r="D1592" s="1" t="s">
        <v>2541</v>
      </c>
      <c r="E1592" s="1">
        <v>2</v>
      </c>
      <c r="F1592" s="1" t="s">
        <v>142</v>
      </c>
      <c r="H1592" s="1" t="s">
        <v>26</v>
      </c>
      <c r="I1592" s="1" t="s">
        <v>80</v>
      </c>
      <c r="J1592" s="1" t="s">
        <v>27</v>
      </c>
      <c r="K1592" s="1" t="s">
        <v>1047</v>
      </c>
      <c r="L1592" s="1" t="s">
        <v>2542</v>
      </c>
      <c r="M1592" s="1" t="s">
        <v>302</v>
      </c>
      <c r="N1592" s="2">
        <v>41640</v>
      </c>
      <c r="O1592" s="1" t="s">
        <v>30</v>
      </c>
      <c r="P1592" s="1" t="s">
        <v>2543</v>
      </c>
      <c r="R1592" s="1" t="s">
        <v>2544</v>
      </c>
      <c r="S1592" s="1" t="s">
        <v>2545</v>
      </c>
      <c r="U1592" s="4">
        <v>45667</v>
      </c>
      <c r="W1592" s="1">
        <v>1</v>
      </c>
    </row>
    <row r="1593" spans="1:23" x14ac:dyDescent="0.3">
      <c r="A1593" s="1" t="s">
        <v>2546</v>
      </c>
      <c r="B1593" s="1" t="s">
        <v>2547</v>
      </c>
      <c r="C1593" s="1" t="s">
        <v>497</v>
      </c>
      <c r="F1593" s="1" t="s">
        <v>2548</v>
      </c>
      <c r="H1593" s="1" t="s">
        <v>26</v>
      </c>
      <c r="J1593" s="1" t="s">
        <v>27</v>
      </c>
      <c r="K1593" s="1" t="s">
        <v>2549</v>
      </c>
      <c r="M1593" s="1" t="s">
        <v>205</v>
      </c>
      <c r="N1593" s="2">
        <v>41640</v>
      </c>
      <c r="O1593" s="1" t="s">
        <v>30</v>
      </c>
      <c r="P1593" s="1" t="s">
        <v>2550</v>
      </c>
      <c r="Q1593" s="1" t="s">
        <v>2486</v>
      </c>
      <c r="R1593" s="1" t="s">
        <v>2551</v>
      </c>
      <c r="S1593" s="1" t="s">
        <v>2552</v>
      </c>
      <c r="U1593" s="1" t="s">
        <v>414</v>
      </c>
      <c r="W1593" s="1">
        <v>1</v>
      </c>
    </row>
    <row r="1594" spans="1:23" x14ac:dyDescent="0.3">
      <c r="A1594" s="1" t="s">
        <v>2553</v>
      </c>
      <c r="B1594" s="1" t="s">
        <v>2554</v>
      </c>
      <c r="C1594" s="1" t="s">
        <v>973</v>
      </c>
      <c r="D1594" s="1" t="s">
        <v>2555</v>
      </c>
      <c r="E1594" s="1">
        <v>1</v>
      </c>
      <c r="F1594" s="1" t="s">
        <v>2556</v>
      </c>
      <c r="H1594" s="1" t="s">
        <v>26</v>
      </c>
      <c r="J1594" s="1" t="s">
        <v>27</v>
      </c>
      <c r="K1594" s="1" t="s">
        <v>2557</v>
      </c>
      <c r="L1594" s="1" t="s">
        <v>2558</v>
      </c>
      <c r="M1594" s="1" t="s">
        <v>409</v>
      </c>
      <c r="N1594" s="2">
        <v>41640</v>
      </c>
      <c r="O1594" s="1" t="s">
        <v>30</v>
      </c>
      <c r="P1594" s="1" t="s">
        <v>2559</v>
      </c>
      <c r="R1594" s="1" t="s">
        <v>2560</v>
      </c>
      <c r="U1594" s="3">
        <v>18568</v>
      </c>
      <c r="W1594" s="1">
        <v>1</v>
      </c>
    </row>
    <row r="1595" spans="1:23" x14ac:dyDescent="0.3">
      <c r="A1595" s="1" t="s">
        <v>2561</v>
      </c>
      <c r="B1595" s="1" t="s">
        <v>2562</v>
      </c>
      <c r="C1595" s="1" t="s">
        <v>869</v>
      </c>
      <c r="D1595" s="1" t="s">
        <v>2563</v>
      </c>
      <c r="E1595" s="1">
        <v>1</v>
      </c>
      <c r="F1595" s="1" t="s">
        <v>142</v>
      </c>
      <c r="H1595" s="1" t="s">
        <v>26</v>
      </c>
      <c r="I1595" s="1" t="s">
        <v>80</v>
      </c>
      <c r="J1595" s="1" t="s">
        <v>27</v>
      </c>
      <c r="K1595" s="1" t="s">
        <v>528</v>
      </c>
      <c r="L1595" s="1" t="s">
        <v>2564</v>
      </c>
      <c r="M1595" s="1" t="s">
        <v>74</v>
      </c>
      <c r="N1595" s="2">
        <v>41640</v>
      </c>
      <c r="O1595" s="1" t="s">
        <v>30</v>
      </c>
      <c r="P1595" s="1" t="s">
        <v>2565</v>
      </c>
      <c r="Q1595" s="1" t="s">
        <v>2566</v>
      </c>
      <c r="R1595" s="1" t="s">
        <v>2567</v>
      </c>
      <c r="S1595" s="1" t="s">
        <v>2568</v>
      </c>
      <c r="U1595" s="3">
        <v>18568</v>
      </c>
      <c r="V1595" s="1" t="s">
        <v>869</v>
      </c>
      <c r="W1595" s="1">
        <v>1</v>
      </c>
    </row>
    <row r="1596" spans="1:23" x14ac:dyDescent="0.3">
      <c r="A1596" s="1" t="s">
        <v>2569</v>
      </c>
      <c r="B1596" s="1" t="s">
        <v>2570</v>
      </c>
      <c r="C1596" s="1" t="s">
        <v>869</v>
      </c>
      <c r="D1596" s="1" t="s">
        <v>2571</v>
      </c>
      <c r="E1596" s="1">
        <v>3</v>
      </c>
      <c r="F1596" s="1" t="s">
        <v>2572</v>
      </c>
      <c r="H1596" s="1" t="s">
        <v>26</v>
      </c>
      <c r="I1596" s="1" t="s">
        <v>71</v>
      </c>
      <c r="J1596" s="1" t="s">
        <v>27</v>
      </c>
      <c r="K1596" s="1" t="s">
        <v>2573</v>
      </c>
      <c r="L1596" s="1" t="s">
        <v>2574</v>
      </c>
      <c r="M1596" s="1" t="s">
        <v>258</v>
      </c>
      <c r="N1596" s="2">
        <v>41640</v>
      </c>
      <c r="O1596" s="1" t="s">
        <v>267</v>
      </c>
      <c r="P1596" s="1" t="s">
        <v>2575</v>
      </c>
      <c r="Q1596" s="1" t="s">
        <v>2576</v>
      </c>
      <c r="R1596" s="1" t="s">
        <v>2577</v>
      </c>
      <c r="S1596" s="1">
        <v>2348091189900</v>
      </c>
      <c r="U1596" s="3">
        <v>18568</v>
      </c>
      <c r="V1596" s="1" t="s">
        <v>869</v>
      </c>
      <c r="W1596" s="1">
        <v>4</v>
      </c>
    </row>
    <row r="1597" spans="1:23" x14ac:dyDescent="0.3">
      <c r="A1597" s="1" t="s">
        <v>2578</v>
      </c>
      <c r="B1597" s="1" t="s">
        <v>2579</v>
      </c>
      <c r="D1597" s="1" t="s">
        <v>2580</v>
      </c>
      <c r="E1597" s="1">
        <v>3</v>
      </c>
      <c r="F1597" s="1" t="s">
        <v>25</v>
      </c>
      <c r="H1597" s="1" t="s">
        <v>26</v>
      </c>
      <c r="I1597" s="1" t="s">
        <v>39</v>
      </c>
      <c r="J1597" s="1" t="s">
        <v>27</v>
      </c>
      <c r="K1597" s="1" t="s">
        <v>345</v>
      </c>
      <c r="L1597" s="1" t="s">
        <v>2581</v>
      </c>
      <c r="M1597" s="1" t="s">
        <v>419</v>
      </c>
      <c r="N1597" s="2">
        <v>41640</v>
      </c>
      <c r="O1597" s="1" t="s">
        <v>30</v>
      </c>
      <c r="P1597" s="1" t="s">
        <v>2582</v>
      </c>
      <c r="Q1597" s="1" t="s">
        <v>2583</v>
      </c>
      <c r="R1597" s="1" t="s">
        <v>2584</v>
      </c>
      <c r="S1597" s="1" t="s">
        <v>2585</v>
      </c>
      <c r="U1597" s="1" t="s">
        <v>67</v>
      </c>
    </row>
    <row r="1598" spans="1:23" x14ac:dyDescent="0.3">
      <c r="A1598" s="1" t="s">
        <v>2586</v>
      </c>
      <c r="B1598" s="1" t="s">
        <v>2587</v>
      </c>
      <c r="C1598" s="1" t="s">
        <v>212</v>
      </c>
      <c r="D1598" s="1" t="s">
        <v>2588</v>
      </c>
      <c r="E1598" s="1">
        <v>1</v>
      </c>
      <c r="F1598" s="1" t="s">
        <v>2589</v>
      </c>
      <c r="H1598" s="1" t="s">
        <v>26</v>
      </c>
      <c r="I1598" s="1" t="s">
        <v>71</v>
      </c>
      <c r="J1598" s="1" t="s">
        <v>27</v>
      </c>
      <c r="K1598" s="1" t="s">
        <v>2590</v>
      </c>
      <c r="L1598" s="1" t="s">
        <v>2591</v>
      </c>
      <c r="M1598" s="1" t="s">
        <v>347</v>
      </c>
      <c r="N1598" s="2">
        <v>41640</v>
      </c>
      <c r="O1598" s="1" t="s">
        <v>30</v>
      </c>
      <c r="P1598" s="1" t="s">
        <v>2592</v>
      </c>
      <c r="S1598" s="1" t="s">
        <v>2593</v>
      </c>
      <c r="U1598" s="1" t="s">
        <v>34</v>
      </c>
      <c r="V1598" s="1" t="s">
        <v>113</v>
      </c>
      <c r="W1598" s="1">
        <v>1</v>
      </c>
    </row>
    <row r="1599" spans="1:23" x14ac:dyDescent="0.3">
      <c r="A1599" s="1" t="s">
        <v>2594</v>
      </c>
      <c r="B1599" s="1" t="s">
        <v>2595</v>
      </c>
      <c r="C1599" s="1" t="s">
        <v>212</v>
      </c>
      <c r="D1599" s="1" t="s">
        <v>2596</v>
      </c>
      <c r="E1599" s="1">
        <v>1</v>
      </c>
      <c r="F1599" s="1" t="s">
        <v>666</v>
      </c>
      <c r="H1599" s="1" t="s">
        <v>26</v>
      </c>
      <c r="I1599" s="1" t="s">
        <v>71</v>
      </c>
      <c r="J1599" s="1" t="s">
        <v>473</v>
      </c>
      <c r="K1599" s="1" t="s">
        <v>2597</v>
      </c>
      <c r="L1599" s="1" t="s">
        <v>2598</v>
      </c>
      <c r="M1599" s="1" t="s">
        <v>135</v>
      </c>
      <c r="N1599" s="2">
        <v>41640</v>
      </c>
      <c r="O1599" s="1" t="s">
        <v>30</v>
      </c>
      <c r="P1599" s="1" t="s">
        <v>2599</v>
      </c>
      <c r="Q1599" s="1" t="s">
        <v>2600</v>
      </c>
      <c r="S1599" s="1" t="s">
        <v>2601</v>
      </c>
      <c r="U1599" s="4">
        <v>45667</v>
      </c>
      <c r="V1599" s="1" t="s">
        <v>113</v>
      </c>
      <c r="W1599" s="1">
        <v>1</v>
      </c>
    </row>
    <row r="1600" spans="1:23" x14ac:dyDescent="0.3">
      <c r="A1600" s="1" t="s">
        <v>2602</v>
      </c>
      <c r="B1600" s="1" t="s">
        <v>2603</v>
      </c>
      <c r="C1600" s="1" t="s">
        <v>426</v>
      </c>
      <c r="D1600" s="1" t="s">
        <v>2604</v>
      </c>
      <c r="E1600" s="1">
        <v>2</v>
      </c>
      <c r="F1600" s="1" t="s">
        <v>2605</v>
      </c>
      <c r="H1600" s="1" t="s">
        <v>26</v>
      </c>
      <c r="J1600" s="1" t="s">
        <v>473</v>
      </c>
      <c r="K1600" s="1" t="s">
        <v>2606</v>
      </c>
      <c r="L1600" s="1" t="s">
        <v>2607</v>
      </c>
      <c r="M1600" s="1" t="s">
        <v>144</v>
      </c>
      <c r="N1600" s="2">
        <v>41640</v>
      </c>
      <c r="O1600" s="1" t="s">
        <v>30</v>
      </c>
      <c r="P1600" s="1" t="s">
        <v>2608</v>
      </c>
      <c r="Q1600" s="1" t="s">
        <v>2609</v>
      </c>
      <c r="R1600" s="1" t="s">
        <v>2610</v>
      </c>
      <c r="S1600" s="1">
        <v>2500783716276</v>
      </c>
      <c r="U1600" s="4">
        <v>45667</v>
      </c>
      <c r="V1600" s="1" t="s">
        <v>869</v>
      </c>
      <c r="W1600" s="1">
        <v>1</v>
      </c>
    </row>
    <row r="1601" spans="1:23" x14ac:dyDescent="0.3">
      <c r="A1601" s="1" t="s">
        <v>2611</v>
      </c>
      <c r="B1601" s="1" t="s">
        <v>2612</v>
      </c>
      <c r="C1601" s="1" t="s">
        <v>973</v>
      </c>
      <c r="D1601" s="1" t="s">
        <v>2613</v>
      </c>
      <c r="E1601" s="1">
        <v>1</v>
      </c>
      <c r="F1601" s="1" t="s">
        <v>2614</v>
      </c>
      <c r="H1601" s="1" t="s">
        <v>26</v>
      </c>
      <c r="I1601" s="1" t="s">
        <v>71</v>
      </c>
      <c r="J1601" s="1" t="s">
        <v>473</v>
      </c>
      <c r="K1601" s="1" t="s">
        <v>2615</v>
      </c>
      <c r="L1601" s="1" t="s">
        <v>2616</v>
      </c>
      <c r="M1601" s="1" t="s">
        <v>347</v>
      </c>
      <c r="N1601" s="2">
        <v>41640</v>
      </c>
      <c r="O1601" s="1" t="s">
        <v>30</v>
      </c>
      <c r="P1601" s="1" t="s">
        <v>2617</v>
      </c>
      <c r="Q1601" s="1" t="s">
        <v>2618</v>
      </c>
      <c r="R1601" s="1" t="s">
        <v>2619</v>
      </c>
      <c r="S1601" s="1">
        <v>201006689811</v>
      </c>
      <c r="U1601" s="4">
        <v>45667</v>
      </c>
      <c r="V1601" s="1" t="s">
        <v>869</v>
      </c>
      <c r="W1601" s="1">
        <v>3</v>
      </c>
    </row>
    <row r="1602" spans="1:23" x14ac:dyDescent="0.3">
      <c r="A1602" s="1" t="s">
        <v>2620</v>
      </c>
      <c r="B1602" s="1" t="s">
        <v>2621</v>
      </c>
      <c r="C1602" s="1" t="s">
        <v>2622</v>
      </c>
      <c r="D1602" s="1" t="s">
        <v>2623</v>
      </c>
      <c r="E1602" s="1">
        <v>1</v>
      </c>
      <c r="F1602" s="1" t="s">
        <v>2624</v>
      </c>
      <c r="H1602" s="1" t="s">
        <v>26</v>
      </c>
      <c r="I1602" s="1" t="s">
        <v>71</v>
      </c>
      <c r="J1602" s="1" t="s">
        <v>27</v>
      </c>
      <c r="K1602" s="1" t="s">
        <v>2625</v>
      </c>
      <c r="L1602" s="1" t="s">
        <v>2626</v>
      </c>
      <c r="M1602" s="1" t="s">
        <v>302</v>
      </c>
      <c r="N1602" s="2">
        <v>41640</v>
      </c>
      <c r="O1602" s="1" t="s">
        <v>30</v>
      </c>
      <c r="P1602" s="1" t="s">
        <v>2627</v>
      </c>
      <c r="Q1602" s="1" t="s">
        <v>2628</v>
      </c>
      <c r="R1602" s="1" t="s">
        <v>2629</v>
      </c>
      <c r="U1602" s="4">
        <v>45667</v>
      </c>
      <c r="W1602" s="1">
        <v>1</v>
      </c>
    </row>
    <row r="1603" spans="1:23" x14ac:dyDescent="0.3">
      <c r="A1603" s="1" t="s">
        <v>2630</v>
      </c>
      <c r="B1603" s="1" t="s">
        <v>2631</v>
      </c>
      <c r="F1603" s="1" t="s">
        <v>1807</v>
      </c>
      <c r="H1603" s="1" t="s">
        <v>26</v>
      </c>
      <c r="J1603" s="1" t="s">
        <v>27</v>
      </c>
      <c r="K1603" s="1" t="s">
        <v>2632</v>
      </c>
      <c r="M1603" s="1" t="s">
        <v>258</v>
      </c>
      <c r="N1603" s="2">
        <v>41640</v>
      </c>
      <c r="O1603" s="1" t="s">
        <v>30</v>
      </c>
      <c r="P1603" s="1" t="s">
        <v>2633</v>
      </c>
      <c r="Q1603" s="1" t="s">
        <v>2634</v>
      </c>
      <c r="R1603" s="1" t="s">
        <v>2635</v>
      </c>
      <c r="S1603" s="1" t="s">
        <v>2636</v>
      </c>
      <c r="U1603" s="3">
        <v>18568</v>
      </c>
    </row>
    <row r="1604" spans="1:23" x14ac:dyDescent="0.3">
      <c r="A1604" s="1" t="s">
        <v>2637</v>
      </c>
      <c r="B1604" s="1" t="s">
        <v>2638</v>
      </c>
      <c r="C1604" s="1" t="s">
        <v>869</v>
      </c>
      <c r="F1604" s="1" t="s">
        <v>1054</v>
      </c>
      <c r="H1604" s="1" t="s">
        <v>26</v>
      </c>
      <c r="I1604" s="1" t="s">
        <v>71</v>
      </c>
      <c r="J1604" s="1" t="s">
        <v>27</v>
      </c>
      <c r="K1604" s="1" t="s">
        <v>1055</v>
      </c>
      <c r="M1604" s="1" t="s">
        <v>347</v>
      </c>
      <c r="N1604" s="2">
        <v>41640</v>
      </c>
      <c r="O1604" s="1" t="s">
        <v>267</v>
      </c>
      <c r="P1604" s="1" t="s">
        <v>2639</v>
      </c>
      <c r="Q1604" s="1" t="s">
        <v>2640</v>
      </c>
      <c r="U1604" s="3">
        <v>18568</v>
      </c>
      <c r="V1604" s="1" t="s">
        <v>869</v>
      </c>
      <c r="W1604" s="1">
        <v>1</v>
      </c>
    </row>
    <row r="1605" spans="1:23" x14ac:dyDescent="0.3">
      <c r="A1605" s="1" t="s">
        <v>2641</v>
      </c>
      <c r="B1605" s="1" t="s">
        <v>2642</v>
      </c>
      <c r="C1605" s="1" t="s">
        <v>212</v>
      </c>
      <c r="D1605" s="1" t="s">
        <v>2643</v>
      </c>
      <c r="E1605" s="1">
        <v>2</v>
      </c>
      <c r="F1605" s="1" t="s">
        <v>2644</v>
      </c>
      <c r="H1605" s="1" t="s">
        <v>26</v>
      </c>
      <c r="I1605" s="1" t="s">
        <v>39</v>
      </c>
      <c r="J1605" s="1" t="s">
        <v>473</v>
      </c>
      <c r="K1605" s="1" t="s">
        <v>2645</v>
      </c>
      <c r="L1605" s="1" t="s">
        <v>2646</v>
      </c>
      <c r="M1605" s="1" t="s">
        <v>170</v>
      </c>
      <c r="N1605" s="2">
        <v>41640</v>
      </c>
      <c r="O1605" s="1" t="s">
        <v>30</v>
      </c>
      <c r="Q1605" s="1" t="s">
        <v>2647</v>
      </c>
      <c r="R1605" s="1" t="s">
        <v>2648</v>
      </c>
      <c r="S1605" s="1" t="s">
        <v>2649</v>
      </c>
      <c r="U1605" s="3">
        <v>18568</v>
      </c>
      <c r="W1605" s="1">
        <v>1</v>
      </c>
    </row>
    <row r="1606" spans="1:23" x14ac:dyDescent="0.3">
      <c r="A1606" s="1" t="s">
        <v>2650</v>
      </c>
      <c r="B1606" s="1" t="s">
        <v>2651</v>
      </c>
      <c r="D1606" s="1" t="s">
        <v>2652</v>
      </c>
      <c r="E1606" s="1">
        <v>1</v>
      </c>
      <c r="F1606" s="1" t="s">
        <v>628</v>
      </c>
      <c r="H1606" s="1" t="s">
        <v>26</v>
      </c>
      <c r="I1606" s="1" t="s">
        <v>71</v>
      </c>
      <c r="J1606" s="1" t="s">
        <v>27</v>
      </c>
      <c r="K1606" s="1" t="s">
        <v>2653</v>
      </c>
      <c r="L1606" s="1" t="s">
        <v>2654</v>
      </c>
      <c r="M1606" s="1" t="s">
        <v>788</v>
      </c>
      <c r="N1606" s="2">
        <v>41640</v>
      </c>
      <c r="O1606" s="1" t="s">
        <v>30</v>
      </c>
      <c r="P1606" s="1" t="s">
        <v>2655</v>
      </c>
      <c r="Q1606" s="1" t="s">
        <v>2656</v>
      </c>
      <c r="U1606" s="4">
        <v>45667</v>
      </c>
    </row>
    <row r="1607" spans="1:23" x14ac:dyDescent="0.3">
      <c r="A1607" s="1" t="s">
        <v>2657</v>
      </c>
      <c r="B1607" s="1" t="s">
        <v>2658</v>
      </c>
      <c r="D1607" s="1" t="s">
        <v>2659</v>
      </c>
      <c r="E1607" s="1">
        <v>1</v>
      </c>
      <c r="F1607" s="1" t="s">
        <v>1996</v>
      </c>
      <c r="H1607" s="1" t="s">
        <v>26</v>
      </c>
      <c r="I1607" s="1" t="s">
        <v>124</v>
      </c>
      <c r="J1607" s="1" t="s">
        <v>27</v>
      </c>
      <c r="K1607" s="1" t="s">
        <v>2660</v>
      </c>
      <c r="M1607" s="1" t="s">
        <v>2661</v>
      </c>
      <c r="N1607" s="2">
        <v>41640</v>
      </c>
      <c r="O1607" s="1" t="s">
        <v>30</v>
      </c>
      <c r="P1607" s="1" t="s">
        <v>2662</v>
      </c>
      <c r="Q1607" s="1" t="s">
        <v>2663</v>
      </c>
      <c r="R1607" s="1" t="s">
        <v>2664</v>
      </c>
      <c r="S1607" s="1" t="s">
        <v>2665</v>
      </c>
      <c r="U1607" s="1" t="s">
        <v>67</v>
      </c>
    </row>
    <row r="1608" spans="1:23" x14ac:dyDescent="0.3">
      <c r="A1608" s="1" t="s">
        <v>2666</v>
      </c>
      <c r="B1608" s="1" t="s">
        <v>2667</v>
      </c>
      <c r="F1608" s="1" t="s">
        <v>248</v>
      </c>
      <c r="H1608" s="1" t="s">
        <v>26</v>
      </c>
      <c r="J1608" s="1" t="s">
        <v>27</v>
      </c>
      <c r="K1608" s="1" t="s">
        <v>2668</v>
      </c>
      <c r="M1608" s="1" t="s">
        <v>2669</v>
      </c>
      <c r="N1608" s="2">
        <v>41640</v>
      </c>
      <c r="O1608" s="1" t="s">
        <v>30</v>
      </c>
      <c r="P1608" s="1" t="s">
        <v>2670</v>
      </c>
      <c r="R1608" s="1" t="s">
        <v>2671</v>
      </c>
      <c r="S1608" s="1" t="s">
        <v>2672</v>
      </c>
      <c r="U1608" s="3">
        <v>18568</v>
      </c>
    </row>
    <row r="1609" spans="1:23" x14ac:dyDescent="0.3">
      <c r="A1609" s="1" t="s">
        <v>2673</v>
      </c>
      <c r="B1609" s="1" t="s">
        <v>2674</v>
      </c>
      <c r="C1609" s="1" t="s">
        <v>2622</v>
      </c>
      <c r="F1609" s="1" t="s">
        <v>25</v>
      </c>
      <c r="H1609" s="1" t="s">
        <v>26</v>
      </c>
      <c r="I1609" s="1" t="s">
        <v>71</v>
      </c>
      <c r="J1609" s="1" t="s">
        <v>27</v>
      </c>
      <c r="K1609" s="1" t="s">
        <v>2675</v>
      </c>
      <c r="L1609" s="1" t="s">
        <v>2676</v>
      </c>
      <c r="M1609" s="1" t="s">
        <v>1120</v>
      </c>
      <c r="N1609" s="2">
        <v>41640</v>
      </c>
      <c r="O1609" s="1" t="s">
        <v>30</v>
      </c>
      <c r="P1609" s="1" t="s">
        <v>2677</v>
      </c>
      <c r="R1609" s="1" t="s">
        <v>2678</v>
      </c>
      <c r="S1609" s="1" t="s">
        <v>2679</v>
      </c>
      <c r="U1609" s="3">
        <v>18568</v>
      </c>
      <c r="W1609" s="1">
        <v>1</v>
      </c>
    </row>
    <row r="1610" spans="1:23" x14ac:dyDescent="0.3">
      <c r="A1610" s="1" t="s">
        <v>2680</v>
      </c>
      <c r="B1610" s="1" t="s">
        <v>2681</v>
      </c>
      <c r="D1610" s="1" t="s">
        <v>2682</v>
      </c>
      <c r="E1610" s="1">
        <v>1</v>
      </c>
      <c r="F1610" s="1" t="s">
        <v>1345</v>
      </c>
      <c r="H1610" s="1" t="s">
        <v>26</v>
      </c>
      <c r="J1610" s="1" t="s">
        <v>27</v>
      </c>
      <c r="K1610" s="1" t="s">
        <v>2683</v>
      </c>
      <c r="L1610" s="1" t="s">
        <v>2684</v>
      </c>
      <c r="M1610" s="1" t="s">
        <v>258</v>
      </c>
      <c r="N1610" s="2">
        <v>41640</v>
      </c>
      <c r="O1610" s="1" t="s">
        <v>30</v>
      </c>
      <c r="P1610" s="1" t="s">
        <v>2685</v>
      </c>
      <c r="U1610" s="1" t="s">
        <v>130</v>
      </c>
    </row>
    <row r="1611" spans="1:23" x14ac:dyDescent="0.3">
      <c r="A1611" s="1" t="s">
        <v>2686</v>
      </c>
      <c r="B1611" s="1" t="s">
        <v>2687</v>
      </c>
      <c r="F1611" s="1" t="s">
        <v>602</v>
      </c>
      <c r="H1611" s="1" t="s">
        <v>26</v>
      </c>
      <c r="I1611" s="1" t="s">
        <v>71</v>
      </c>
      <c r="J1611" s="1" t="s">
        <v>27</v>
      </c>
      <c r="K1611" s="1" t="s">
        <v>2688</v>
      </c>
      <c r="M1611" s="1" t="s">
        <v>419</v>
      </c>
      <c r="N1611" s="2">
        <v>41640</v>
      </c>
      <c r="O1611" s="1" t="s">
        <v>30</v>
      </c>
      <c r="P1611" s="1" t="s">
        <v>2689</v>
      </c>
      <c r="Q1611" s="1" t="s">
        <v>2690</v>
      </c>
      <c r="R1611" s="1" t="s">
        <v>2691</v>
      </c>
      <c r="S1611" s="1">
        <v>24825030482</v>
      </c>
      <c r="U1611" s="1" t="s">
        <v>67</v>
      </c>
    </row>
    <row r="1612" spans="1:23" x14ac:dyDescent="0.3">
      <c r="A1612" s="1" t="s">
        <v>2692</v>
      </c>
      <c r="B1612" s="1" t="s">
        <v>2693</v>
      </c>
      <c r="C1612" s="1" t="s">
        <v>869</v>
      </c>
      <c r="F1612" s="1" t="s">
        <v>2694</v>
      </c>
      <c r="H1612" s="1" t="s">
        <v>26</v>
      </c>
      <c r="I1612" s="1" t="s">
        <v>80</v>
      </c>
      <c r="J1612" s="1" t="s">
        <v>27</v>
      </c>
      <c r="K1612" s="1" t="s">
        <v>2695</v>
      </c>
      <c r="L1612" s="1" t="s">
        <v>2696</v>
      </c>
      <c r="M1612" s="1" t="s">
        <v>302</v>
      </c>
      <c r="N1612" s="2">
        <v>41640</v>
      </c>
      <c r="O1612" s="1" t="s">
        <v>30</v>
      </c>
      <c r="P1612" s="1" t="s">
        <v>2697</v>
      </c>
      <c r="Q1612" s="1" t="s">
        <v>2698</v>
      </c>
      <c r="R1612" s="1" t="s">
        <v>2699</v>
      </c>
      <c r="S1612" s="1">
        <v>27875517321</v>
      </c>
      <c r="U1612" s="3">
        <v>18568</v>
      </c>
      <c r="V1612" s="1" t="s">
        <v>869</v>
      </c>
    </row>
    <row r="1613" spans="1:23" x14ac:dyDescent="0.3">
      <c r="A1613" s="1" t="s">
        <v>2700</v>
      </c>
      <c r="B1613" s="1" t="s">
        <v>2701</v>
      </c>
      <c r="F1613" s="1" t="s">
        <v>25</v>
      </c>
      <c r="H1613" s="1" t="s">
        <v>26</v>
      </c>
      <c r="J1613" s="1" t="s">
        <v>27</v>
      </c>
      <c r="K1613" s="1" t="s">
        <v>498</v>
      </c>
      <c r="L1613" s="1" t="s">
        <v>2702</v>
      </c>
      <c r="M1613" s="1" t="s">
        <v>74</v>
      </c>
      <c r="N1613" s="2">
        <v>41640</v>
      </c>
      <c r="O1613" s="1" t="s">
        <v>30</v>
      </c>
      <c r="P1613" s="1" t="s">
        <v>2703</v>
      </c>
      <c r="R1613" s="1" t="s">
        <v>2704</v>
      </c>
      <c r="S1613" s="1" t="s">
        <v>2705</v>
      </c>
      <c r="T1613" s="1">
        <v>2</v>
      </c>
      <c r="U1613" s="4">
        <v>45667</v>
      </c>
    </row>
    <row r="1614" spans="1:23" x14ac:dyDescent="0.3">
      <c r="A1614" s="1" t="s">
        <v>2706</v>
      </c>
      <c r="B1614" s="1" t="s">
        <v>2707</v>
      </c>
      <c r="F1614" s="1" t="s">
        <v>2708</v>
      </c>
      <c r="H1614" s="1" t="s">
        <v>26</v>
      </c>
      <c r="I1614" s="1" t="s">
        <v>71</v>
      </c>
      <c r="J1614" s="1" t="s">
        <v>27</v>
      </c>
      <c r="K1614" s="1" t="s">
        <v>2709</v>
      </c>
      <c r="L1614" s="1" t="s">
        <v>2710</v>
      </c>
      <c r="M1614" s="1" t="s">
        <v>440</v>
      </c>
      <c r="N1614" s="2">
        <v>41640</v>
      </c>
      <c r="O1614" s="1" t="s">
        <v>30</v>
      </c>
      <c r="P1614" s="1" t="s">
        <v>2711</v>
      </c>
      <c r="Q1614" s="1" t="s">
        <v>2712</v>
      </c>
      <c r="R1614" s="1" t="s">
        <v>2713</v>
      </c>
      <c r="S1614" s="1" t="s">
        <v>2714</v>
      </c>
      <c r="U1614" s="3">
        <v>18568</v>
      </c>
    </row>
    <row r="1615" spans="1:23" x14ac:dyDescent="0.3">
      <c r="A1615" s="1" t="s">
        <v>2715</v>
      </c>
      <c r="B1615" s="1" t="s">
        <v>2716</v>
      </c>
      <c r="F1615" s="1" t="s">
        <v>602</v>
      </c>
      <c r="H1615" s="1" t="s">
        <v>26</v>
      </c>
      <c r="I1615" s="1" t="s">
        <v>71</v>
      </c>
      <c r="J1615" s="1" t="s">
        <v>27</v>
      </c>
      <c r="K1615" s="1" t="s">
        <v>997</v>
      </c>
      <c r="M1615" s="1" t="s">
        <v>419</v>
      </c>
      <c r="N1615" s="2">
        <v>41640</v>
      </c>
      <c r="O1615" s="1" t="s">
        <v>30</v>
      </c>
      <c r="P1615" s="1" t="s">
        <v>2717</v>
      </c>
      <c r="Q1615" s="1" t="s">
        <v>2718</v>
      </c>
      <c r="R1615" s="1" t="s">
        <v>2719</v>
      </c>
      <c r="U1615" s="4">
        <v>45667</v>
      </c>
    </row>
    <row r="1616" spans="1:23" x14ac:dyDescent="0.3">
      <c r="A1616" s="1" t="s">
        <v>2720</v>
      </c>
      <c r="B1616" s="1" t="s">
        <v>2721</v>
      </c>
      <c r="F1616" s="1" t="s">
        <v>90</v>
      </c>
      <c r="H1616" s="1" t="s">
        <v>26</v>
      </c>
      <c r="I1616" s="1" t="s">
        <v>71</v>
      </c>
      <c r="J1616" s="1" t="s">
        <v>27</v>
      </c>
      <c r="K1616" s="1" t="s">
        <v>2722</v>
      </c>
      <c r="M1616" s="1" t="s">
        <v>135</v>
      </c>
      <c r="N1616" s="2">
        <v>41640</v>
      </c>
      <c r="O1616" s="1" t="s">
        <v>30</v>
      </c>
      <c r="P1616" s="1" t="s">
        <v>2723</v>
      </c>
      <c r="Q1616" s="1" t="s">
        <v>2724</v>
      </c>
      <c r="R1616" s="1" t="s">
        <v>2725</v>
      </c>
      <c r="S1616" s="1">
        <f>263-8677-173562</f>
        <v>-181976</v>
      </c>
      <c r="U1616" s="1" t="s">
        <v>34</v>
      </c>
    </row>
    <row r="1617" spans="1:23" x14ac:dyDescent="0.3">
      <c r="A1617" s="1" t="s">
        <v>2726</v>
      </c>
      <c r="B1617" s="1" t="s">
        <v>2727</v>
      </c>
      <c r="D1617" s="1" t="s">
        <v>2728</v>
      </c>
      <c r="E1617" s="1">
        <v>1</v>
      </c>
      <c r="F1617" s="1" t="s">
        <v>142</v>
      </c>
      <c r="H1617" s="1" t="s">
        <v>26</v>
      </c>
      <c r="J1617" s="1" t="s">
        <v>27</v>
      </c>
      <c r="K1617" s="1" t="s">
        <v>2729</v>
      </c>
      <c r="M1617" s="1" t="s">
        <v>170</v>
      </c>
      <c r="N1617" s="2">
        <v>41640</v>
      </c>
      <c r="O1617" s="1" t="s">
        <v>30</v>
      </c>
      <c r="P1617" s="1" t="s">
        <v>2730</v>
      </c>
      <c r="U1617" s="4">
        <v>45667</v>
      </c>
    </row>
    <row r="1618" spans="1:23" x14ac:dyDescent="0.3">
      <c r="A1618" s="1" t="s">
        <v>2731</v>
      </c>
      <c r="B1618" s="1" t="s">
        <v>2732</v>
      </c>
      <c r="F1618" s="1" t="s">
        <v>2733</v>
      </c>
      <c r="H1618" s="1" t="s">
        <v>26</v>
      </c>
      <c r="I1618" s="1" t="s">
        <v>71</v>
      </c>
      <c r="J1618" s="1" t="s">
        <v>27</v>
      </c>
      <c r="K1618" s="1" t="s">
        <v>2734</v>
      </c>
      <c r="L1618" s="1" t="s">
        <v>2735</v>
      </c>
      <c r="M1618" s="1" t="s">
        <v>109</v>
      </c>
      <c r="N1618" s="2">
        <v>41640</v>
      </c>
      <c r="O1618" s="1" t="s">
        <v>30</v>
      </c>
      <c r="P1618" s="1" t="s">
        <v>2736</v>
      </c>
      <c r="R1618" s="1" t="s">
        <v>2737</v>
      </c>
      <c r="S1618" s="1" t="s">
        <v>2738</v>
      </c>
      <c r="U1618" s="3">
        <v>18568</v>
      </c>
    </row>
    <row r="1619" spans="1:23" x14ac:dyDescent="0.3">
      <c r="A1619" s="1" t="s">
        <v>2739</v>
      </c>
      <c r="B1619" s="1" t="s">
        <v>2740</v>
      </c>
      <c r="F1619" s="1" t="s">
        <v>25</v>
      </c>
      <c r="H1619" s="1" t="s">
        <v>26</v>
      </c>
      <c r="J1619" s="1" t="s">
        <v>27</v>
      </c>
      <c r="K1619" s="1" t="s">
        <v>2741</v>
      </c>
      <c r="M1619" s="1" t="s">
        <v>258</v>
      </c>
      <c r="N1619" s="2">
        <v>41640</v>
      </c>
      <c r="O1619" s="1" t="s">
        <v>223</v>
      </c>
      <c r="P1619" s="1" t="s">
        <v>2742</v>
      </c>
      <c r="Q1619" s="1" t="s">
        <v>2743</v>
      </c>
      <c r="R1619" s="1" t="s">
        <v>2744</v>
      </c>
      <c r="S1619" s="1" t="s">
        <v>2745</v>
      </c>
      <c r="U1619" s="1" t="s">
        <v>130</v>
      </c>
    </row>
    <row r="1620" spans="1:23" x14ac:dyDescent="0.3">
      <c r="A1620" s="1" t="s">
        <v>2746</v>
      </c>
      <c r="B1620" s="1" t="s">
        <v>2747</v>
      </c>
      <c r="F1620" s="1" t="s">
        <v>2748</v>
      </c>
      <c r="H1620" s="1" t="s">
        <v>26</v>
      </c>
      <c r="I1620" s="1" t="s">
        <v>71</v>
      </c>
      <c r="J1620" s="1" t="s">
        <v>27</v>
      </c>
      <c r="K1620" s="1" t="s">
        <v>2749</v>
      </c>
      <c r="M1620" s="1" t="s">
        <v>1272</v>
      </c>
      <c r="N1620" s="2">
        <v>41640</v>
      </c>
      <c r="O1620" s="1" t="s">
        <v>30</v>
      </c>
      <c r="P1620" s="1" t="s">
        <v>2750</v>
      </c>
      <c r="Q1620" s="1" t="s">
        <v>2751</v>
      </c>
      <c r="R1620" s="1" t="s">
        <v>2752</v>
      </c>
      <c r="S1620" s="1" t="s">
        <v>2753</v>
      </c>
      <c r="U1620" s="4">
        <v>45667</v>
      </c>
    </row>
    <row r="1621" spans="1:23" x14ac:dyDescent="0.3">
      <c r="A1621" s="1" t="s">
        <v>2754</v>
      </c>
      <c r="B1621" s="1" t="s">
        <v>2755</v>
      </c>
      <c r="F1621" s="1" t="s">
        <v>221</v>
      </c>
      <c r="H1621" s="1" t="s">
        <v>26</v>
      </c>
      <c r="I1621" s="1" t="s">
        <v>71</v>
      </c>
      <c r="J1621" s="1" t="s">
        <v>27</v>
      </c>
      <c r="K1621" s="1" t="s">
        <v>2756</v>
      </c>
      <c r="M1621" s="1" t="s">
        <v>1008</v>
      </c>
      <c r="N1621" s="2">
        <v>41640</v>
      </c>
      <c r="O1621" s="1" t="s">
        <v>30</v>
      </c>
      <c r="P1621" s="1" t="s">
        <v>2757</v>
      </c>
      <c r="Q1621" s="1" t="s">
        <v>2758</v>
      </c>
      <c r="R1621" s="1" t="s">
        <v>2759</v>
      </c>
      <c r="S1621" s="1" t="s">
        <v>2760</v>
      </c>
      <c r="U1621" s="1" t="s">
        <v>130</v>
      </c>
    </row>
    <row r="1622" spans="1:23" x14ac:dyDescent="0.3">
      <c r="A1622" s="1" t="s">
        <v>2761</v>
      </c>
      <c r="B1622" s="1" t="s">
        <v>2762</v>
      </c>
      <c r="F1622" s="1" t="s">
        <v>25</v>
      </c>
      <c r="H1622" s="1" t="s">
        <v>26</v>
      </c>
      <c r="J1622" s="1" t="s">
        <v>27</v>
      </c>
      <c r="K1622" s="1" t="s">
        <v>2763</v>
      </c>
      <c r="M1622" s="1" t="s">
        <v>82</v>
      </c>
      <c r="N1622" s="2">
        <v>41640</v>
      </c>
      <c r="O1622" s="1" t="s">
        <v>30</v>
      </c>
      <c r="P1622" s="1" t="s">
        <v>2764</v>
      </c>
      <c r="Q1622" s="1" t="s">
        <v>2765</v>
      </c>
      <c r="R1622" s="1" t="s">
        <v>2766</v>
      </c>
      <c r="S1622" s="1" t="s">
        <v>2767</v>
      </c>
      <c r="U1622" s="1" t="s">
        <v>34</v>
      </c>
    </row>
    <row r="1623" spans="1:23" x14ac:dyDescent="0.3">
      <c r="A1623" s="1" t="s">
        <v>2768</v>
      </c>
      <c r="B1623" s="1" t="s">
        <v>2769</v>
      </c>
      <c r="C1623" s="1" t="s">
        <v>869</v>
      </c>
      <c r="F1623" s="1" t="s">
        <v>142</v>
      </c>
      <c r="H1623" s="1" t="s">
        <v>26</v>
      </c>
      <c r="I1623" s="1" t="s">
        <v>71</v>
      </c>
      <c r="J1623" s="1" t="s">
        <v>27</v>
      </c>
      <c r="K1623" s="1" t="s">
        <v>2729</v>
      </c>
      <c r="L1623" s="1" t="s">
        <v>2770</v>
      </c>
      <c r="M1623" s="1" t="s">
        <v>100</v>
      </c>
      <c r="N1623" s="2">
        <v>41640</v>
      </c>
      <c r="O1623" s="1" t="s">
        <v>30</v>
      </c>
      <c r="P1623" s="1" t="s">
        <v>2771</v>
      </c>
      <c r="Q1623" s="1" t="s">
        <v>2772</v>
      </c>
      <c r="R1623" s="1" t="s">
        <v>2773</v>
      </c>
      <c r="S1623" s="1" t="s">
        <v>2774</v>
      </c>
      <c r="U1623" s="4">
        <v>45667</v>
      </c>
      <c r="V1623" s="1" t="s">
        <v>869</v>
      </c>
      <c r="W1623" s="1">
        <v>1</v>
      </c>
    </row>
    <row r="1624" spans="1:23" x14ac:dyDescent="0.3">
      <c r="A1624" s="1" t="s">
        <v>2775</v>
      </c>
      <c r="B1624" s="1" t="s">
        <v>2776</v>
      </c>
      <c r="C1624" s="1" t="s">
        <v>37</v>
      </c>
      <c r="F1624" s="1" t="s">
        <v>25</v>
      </c>
      <c r="H1624" s="1" t="s">
        <v>26</v>
      </c>
      <c r="I1624" s="1" t="s">
        <v>80</v>
      </c>
      <c r="J1624" s="1" t="s">
        <v>27</v>
      </c>
      <c r="K1624" s="1" t="s">
        <v>315</v>
      </c>
      <c r="M1624" s="1" t="s">
        <v>302</v>
      </c>
      <c r="N1624" s="2">
        <v>41640</v>
      </c>
      <c r="O1624" s="1" t="s">
        <v>30</v>
      </c>
      <c r="P1624" s="1" t="s">
        <v>2777</v>
      </c>
      <c r="R1624" s="1" t="s">
        <v>2778</v>
      </c>
      <c r="S1624" s="1">
        <f>27-11-51-8555</f>
        <v>-8590</v>
      </c>
      <c r="U1624" s="3">
        <v>18568</v>
      </c>
      <c r="V1624" s="1" t="s">
        <v>37</v>
      </c>
      <c r="W1624" s="1">
        <v>1</v>
      </c>
    </row>
    <row r="1625" spans="1:23" x14ac:dyDescent="0.3">
      <c r="A1625" s="1" t="s">
        <v>2779</v>
      </c>
      <c r="B1625" s="1" t="s">
        <v>2780</v>
      </c>
      <c r="D1625" s="1" t="s">
        <v>2781</v>
      </c>
      <c r="E1625" s="1">
        <v>1</v>
      </c>
      <c r="F1625" s="1" t="s">
        <v>25</v>
      </c>
      <c r="H1625" s="1" t="s">
        <v>26</v>
      </c>
      <c r="I1625" s="1" t="s">
        <v>71</v>
      </c>
      <c r="J1625" s="1" t="s">
        <v>27</v>
      </c>
      <c r="K1625" s="1" t="s">
        <v>28</v>
      </c>
      <c r="M1625" s="1" t="s">
        <v>109</v>
      </c>
      <c r="N1625" s="2">
        <v>41640</v>
      </c>
      <c r="O1625" s="1" t="s">
        <v>30</v>
      </c>
      <c r="P1625" s="1" t="s">
        <v>2782</v>
      </c>
      <c r="Q1625" s="1" t="s">
        <v>2783</v>
      </c>
      <c r="R1625" s="1" t="s">
        <v>2784</v>
      </c>
      <c r="S1625" s="1" t="s">
        <v>2785</v>
      </c>
      <c r="U1625" s="4">
        <v>45667</v>
      </c>
    </row>
    <row r="1626" spans="1:23" x14ac:dyDescent="0.3">
      <c r="A1626" s="1" t="s">
        <v>2786</v>
      </c>
      <c r="B1626" s="1" t="s">
        <v>2787</v>
      </c>
      <c r="F1626" s="1" t="s">
        <v>2242</v>
      </c>
      <c r="H1626" s="1" t="s">
        <v>26</v>
      </c>
      <c r="J1626" s="1" t="s">
        <v>27</v>
      </c>
      <c r="K1626" s="1" t="s">
        <v>2788</v>
      </c>
      <c r="M1626" s="1" t="s">
        <v>100</v>
      </c>
      <c r="N1626" s="2">
        <v>41640</v>
      </c>
      <c r="O1626" s="1" t="s">
        <v>30</v>
      </c>
      <c r="P1626" s="1" t="s">
        <v>2789</v>
      </c>
      <c r="R1626" s="1" t="s">
        <v>2790</v>
      </c>
      <c r="U1626" s="4">
        <v>45667</v>
      </c>
    </row>
    <row r="1627" spans="1:23" x14ac:dyDescent="0.3">
      <c r="A1627" s="1" t="s">
        <v>2791</v>
      </c>
      <c r="B1627" s="1" t="s">
        <v>2792</v>
      </c>
      <c r="F1627" s="1" t="s">
        <v>25</v>
      </c>
      <c r="H1627" s="1" t="s">
        <v>26</v>
      </c>
      <c r="I1627" s="1" t="s">
        <v>71</v>
      </c>
      <c r="J1627" s="1" t="s">
        <v>27</v>
      </c>
      <c r="K1627" s="1" t="s">
        <v>292</v>
      </c>
      <c r="L1627" s="1" t="s">
        <v>2793</v>
      </c>
      <c r="M1627" s="1" t="s">
        <v>2535</v>
      </c>
      <c r="N1627" s="2">
        <v>41640</v>
      </c>
      <c r="O1627" s="1" t="s">
        <v>30</v>
      </c>
      <c r="P1627" s="1" t="s">
        <v>2794</v>
      </c>
      <c r="R1627" s="1" t="s">
        <v>2795</v>
      </c>
      <c r="S1627" s="1" t="s">
        <v>2796</v>
      </c>
      <c r="U1627" s="3">
        <v>18568</v>
      </c>
    </row>
    <row r="1628" spans="1:23" x14ac:dyDescent="0.3">
      <c r="A1628" s="1" t="s">
        <v>2797</v>
      </c>
      <c r="B1628" s="1" t="s">
        <v>2798</v>
      </c>
      <c r="D1628" s="1" t="s">
        <v>2799</v>
      </c>
      <c r="E1628" s="1">
        <v>1</v>
      </c>
      <c r="F1628" s="1" t="s">
        <v>2800</v>
      </c>
      <c r="H1628" s="1" t="s">
        <v>26</v>
      </c>
      <c r="J1628" s="1" t="s">
        <v>27</v>
      </c>
      <c r="K1628" s="1" t="s">
        <v>2801</v>
      </c>
      <c r="M1628" s="1" t="s">
        <v>2802</v>
      </c>
      <c r="N1628" s="2">
        <v>41640</v>
      </c>
      <c r="O1628" s="1" t="s">
        <v>30</v>
      </c>
      <c r="P1628" s="1" t="s">
        <v>2803</v>
      </c>
      <c r="R1628" s="1" t="s">
        <v>2804</v>
      </c>
      <c r="S1628" s="1" t="s">
        <v>2805</v>
      </c>
    </row>
    <row r="1629" spans="1:23" x14ac:dyDescent="0.3">
      <c r="A1629" s="1" t="s">
        <v>2806</v>
      </c>
      <c r="B1629" s="1" t="s">
        <v>2807</v>
      </c>
      <c r="F1629" s="1" t="s">
        <v>2097</v>
      </c>
      <c r="H1629" s="1" t="s">
        <v>26</v>
      </c>
      <c r="J1629" s="1" t="s">
        <v>27</v>
      </c>
      <c r="K1629" s="1" t="s">
        <v>2808</v>
      </c>
      <c r="L1629" s="1" t="s">
        <v>2809</v>
      </c>
      <c r="M1629" s="1" t="s">
        <v>302</v>
      </c>
      <c r="N1629" s="2">
        <v>41640</v>
      </c>
      <c r="O1629" s="1" t="s">
        <v>30</v>
      </c>
      <c r="P1629" s="1" t="s">
        <v>2810</v>
      </c>
      <c r="R1629" s="1" t="s">
        <v>2811</v>
      </c>
      <c r="S1629" s="1" t="s">
        <v>2812</v>
      </c>
      <c r="U1629" s="4">
        <v>45667</v>
      </c>
    </row>
    <row r="1630" spans="1:23" x14ac:dyDescent="0.3">
      <c r="A1630" s="1" t="s">
        <v>2813</v>
      </c>
      <c r="B1630" s="1" t="s">
        <v>2814</v>
      </c>
      <c r="F1630" s="1" t="s">
        <v>90</v>
      </c>
      <c r="H1630" s="1" t="s">
        <v>26</v>
      </c>
      <c r="I1630" s="1" t="s">
        <v>39</v>
      </c>
      <c r="J1630" s="1" t="s">
        <v>27</v>
      </c>
      <c r="K1630" s="1" t="s">
        <v>91</v>
      </c>
      <c r="M1630" s="1" t="s">
        <v>109</v>
      </c>
      <c r="N1630" s="2">
        <v>41640</v>
      </c>
      <c r="O1630" s="1" t="s">
        <v>30</v>
      </c>
      <c r="P1630" s="1" t="s">
        <v>2815</v>
      </c>
      <c r="Q1630" s="1" t="s">
        <v>2816</v>
      </c>
      <c r="R1630" s="1" t="s">
        <v>2817</v>
      </c>
      <c r="S1630" s="1" t="s">
        <v>2818</v>
      </c>
      <c r="U1630" s="4">
        <v>45667</v>
      </c>
    </row>
    <row r="1631" spans="1:23" x14ac:dyDescent="0.3">
      <c r="A1631" s="1" t="s">
        <v>2819</v>
      </c>
      <c r="B1631" s="1" t="s">
        <v>2820</v>
      </c>
      <c r="D1631" s="1" t="s">
        <v>2821</v>
      </c>
      <c r="E1631" s="1">
        <v>1</v>
      </c>
      <c r="F1631" s="1" t="s">
        <v>2822</v>
      </c>
      <c r="H1631" s="1" t="s">
        <v>26</v>
      </c>
      <c r="J1631" s="1" t="s">
        <v>27</v>
      </c>
      <c r="K1631" s="1" t="s">
        <v>2823</v>
      </c>
      <c r="M1631" s="1" t="s">
        <v>302</v>
      </c>
      <c r="N1631" s="2">
        <v>41640</v>
      </c>
      <c r="O1631" s="1" t="s">
        <v>30</v>
      </c>
      <c r="P1631" s="1" t="s">
        <v>2824</v>
      </c>
      <c r="Q1631" s="1" t="s">
        <v>2825</v>
      </c>
      <c r="R1631" s="1" t="s">
        <v>2826</v>
      </c>
      <c r="S1631" s="1" t="s">
        <v>2827</v>
      </c>
      <c r="U1631" s="3">
        <v>18568</v>
      </c>
    </row>
    <row r="1632" spans="1:23" x14ac:dyDescent="0.3">
      <c r="A1632" s="1" t="s">
        <v>2828</v>
      </c>
      <c r="B1632" s="1" t="s">
        <v>2829</v>
      </c>
      <c r="F1632" s="1" t="s">
        <v>2830</v>
      </c>
      <c r="H1632" s="1" t="s">
        <v>26</v>
      </c>
      <c r="I1632" s="1" t="s">
        <v>71</v>
      </c>
      <c r="J1632" s="1" t="s">
        <v>27</v>
      </c>
      <c r="K1632" s="1" t="s">
        <v>2831</v>
      </c>
      <c r="M1632" s="1" t="s">
        <v>100</v>
      </c>
      <c r="N1632" s="2">
        <v>41640</v>
      </c>
      <c r="O1632" s="1" t="s">
        <v>30</v>
      </c>
      <c r="P1632" s="1" t="s">
        <v>2832</v>
      </c>
      <c r="R1632" s="1" t="s">
        <v>2833</v>
      </c>
      <c r="S1632" s="1" t="s">
        <v>2834</v>
      </c>
      <c r="U1632" s="3">
        <v>18568</v>
      </c>
    </row>
    <row r="1633" spans="1:23" x14ac:dyDescent="0.3">
      <c r="A1633" s="1" t="s">
        <v>2835</v>
      </c>
      <c r="B1633" s="1" t="s">
        <v>2836</v>
      </c>
      <c r="F1633" s="1" t="s">
        <v>25</v>
      </c>
      <c r="H1633" s="1" t="s">
        <v>26</v>
      </c>
      <c r="I1633" s="1" t="s">
        <v>462</v>
      </c>
      <c r="J1633" s="1" t="s">
        <v>27</v>
      </c>
      <c r="K1633" s="1" t="s">
        <v>2837</v>
      </c>
      <c r="L1633" s="1" t="s">
        <v>2838</v>
      </c>
      <c r="M1633" s="1" t="s">
        <v>74</v>
      </c>
      <c r="N1633" s="2">
        <v>41640</v>
      </c>
      <c r="O1633" s="1" t="s">
        <v>30</v>
      </c>
      <c r="P1633" s="1" t="s">
        <v>2839</v>
      </c>
      <c r="Q1633" s="1" t="s">
        <v>2840</v>
      </c>
      <c r="R1633" s="1" t="s">
        <v>2841</v>
      </c>
      <c r="S1633" s="1" t="s">
        <v>2842</v>
      </c>
      <c r="U1633" s="1" t="s">
        <v>67</v>
      </c>
    </row>
    <row r="1634" spans="1:23" x14ac:dyDescent="0.3">
      <c r="A1634" s="1" t="s">
        <v>2843</v>
      </c>
      <c r="B1634" s="1" t="s">
        <v>2844</v>
      </c>
      <c r="C1634" s="1" t="s">
        <v>973</v>
      </c>
      <c r="F1634" s="1" t="s">
        <v>2845</v>
      </c>
      <c r="H1634" s="1" t="s">
        <v>26</v>
      </c>
      <c r="J1634" s="1" t="s">
        <v>27</v>
      </c>
      <c r="K1634" s="1" t="s">
        <v>2846</v>
      </c>
      <c r="L1634" s="1" t="s">
        <v>2847</v>
      </c>
      <c r="M1634" s="1" t="s">
        <v>302</v>
      </c>
      <c r="N1634" s="2">
        <v>41640</v>
      </c>
      <c r="O1634" s="1" t="s">
        <v>30</v>
      </c>
      <c r="P1634" s="1" t="s">
        <v>2848</v>
      </c>
      <c r="R1634" s="1" t="s">
        <v>2849</v>
      </c>
      <c r="S1634" s="1" t="s">
        <v>2850</v>
      </c>
      <c r="U1634" s="4">
        <v>45667</v>
      </c>
      <c r="W1634" s="1">
        <v>3</v>
      </c>
    </row>
    <row r="1635" spans="1:23" x14ac:dyDescent="0.3">
      <c r="A1635" s="1" t="s">
        <v>2851</v>
      </c>
      <c r="B1635" s="1" t="s">
        <v>2852</v>
      </c>
      <c r="D1635" s="1" t="s">
        <v>2853</v>
      </c>
      <c r="E1635" s="1">
        <v>1</v>
      </c>
      <c r="F1635" s="1" t="s">
        <v>116</v>
      </c>
      <c r="H1635" s="1" t="s">
        <v>26</v>
      </c>
      <c r="I1635" s="1" t="s">
        <v>71</v>
      </c>
      <c r="J1635" s="1" t="s">
        <v>27</v>
      </c>
      <c r="K1635" s="1" t="s">
        <v>2854</v>
      </c>
      <c r="M1635" s="1" t="s">
        <v>660</v>
      </c>
      <c r="N1635" s="2">
        <v>41640</v>
      </c>
      <c r="O1635" s="1" t="s">
        <v>30</v>
      </c>
      <c r="P1635" s="1" t="s">
        <v>2855</v>
      </c>
      <c r="Q1635" s="1" t="s">
        <v>2856</v>
      </c>
      <c r="R1635" s="1" t="s">
        <v>2857</v>
      </c>
      <c r="S1635" s="1" t="s">
        <v>2858</v>
      </c>
      <c r="U1635" s="3">
        <v>18568</v>
      </c>
    </row>
    <row r="1636" spans="1:23" x14ac:dyDescent="0.3">
      <c r="A1636" s="1" t="s">
        <v>2859</v>
      </c>
      <c r="B1636" s="1" t="s">
        <v>2860</v>
      </c>
      <c r="F1636" s="1" t="s">
        <v>1236</v>
      </c>
      <c r="H1636" s="1" t="s">
        <v>26</v>
      </c>
      <c r="I1636" s="1" t="s">
        <v>71</v>
      </c>
      <c r="J1636" s="1" t="s">
        <v>27</v>
      </c>
      <c r="K1636" s="1" t="s">
        <v>1237</v>
      </c>
      <c r="M1636" s="1" t="s">
        <v>100</v>
      </c>
      <c r="N1636" s="2">
        <v>41640</v>
      </c>
      <c r="O1636" s="1" t="s">
        <v>30</v>
      </c>
      <c r="P1636" s="1" t="s">
        <v>2861</v>
      </c>
      <c r="U1636" s="3">
        <v>18568</v>
      </c>
    </row>
    <row r="1637" spans="1:23" x14ac:dyDescent="0.3">
      <c r="A1637" s="1" t="s">
        <v>2862</v>
      </c>
      <c r="B1637" s="1" t="s">
        <v>2863</v>
      </c>
      <c r="F1637" s="1" t="s">
        <v>2864</v>
      </c>
      <c r="H1637" s="1" t="s">
        <v>26</v>
      </c>
      <c r="I1637" s="1" t="s">
        <v>71</v>
      </c>
      <c r="J1637" s="1" t="s">
        <v>27</v>
      </c>
      <c r="K1637" s="1" t="s">
        <v>2865</v>
      </c>
      <c r="L1637" s="1" t="s">
        <v>2866</v>
      </c>
      <c r="M1637" s="1" t="s">
        <v>42</v>
      </c>
      <c r="N1637" s="2">
        <v>41640</v>
      </c>
      <c r="O1637" s="1" t="s">
        <v>30</v>
      </c>
      <c r="P1637" s="1" t="s">
        <v>2867</v>
      </c>
      <c r="R1637" s="1" t="s">
        <v>2868</v>
      </c>
      <c r="U1637" s="1" t="s">
        <v>34</v>
      </c>
    </row>
    <row r="1638" spans="1:23" x14ac:dyDescent="0.3">
      <c r="A1638" s="1" t="s">
        <v>2869</v>
      </c>
      <c r="B1638" s="1" t="s">
        <v>2870</v>
      </c>
      <c r="D1638" s="1" t="s">
        <v>2871</v>
      </c>
      <c r="E1638" s="1">
        <v>1</v>
      </c>
      <c r="F1638" s="1" t="s">
        <v>1921</v>
      </c>
      <c r="H1638" s="1" t="s">
        <v>26</v>
      </c>
      <c r="I1638" s="1" t="s">
        <v>71</v>
      </c>
      <c r="J1638" s="1" t="s">
        <v>27</v>
      </c>
      <c r="K1638" s="1" t="s">
        <v>2872</v>
      </c>
      <c r="M1638" s="1" t="s">
        <v>100</v>
      </c>
      <c r="N1638" s="2">
        <v>41640</v>
      </c>
      <c r="O1638" s="1" t="s">
        <v>30</v>
      </c>
      <c r="P1638" s="1" t="s">
        <v>2873</v>
      </c>
      <c r="Q1638" s="1" t="s">
        <v>2874</v>
      </c>
      <c r="R1638" s="1" t="s">
        <v>2875</v>
      </c>
      <c r="S1638" s="1" t="s">
        <v>2876</v>
      </c>
      <c r="U1638" s="4">
        <v>45667</v>
      </c>
    </row>
    <row r="1639" spans="1:23" x14ac:dyDescent="0.3">
      <c r="A1639" s="1" t="s">
        <v>2877</v>
      </c>
      <c r="B1639" s="1" t="s">
        <v>2878</v>
      </c>
      <c r="F1639" s="1" t="s">
        <v>2879</v>
      </c>
      <c r="H1639" s="1" t="s">
        <v>26</v>
      </c>
      <c r="I1639" s="1" t="s">
        <v>80</v>
      </c>
      <c r="J1639" s="1" t="s">
        <v>27</v>
      </c>
      <c r="K1639" s="1" t="s">
        <v>2880</v>
      </c>
      <c r="M1639" s="1" t="s">
        <v>1387</v>
      </c>
      <c r="N1639" s="2">
        <v>41640</v>
      </c>
      <c r="O1639" s="1" t="s">
        <v>30</v>
      </c>
      <c r="P1639" s="1" t="s">
        <v>2881</v>
      </c>
      <c r="Q1639" s="1" t="s">
        <v>2882</v>
      </c>
      <c r="R1639" s="1" t="s">
        <v>2883</v>
      </c>
      <c r="U1639" s="4">
        <v>45667</v>
      </c>
    </row>
    <row r="1640" spans="1:23" x14ac:dyDescent="0.3">
      <c r="A1640" s="1" t="s">
        <v>2884</v>
      </c>
      <c r="B1640" s="1" t="s">
        <v>2885</v>
      </c>
      <c r="F1640" s="1" t="s">
        <v>221</v>
      </c>
      <c r="H1640" s="1" t="s">
        <v>26</v>
      </c>
      <c r="I1640" s="1" t="s">
        <v>71</v>
      </c>
      <c r="J1640" s="1" t="s">
        <v>27</v>
      </c>
      <c r="K1640" s="1" t="s">
        <v>2886</v>
      </c>
      <c r="M1640" s="1" t="s">
        <v>258</v>
      </c>
      <c r="N1640" s="2">
        <v>41640</v>
      </c>
      <c r="O1640" s="1" t="s">
        <v>30</v>
      </c>
      <c r="P1640" s="1" t="s">
        <v>2887</v>
      </c>
      <c r="Q1640" s="1" t="s">
        <v>2888</v>
      </c>
      <c r="R1640" s="1" t="s">
        <v>2889</v>
      </c>
      <c r="S1640" s="1">
        <v>23412931906</v>
      </c>
      <c r="U1640" s="3">
        <v>18568</v>
      </c>
    </row>
    <row r="1641" spans="1:23" x14ac:dyDescent="0.3">
      <c r="A1641" s="1" t="s">
        <v>2890</v>
      </c>
      <c r="B1641" s="1" t="s">
        <v>2891</v>
      </c>
      <c r="F1641" s="1" t="s">
        <v>2892</v>
      </c>
      <c r="H1641" s="1" t="s">
        <v>26</v>
      </c>
      <c r="I1641" s="1" t="s">
        <v>71</v>
      </c>
      <c r="J1641" s="1" t="s">
        <v>27</v>
      </c>
      <c r="K1641" s="1" t="s">
        <v>2893</v>
      </c>
      <c r="L1641" s="1" t="s">
        <v>2894</v>
      </c>
      <c r="M1641" s="1" t="s">
        <v>100</v>
      </c>
      <c r="N1641" s="2">
        <v>41640</v>
      </c>
      <c r="O1641" s="1" t="s">
        <v>30</v>
      </c>
      <c r="P1641" s="1" t="s">
        <v>2895</v>
      </c>
      <c r="Q1641" s="1" t="s">
        <v>2896</v>
      </c>
      <c r="U1641" s="4">
        <v>45667</v>
      </c>
    </row>
    <row r="1642" spans="1:23" x14ac:dyDescent="0.3">
      <c r="A1642" s="1" t="s">
        <v>2897</v>
      </c>
      <c r="B1642" s="1" t="s">
        <v>2898</v>
      </c>
      <c r="F1642" s="1" t="s">
        <v>643</v>
      </c>
      <c r="H1642" s="1" t="s">
        <v>26</v>
      </c>
      <c r="J1642" s="1" t="s">
        <v>27</v>
      </c>
      <c r="K1642" s="1" t="s">
        <v>2899</v>
      </c>
      <c r="L1642" s="1" t="s">
        <v>2900</v>
      </c>
      <c r="M1642" s="1" t="s">
        <v>2901</v>
      </c>
      <c r="N1642" s="2">
        <v>41640</v>
      </c>
      <c r="O1642" s="1" t="s">
        <v>30</v>
      </c>
      <c r="P1642" s="1" t="s">
        <v>2902</v>
      </c>
      <c r="Q1642" s="1" t="s">
        <v>2903</v>
      </c>
      <c r="R1642" s="1" t="s">
        <v>2904</v>
      </c>
      <c r="S1642" s="1" t="s">
        <v>2905</v>
      </c>
      <c r="U1642" s="1" t="s">
        <v>34</v>
      </c>
    </row>
    <row r="1643" spans="1:23" x14ac:dyDescent="0.3">
      <c r="A1643" s="1" t="s">
        <v>2906</v>
      </c>
      <c r="B1643" s="1" t="s">
        <v>2907</v>
      </c>
      <c r="F1643" s="1" t="s">
        <v>643</v>
      </c>
      <c r="H1643" s="1" t="s">
        <v>26</v>
      </c>
      <c r="J1643" s="1" t="s">
        <v>27</v>
      </c>
      <c r="K1643" s="1" t="s">
        <v>2908</v>
      </c>
      <c r="M1643" s="1" t="s">
        <v>630</v>
      </c>
      <c r="N1643" s="2">
        <v>41640</v>
      </c>
      <c r="O1643" s="1" t="s">
        <v>30</v>
      </c>
      <c r="P1643" s="1" t="s">
        <v>2909</v>
      </c>
      <c r="Q1643" s="1" t="s">
        <v>2910</v>
      </c>
      <c r="R1643" s="1" t="s">
        <v>2911</v>
      </c>
      <c r="S1643" s="1">
        <v>254746946888</v>
      </c>
      <c r="U1643" s="4">
        <v>45667</v>
      </c>
    </row>
    <row r="1644" spans="1:23" x14ac:dyDescent="0.3">
      <c r="A1644" s="1" t="s">
        <v>2912</v>
      </c>
      <c r="B1644" s="1" t="s">
        <v>2913</v>
      </c>
      <c r="F1644" s="1" t="s">
        <v>2914</v>
      </c>
      <c r="H1644" s="1" t="s">
        <v>26</v>
      </c>
      <c r="I1644" s="1" t="s">
        <v>39</v>
      </c>
      <c r="J1644" s="1" t="s">
        <v>27</v>
      </c>
      <c r="K1644" s="1" t="s">
        <v>2915</v>
      </c>
      <c r="M1644" s="1" t="s">
        <v>74</v>
      </c>
      <c r="N1644" s="2">
        <v>41640</v>
      </c>
      <c r="O1644" s="1" t="s">
        <v>30</v>
      </c>
      <c r="P1644" s="1" t="s">
        <v>2916</v>
      </c>
      <c r="R1644" s="1" t="s">
        <v>2917</v>
      </c>
      <c r="S1644" s="1" t="s">
        <v>2918</v>
      </c>
      <c r="U1644" s="1" t="s">
        <v>47</v>
      </c>
    </row>
    <row r="1645" spans="1:23" x14ac:dyDescent="0.3">
      <c r="A1645" s="1" t="s">
        <v>2919</v>
      </c>
      <c r="B1645" s="1" t="s">
        <v>2920</v>
      </c>
      <c r="D1645" s="1" t="s">
        <v>2921</v>
      </c>
      <c r="E1645" s="1">
        <v>1</v>
      </c>
      <c r="F1645" s="1" t="s">
        <v>142</v>
      </c>
      <c r="H1645" s="1" t="s">
        <v>26</v>
      </c>
      <c r="J1645" s="1" t="s">
        <v>27</v>
      </c>
      <c r="K1645" s="1" t="s">
        <v>2729</v>
      </c>
      <c r="L1645" s="1" t="s">
        <v>2922</v>
      </c>
      <c r="M1645" s="1" t="s">
        <v>302</v>
      </c>
      <c r="N1645" s="2">
        <v>41640</v>
      </c>
      <c r="O1645" s="1" t="s">
        <v>30</v>
      </c>
      <c r="P1645" s="1" t="s">
        <v>2923</v>
      </c>
      <c r="Q1645" s="1" t="s">
        <v>2924</v>
      </c>
      <c r="S1645" s="1">
        <f>31-852013894</f>
        <v>-852013863</v>
      </c>
    </row>
    <row r="1646" spans="1:23" x14ac:dyDescent="0.3">
      <c r="A1646" s="1" t="s">
        <v>2925</v>
      </c>
      <c r="B1646" s="1" t="s">
        <v>2926</v>
      </c>
      <c r="F1646" s="1" t="s">
        <v>25</v>
      </c>
      <c r="H1646" s="1" t="s">
        <v>26</v>
      </c>
      <c r="I1646" s="1" t="s">
        <v>71</v>
      </c>
      <c r="J1646" s="1" t="s">
        <v>27</v>
      </c>
      <c r="K1646" s="1" t="s">
        <v>257</v>
      </c>
      <c r="M1646" s="1" t="s">
        <v>258</v>
      </c>
      <c r="N1646" s="2">
        <v>41640</v>
      </c>
      <c r="O1646" s="1" t="s">
        <v>30</v>
      </c>
      <c r="P1646" s="1" t="s">
        <v>2927</v>
      </c>
      <c r="R1646" s="1" t="s">
        <v>2928</v>
      </c>
      <c r="S1646" s="1" t="s">
        <v>2929</v>
      </c>
      <c r="U1646" s="4">
        <v>45667</v>
      </c>
    </row>
    <row r="1647" spans="1:23" x14ac:dyDescent="0.3">
      <c r="A1647" s="1" t="s">
        <v>2930</v>
      </c>
      <c r="B1647" s="1" t="s">
        <v>2931</v>
      </c>
      <c r="F1647" s="1" t="s">
        <v>2932</v>
      </c>
      <c r="H1647" s="1" t="s">
        <v>26</v>
      </c>
      <c r="J1647" s="1" t="s">
        <v>27</v>
      </c>
      <c r="K1647" s="1" t="s">
        <v>2933</v>
      </c>
      <c r="L1647" s="1" t="s">
        <v>2934</v>
      </c>
      <c r="M1647" s="1" t="s">
        <v>135</v>
      </c>
      <c r="N1647" s="2">
        <v>41640</v>
      </c>
      <c r="O1647" s="1" t="s">
        <v>30</v>
      </c>
      <c r="P1647" s="1" t="s">
        <v>2935</v>
      </c>
      <c r="Q1647" s="1" t="s">
        <v>2936</v>
      </c>
      <c r="U1647" s="1" t="s">
        <v>130</v>
      </c>
    </row>
    <row r="1648" spans="1:23" x14ac:dyDescent="0.3">
      <c r="A1648" s="1" t="s">
        <v>2937</v>
      </c>
      <c r="B1648" s="1" t="s">
        <v>2938</v>
      </c>
      <c r="F1648" s="1" t="s">
        <v>643</v>
      </c>
      <c r="H1648" s="1" t="s">
        <v>26</v>
      </c>
      <c r="J1648" s="1" t="s">
        <v>27</v>
      </c>
      <c r="K1648" s="1" t="s">
        <v>2939</v>
      </c>
      <c r="M1648" s="1" t="s">
        <v>2940</v>
      </c>
      <c r="N1648" s="2">
        <v>41640</v>
      </c>
      <c r="O1648" s="1" t="s">
        <v>30</v>
      </c>
      <c r="P1648" s="1" t="s">
        <v>2941</v>
      </c>
      <c r="Q1648" s="1" t="s">
        <v>2942</v>
      </c>
      <c r="R1648" s="1" t="s">
        <v>2943</v>
      </c>
      <c r="S1648" s="1" t="s">
        <v>2944</v>
      </c>
      <c r="U1648" s="3">
        <v>18568</v>
      </c>
    </row>
    <row r="1649" spans="1:21" x14ac:dyDescent="0.3">
      <c r="A1649" s="1" t="s">
        <v>2945</v>
      </c>
      <c r="B1649" s="1" t="s">
        <v>2946</v>
      </c>
      <c r="F1649" s="1" t="s">
        <v>2947</v>
      </c>
      <c r="H1649" s="1" t="s">
        <v>26</v>
      </c>
      <c r="I1649" s="1" t="s">
        <v>71</v>
      </c>
      <c r="J1649" s="1" t="s">
        <v>27</v>
      </c>
      <c r="K1649" s="1" t="s">
        <v>2948</v>
      </c>
      <c r="L1649" s="1" t="s">
        <v>2949</v>
      </c>
      <c r="M1649" s="1" t="s">
        <v>135</v>
      </c>
      <c r="N1649" s="2">
        <v>41640</v>
      </c>
      <c r="O1649" s="1" t="s">
        <v>30</v>
      </c>
      <c r="P1649" s="1" t="s">
        <v>2950</v>
      </c>
      <c r="Q1649" s="1" t="s">
        <v>2951</v>
      </c>
      <c r="R1649" s="1" t="s">
        <v>2952</v>
      </c>
      <c r="U1649" s="3">
        <v>18568</v>
      </c>
    </row>
    <row r="1650" spans="1:21" x14ac:dyDescent="0.3">
      <c r="A1650" s="1" t="s">
        <v>2953</v>
      </c>
      <c r="B1650" s="1" t="s">
        <v>2954</v>
      </c>
      <c r="D1650" s="1" t="s">
        <v>2955</v>
      </c>
      <c r="E1650" s="1">
        <v>1</v>
      </c>
      <c r="F1650" s="1" t="s">
        <v>2956</v>
      </c>
      <c r="H1650" s="1" t="s">
        <v>26</v>
      </c>
      <c r="I1650" s="1" t="s">
        <v>71</v>
      </c>
      <c r="J1650" s="1" t="s">
        <v>473</v>
      </c>
      <c r="K1650" s="1" t="s">
        <v>2957</v>
      </c>
      <c r="L1650" s="1" t="s">
        <v>2958</v>
      </c>
      <c r="M1650" s="1" t="s">
        <v>347</v>
      </c>
      <c r="N1650" s="2">
        <v>41640</v>
      </c>
      <c r="O1650" s="1" t="s">
        <v>30</v>
      </c>
      <c r="P1650" s="1" t="s">
        <v>2959</v>
      </c>
      <c r="Q1650" s="1" t="s">
        <v>2960</v>
      </c>
      <c r="R1650" s="1" t="s">
        <v>2961</v>
      </c>
      <c r="U1650" s="4">
        <v>45667</v>
      </c>
    </row>
    <row r="1651" spans="1:21" x14ac:dyDescent="0.3">
      <c r="A1651" s="1" t="s">
        <v>2962</v>
      </c>
      <c r="B1651" s="1" t="s">
        <v>2963</v>
      </c>
      <c r="F1651" s="1" t="s">
        <v>248</v>
      </c>
      <c r="H1651" s="1" t="s">
        <v>26</v>
      </c>
      <c r="J1651" s="1" t="s">
        <v>27</v>
      </c>
      <c r="K1651" s="1" t="s">
        <v>2964</v>
      </c>
      <c r="M1651" s="1" t="s">
        <v>170</v>
      </c>
      <c r="N1651" s="2">
        <v>41640</v>
      </c>
      <c r="O1651" s="1" t="s">
        <v>30</v>
      </c>
      <c r="P1651" s="1" t="s">
        <v>2965</v>
      </c>
      <c r="Q1651" s="1" t="s">
        <v>2966</v>
      </c>
      <c r="R1651" s="1" t="s">
        <v>2967</v>
      </c>
      <c r="S1651" s="1" t="s">
        <v>2968</v>
      </c>
      <c r="U1651" s="1" t="s">
        <v>34</v>
      </c>
    </row>
    <row r="1652" spans="1:21" x14ac:dyDescent="0.3">
      <c r="A1652" s="1" t="s">
        <v>2969</v>
      </c>
      <c r="B1652" s="1" t="s">
        <v>2970</v>
      </c>
      <c r="F1652" s="1" t="s">
        <v>25</v>
      </c>
      <c r="H1652" s="1" t="s">
        <v>26</v>
      </c>
      <c r="I1652" s="1" t="s">
        <v>39</v>
      </c>
      <c r="J1652" s="1" t="s">
        <v>27</v>
      </c>
      <c r="K1652" s="1" t="s">
        <v>2971</v>
      </c>
      <c r="M1652" s="1" t="s">
        <v>144</v>
      </c>
      <c r="N1652" s="2">
        <v>41640</v>
      </c>
      <c r="O1652" s="1" t="s">
        <v>30</v>
      </c>
      <c r="P1652" s="1" t="s">
        <v>2972</v>
      </c>
      <c r="R1652" s="1" t="s">
        <v>2973</v>
      </c>
      <c r="S1652" s="1" t="s">
        <v>2974</v>
      </c>
      <c r="U1652" s="1" t="s">
        <v>67</v>
      </c>
    </row>
    <row r="1653" spans="1:21" x14ac:dyDescent="0.3">
      <c r="A1653" s="1" t="s">
        <v>2975</v>
      </c>
      <c r="B1653" s="1" t="s">
        <v>2976</v>
      </c>
      <c r="F1653" s="1" t="s">
        <v>2977</v>
      </c>
      <c r="H1653" s="1" t="s">
        <v>26</v>
      </c>
      <c r="I1653" s="1" t="s">
        <v>71</v>
      </c>
      <c r="J1653" s="1" t="s">
        <v>27</v>
      </c>
      <c r="K1653" s="1" t="s">
        <v>2978</v>
      </c>
      <c r="M1653" s="1" t="s">
        <v>1120</v>
      </c>
      <c r="N1653" s="2">
        <v>41640</v>
      </c>
      <c r="O1653" s="1" t="s">
        <v>30</v>
      </c>
      <c r="P1653" s="1" t="s">
        <v>2979</v>
      </c>
      <c r="R1653" s="1" t="s">
        <v>2980</v>
      </c>
      <c r="S1653" s="1" t="s">
        <v>2981</v>
      </c>
      <c r="U1653" s="4">
        <v>45667</v>
      </c>
    </row>
    <row r="1654" spans="1:21" x14ac:dyDescent="0.3">
      <c r="A1654" s="1" t="s">
        <v>2982</v>
      </c>
      <c r="B1654" s="1" t="s">
        <v>2983</v>
      </c>
      <c r="F1654" s="1" t="s">
        <v>90</v>
      </c>
      <c r="H1654" s="1" t="s">
        <v>26</v>
      </c>
      <c r="J1654" s="1" t="s">
        <v>27</v>
      </c>
      <c r="K1654" s="1" t="s">
        <v>91</v>
      </c>
      <c r="M1654" s="1" t="s">
        <v>302</v>
      </c>
      <c r="N1654" s="2">
        <v>41640</v>
      </c>
      <c r="O1654" s="1" t="s">
        <v>30</v>
      </c>
      <c r="P1654" s="1" t="s">
        <v>2984</v>
      </c>
      <c r="Q1654" s="1" t="s">
        <v>2985</v>
      </c>
      <c r="R1654" s="1" t="s">
        <v>2986</v>
      </c>
      <c r="S1654" s="1" t="s">
        <v>2987</v>
      </c>
      <c r="U1654" s="3">
        <v>18568</v>
      </c>
    </row>
    <row r="1655" spans="1:21" x14ac:dyDescent="0.3">
      <c r="A1655" s="1" t="s">
        <v>2988</v>
      </c>
      <c r="B1655" s="1" t="s">
        <v>2989</v>
      </c>
      <c r="F1655" s="1" t="s">
        <v>25</v>
      </c>
      <c r="H1655" s="1" t="s">
        <v>26</v>
      </c>
      <c r="J1655" s="1" t="s">
        <v>27</v>
      </c>
      <c r="K1655" s="1" t="s">
        <v>315</v>
      </c>
      <c r="M1655" s="1" t="s">
        <v>135</v>
      </c>
      <c r="N1655" s="2">
        <v>41640</v>
      </c>
      <c r="O1655" s="1" t="s">
        <v>30</v>
      </c>
      <c r="P1655" s="1" t="s">
        <v>2990</v>
      </c>
      <c r="Q1655" s="1" t="s">
        <v>2991</v>
      </c>
      <c r="R1655" s="1" t="s">
        <v>2992</v>
      </c>
      <c r="S1655" s="1">
        <f>263-715-446-407</f>
        <v>-1305</v>
      </c>
      <c r="U1655" s="3">
        <v>18568</v>
      </c>
    </row>
    <row r="1656" spans="1:21" x14ac:dyDescent="0.3">
      <c r="A1656" s="1" t="s">
        <v>2993</v>
      </c>
      <c r="B1656" s="1" t="s">
        <v>2994</v>
      </c>
      <c r="F1656" s="1" t="s">
        <v>2995</v>
      </c>
      <c r="H1656" s="1" t="s">
        <v>26</v>
      </c>
      <c r="I1656" s="1" t="s">
        <v>71</v>
      </c>
      <c r="J1656" s="1" t="s">
        <v>27</v>
      </c>
      <c r="K1656" s="1" t="s">
        <v>2996</v>
      </c>
      <c r="L1656" s="1" t="s">
        <v>2997</v>
      </c>
      <c r="M1656" s="1" t="s">
        <v>2998</v>
      </c>
      <c r="N1656" s="2">
        <v>41640</v>
      </c>
      <c r="O1656" s="1" t="s">
        <v>30</v>
      </c>
      <c r="P1656" s="1" t="s">
        <v>2999</v>
      </c>
      <c r="Q1656" s="1" t="s">
        <v>3000</v>
      </c>
      <c r="R1656" s="1" t="s">
        <v>3001</v>
      </c>
      <c r="S1656" s="1" t="s">
        <v>3002</v>
      </c>
      <c r="U1656" s="4">
        <v>45667</v>
      </c>
    </row>
    <row r="1657" spans="1:21" x14ac:dyDescent="0.3">
      <c r="A1657" s="1" t="s">
        <v>3003</v>
      </c>
      <c r="B1657" s="1" t="s">
        <v>3004</v>
      </c>
      <c r="F1657" s="1" t="s">
        <v>3005</v>
      </c>
      <c r="H1657" s="1" t="s">
        <v>26</v>
      </c>
      <c r="I1657" s="1" t="s">
        <v>71</v>
      </c>
      <c r="J1657" s="1" t="s">
        <v>27</v>
      </c>
      <c r="K1657" s="1" t="s">
        <v>3006</v>
      </c>
      <c r="M1657" s="1" t="s">
        <v>3007</v>
      </c>
      <c r="N1657" s="2">
        <v>41640</v>
      </c>
      <c r="O1657" s="1" t="s">
        <v>30</v>
      </c>
      <c r="P1657" s="1" t="s">
        <v>3008</v>
      </c>
      <c r="Q1657" s="1" t="s">
        <v>3009</v>
      </c>
      <c r="R1657" s="1" t="s">
        <v>3010</v>
      </c>
      <c r="U1657" s="4">
        <v>45667</v>
      </c>
    </row>
    <row r="1658" spans="1:21" x14ac:dyDescent="0.3">
      <c r="A1658" s="1" t="s">
        <v>3011</v>
      </c>
      <c r="B1658" s="1" t="s">
        <v>3012</v>
      </c>
      <c r="F1658" s="1" t="s">
        <v>25</v>
      </c>
      <c r="H1658" s="1" t="s">
        <v>26</v>
      </c>
      <c r="I1658" s="1" t="s">
        <v>71</v>
      </c>
      <c r="J1658" s="1" t="s">
        <v>27</v>
      </c>
      <c r="K1658" s="1" t="s">
        <v>3013</v>
      </c>
      <c r="M1658" s="1" t="s">
        <v>302</v>
      </c>
      <c r="N1658" s="2">
        <v>41640</v>
      </c>
      <c r="O1658" s="1" t="s">
        <v>30</v>
      </c>
      <c r="P1658" s="1" t="s">
        <v>3014</v>
      </c>
      <c r="R1658" s="1" t="s">
        <v>3015</v>
      </c>
      <c r="S1658" s="1" t="s">
        <v>3016</v>
      </c>
      <c r="U1658" s="3">
        <v>18568</v>
      </c>
    </row>
    <row r="1659" spans="1:21" x14ac:dyDescent="0.3">
      <c r="A1659" s="1" t="s">
        <v>3017</v>
      </c>
      <c r="B1659" s="1" t="s">
        <v>3018</v>
      </c>
      <c r="D1659" s="1" t="s">
        <v>3019</v>
      </c>
      <c r="E1659" s="1">
        <v>1</v>
      </c>
      <c r="F1659" s="1" t="s">
        <v>25</v>
      </c>
      <c r="H1659" s="1" t="s">
        <v>26</v>
      </c>
      <c r="J1659" s="1" t="s">
        <v>473</v>
      </c>
      <c r="K1659" s="1" t="s">
        <v>3020</v>
      </c>
      <c r="L1659" s="1" t="s">
        <v>3021</v>
      </c>
      <c r="M1659" s="1" t="s">
        <v>258</v>
      </c>
      <c r="N1659" s="2">
        <v>41640</v>
      </c>
      <c r="O1659" s="1" t="s">
        <v>267</v>
      </c>
      <c r="P1659" s="1" t="s">
        <v>3022</v>
      </c>
      <c r="U1659" s="3">
        <v>18568</v>
      </c>
    </row>
    <row r="1660" spans="1:21" x14ac:dyDescent="0.3">
      <c r="A1660" s="1" t="s">
        <v>3023</v>
      </c>
      <c r="B1660" s="1" t="s">
        <v>3024</v>
      </c>
      <c r="F1660" s="1" t="s">
        <v>25</v>
      </c>
      <c r="H1660" s="1" t="s">
        <v>26</v>
      </c>
      <c r="J1660" s="1" t="s">
        <v>27</v>
      </c>
      <c r="K1660" s="1" t="s">
        <v>345</v>
      </c>
      <c r="M1660" s="1" t="s">
        <v>347</v>
      </c>
      <c r="N1660" s="2">
        <v>41640</v>
      </c>
      <c r="O1660" s="1" t="s">
        <v>30</v>
      </c>
      <c r="P1660" s="1" t="s">
        <v>3025</v>
      </c>
      <c r="R1660" s="1" t="s">
        <v>3026</v>
      </c>
      <c r="S1660" s="1" t="s">
        <v>3027</v>
      </c>
      <c r="U1660" s="1" t="s">
        <v>130</v>
      </c>
    </row>
    <row r="1661" spans="1:21" x14ac:dyDescent="0.3">
      <c r="A1661" s="1" t="s">
        <v>3028</v>
      </c>
      <c r="B1661" s="1" t="s">
        <v>3029</v>
      </c>
      <c r="F1661" s="1" t="s">
        <v>2083</v>
      </c>
      <c r="H1661" s="1" t="s">
        <v>26</v>
      </c>
      <c r="I1661" s="1" t="s">
        <v>71</v>
      </c>
      <c r="J1661" s="1" t="s">
        <v>27</v>
      </c>
      <c r="K1661" s="1" t="s">
        <v>3030</v>
      </c>
      <c r="L1661" s="1" t="s">
        <v>3031</v>
      </c>
      <c r="M1661" s="1" t="s">
        <v>302</v>
      </c>
      <c r="N1661" s="2">
        <v>41640</v>
      </c>
      <c r="O1661" s="1" t="s">
        <v>30</v>
      </c>
      <c r="P1661" s="1" t="s">
        <v>3032</v>
      </c>
      <c r="R1661" s="1" t="s">
        <v>3033</v>
      </c>
      <c r="S1661" s="1" t="s">
        <v>3034</v>
      </c>
      <c r="U1661" s="3">
        <v>18568</v>
      </c>
    </row>
    <row r="1662" spans="1:21" x14ac:dyDescent="0.3">
      <c r="A1662" s="1" t="s">
        <v>3035</v>
      </c>
      <c r="B1662" s="1" t="s">
        <v>3036</v>
      </c>
      <c r="D1662" s="1" t="s">
        <v>3037</v>
      </c>
      <c r="E1662" s="1">
        <v>3</v>
      </c>
      <c r="F1662" s="1" t="s">
        <v>3038</v>
      </c>
      <c r="H1662" s="1" t="s">
        <v>26</v>
      </c>
      <c r="J1662" s="1" t="s">
        <v>473</v>
      </c>
      <c r="K1662" s="1" t="s">
        <v>3039</v>
      </c>
      <c r="L1662" s="1" t="s">
        <v>3040</v>
      </c>
      <c r="M1662" s="1" t="s">
        <v>74</v>
      </c>
      <c r="N1662" s="2">
        <v>41640</v>
      </c>
      <c r="O1662" s="1" t="s">
        <v>30</v>
      </c>
      <c r="P1662" s="1" t="s">
        <v>3041</v>
      </c>
      <c r="Q1662" s="1" t="s">
        <v>3042</v>
      </c>
      <c r="U1662" s="4">
        <v>45667</v>
      </c>
    </row>
    <row r="1663" spans="1:21" x14ac:dyDescent="0.3">
      <c r="A1663" s="1" t="s">
        <v>3043</v>
      </c>
      <c r="B1663" s="1" t="s">
        <v>3044</v>
      </c>
      <c r="F1663" s="1" t="s">
        <v>186</v>
      </c>
      <c r="H1663" s="1" t="s">
        <v>26</v>
      </c>
      <c r="I1663" s="1" t="s">
        <v>39</v>
      </c>
      <c r="J1663" s="1" t="s">
        <v>27</v>
      </c>
      <c r="K1663" s="1" t="s">
        <v>3045</v>
      </c>
      <c r="M1663" s="1" t="s">
        <v>100</v>
      </c>
      <c r="N1663" s="2">
        <v>41640</v>
      </c>
      <c r="O1663" s="1" t="s">
        <v>30</v>
      </c>
      <c r="P1663" s="1" t="s">
        <v>3046</v>
      </c>
      <c r="R1663" s="1" t="s">
        <v>3047</v>
      </c>
      <c r="S1663" s="1" t="s">
        <v>3048</v>
      </c>
      <c r="U1663" s="1" t="s">
        <v>130</v>
      </c>
    </row>
    <row r="1664" spans="1:21" x14ac:dyDescent="0.3">
      <c r="A1664" s="1" t="s">
        <v>3049</v>
      </c>
      <c r="B1664" s="1" t="s">
        <v>3050</v>
      </c>
      <c r="F1664" s="1" t="s">
        <v>151</v>
      </c>
      <c r="H1664" s="1" t="s">
        <v>26</v>
      </c>
      <c r="I1664" s="1" t="s">
        <v>71</v>
      </c>
      <c r="J1664" s="1" t="s">
        <v>27</v>
      </c>
      <c r="K1664" s="1" t="s">
        <v>3051</v>
      </c>
      <c r="M1664" s="1" t="s">
        <v>170</v>
      </c>
      <c r="N1664" s="2">
        <v>41640</v>
      </c>
      <c r="O1664" s="1" t="s">
        <v>30</v>
      </c>
      <c r="P1664" s="1" t="s">
        <v>3052</v>
      </c>
      <c r="S1664" s="1" t="s">
        <v>3053</v>
      </c>
      <c r="U1664" s="3">
        <v>18568</v>
      </c>
    </row>
    <row r="1665" spans="1:23" x14ac:dyDescent="0.3">
      <c r="A1665" s="1" t="s">
        <v>3054</v>
      </c>
      <c r="B1665" s="1" t="s">
        <v>3055</v>
      </c>
      <c r="F1665" s="1" t="s">
        <v>3056</v>
      </c>
      <c r="H1665" s="1" t="s">
        <v>26</v>
      </c>
      <c r="J1665" s="1" t="s">
        <v>473</v>
      </c>
      <c r="K1665" s="1" t="s">
        <v>3057</v>
      </c>
      <c r="L1665" s="1" t="s">
        <v>3058</v>
      </c>
      <c r="M1665" s="1" t="s">
        <v>109</v>
      </c>
      <c r="N1665" s="2">
        <v>41640</v>
      </c>
      <c r="O1665" s="1" t="s">
        <v>30</v>
      </c>
      <c r="Q1665" s="1" t="s">
        <v>3059</v>
      </c>
      <c r="R1665" s="1" t="s">
        <v>3060</v>
      </c>
      <c r="S1665" s="1">
        <v>25471303830</v>
      </c>
    </row>
    <row r="1666" spans="1:23" x14ac:dyDescent="0.3">
      <c r="A1666" s="1" t="s">
        <v>3061</v>
      </c>
      <c r="B1666" s="1" t="s">
        <v>3062</v>
      </c>
      <c r="D1666" s="1" t="s">
        <v>3063</v>
      </c>
      <c r="E1666" s="1">
        <v>2</v>
      </c>
      <c r="F1666" s="1" t="s">
        <v>3064</v>
      </c>
      <c r="H1666" s="1" t="s">
        <v>26</v>
      </c>
      <c r="J1666" s="1" t="s">
        <v>473</v>
      </c>
      <c r="K1666" s="1" t="s">
        <v>3065</v>
      </c>
      <c r="L1666" s="1" t="s">
        <v>3066</v>
      </c>
      <c r="M1666" s="1" t="s">
        <v>135</v>
      </c>
      <c r="N1666" s="2">
        <v>41640</v>
      </c>
      <c r="O1666" s="1" t="s">
        <v>30</v>
      </c>
      <c r="P1666" s="1" t="s">
        <v>3067</v>
      </c>
      <c r="U1666" s="4">
        <v>45667</v>
      </c>
    </row>
    <row r="1667" spans="1:23" x14ac:dyDescent="0.3">
      <c r="A1667" s="1" t="s">
        <v>3068</v>
      </c>
      <c r="B1667" s="1" t="s">
        <v>3069</v>
      </c>
      <c r="F1667" s="1" t="s">
        <v>25</v>
      </c>
      <c r="H1667" s="1" t="s">
        <v>26</v>
      </c>
      <c r="I1667" s="1" t="s">
        <v>80</v>
      </c>
      <c r="J1667" s="1" t="s">
        <v>473</v>
      </c>
      <c r="K1667" s="1" t="s">
        <v>3070</v>
      </c>
      <c r="L1667" s="1" t="s">
        <v>3071</v>
      </c>
      <c r="M1667" s="1" t="s">
        <v>302</v>
      </c>
      <c r="N1667" s="2">
        <v>41640</v>
      </c>
      <c r="O1667" s="1" t="s">
        <v>30</v>
      </c>
      <c r="P1667" s="1" t="s">
        <v>3072</v>
      </c>
      <c r="Q1667" s="1" t="s">
        <v>3073</v>
      </c>
      <c r="R1667" s="1" t="s">
        <v>3074</v>
      </c>
      <c r="S1667" s="1" t="s">
        <v>3075</v>
      </c>
      <c r="U1667" s="4">
        <v>45667</v>
      </c>
    </row>
    <row r="1668" spans="1:23" x14ac:dyDescent="0.3">
      <c r="A1668" s="1" t="s">
        <v>3076</v>
      </c>
      <c r="B1668" s="1" t="s">
        <v>3077</v>
      </c>
      <c r="F1668" s="1" t="s">
        <v>1108</v>
      </c>
      <c r="H1668" s="1" t="s">
        <v>26</v>
      </c>
      <c r="J1668" s="1" t="s">
        <v>27</v>
      </c>
      <c r="K1668" s="1" t="s">
        <v>3078</v>
      </c>
      <c r="M1668" s="1" t="s">
        <v>3079</v>
      </c>
      <c r="N1668" s="2">
        <v>41640</v>
      </c>
      <c r="O1668" s="1" t="s">
        <v>30</v>
      </c>
      <c r="P1668" s="1" t="s">
        <v>3080</v>
      </c>
      <c r="Q1668" s="1" t="s">
        <v>3081</v>
      </c>
      <c r="R1668" s="1" t="s">
        <v>3082</v>
      </c>
      <c r="S1668" s="1" t="s">
        <v>3083</v>
      </c>
    </row>
    <row r="1669" spans="1:23" x14ac:dyDescent="0.3">
      <c r="A1669" s="1" t="s">
        <v>2436</v>
      </c>
      <c r="B1669" s="1" t="s">
        <v>2437</v>
      </c>
      <c r="F1669" s="1" t="s">
        <v>221</v>
      </c>
      <c r="H1669" s="1" t="s">
        <v>26</v>
      </c>
      <c r="I1669" s="1" t="s">
        <v>80</v>
      </c>
      <c r="J1669" s="1" t="s">
        <v>27</v>
      </c>
      <c r="K1669" s="1" t="s">
        <v>2438</v>
      </c>
      <c r="M1669" s="1" t="s">
        <v>170</v>
      </c>
      <c r="N1669" s="2">
        <v>41626</v>
      </c>
      <c r="O1669" s="1" t="s">
        <v>267</v>
      </c>
      <c r="P1669" s="1" t="s">
        <v>2439</v>
      </c>
      <c r="S1669" s="1" t="s">
        <v>2440</v>
      </c>
      <c r="U1669" s="4">
        <v>45667</v>
      </c>
    </row>
    <row r="1670" spans="1:23" x14ac:dyDescent="0.3">
      <c r="A1670" s="1" t="s">
        <v>2428</v>
      </c>
      <c r="B1670" s="1" t="s">
        <v>2429</v>
      </c>
      <c r="D1670" s="1" t="s">
        <v>2430</v>
      </c>
      <c r="E1670" s="1">
        <v>1</v>
      </c>
      <c r="F1670" s="1" t="s">
        <v>1345</v>
      </c>
      <c r="H1670" s="1" t="s">
        <v>26</v>
      </c>
      <c r="I1670" s="1" t="s">
        <v>39</v>
      </c>
      <c r="J1670" s="1" t="s">
        <v>27</v>
      </c>
      <c r="K1670" s="1" t="s">
        <v>2431</v>
      </c>
      <c r="M1670" s="1" t="s">
        <v>170</v>
      </c>
      <c r="N1670" s="2">
        <v>41591</v>
      </c>
      <c r="O1670" s="1" t="s">
        <v>267</v>
      </c>
      <c r="P1670" s="1" t="s">
        <v>2432</v>
      </c>
      <c r="Q1670" s="1" t="s">
        <v>2433</v>
      </c>
      <c r="R1670" s="1" t="s">
        <v>2434</v>
      </c>
      <c r="S1670" s="1" t="s">
        <v>2435</v>
      </c>
      <c r="U1670" s="3">
        <v>18568</v>
      </c>
    </row>
    <row r="1671" spans="1:23" x14ac:dyDescent="0.3">
      <c r="A1671" s="1" t="s">
        <v>2421</v>
      </c>
      <c r="B1671" s="1" t="s">
        <v>2422</v>
      </c>
      <c r="F1671" s="1" t="s">
        <v>2120</v>
      </c>
      <c r="H1671" s="1" t="s">
        <v>26</v>
      </c>
      <c r="I1671" s="1" t="s">
        <v>71</v>
      </c>
      <c r="J1671" s="1" t="s">
        <v>27</v>
      </c>
      <c r="K1671" s="1" t="s">
        <v>2423</v>
      </c>
      <c r="L1671" s="1" t="s">
        <v>2424</v>
      </c>
      <c r="M1671" s="1" t="s">
        <v>440</v>
      </c>
      <c r="N1671" s="2">
        <v>41588</v>
      </c>
      <c r="O1671" s="1" t="s">
        <v>267</v>
      </c>
      <c r="P1671" s="1" t="s">
        <v>2425</v>
      </c>
      <c r="Q1671" s="1" t="s">
        <v>2426</v>
      </c>
      <c r="R1671" s="1" t="s">
        <v>2427</v>
      </c>
      <c r="S1671" s="1">
        <v>260975435589</v>
      </c>
      <c r="U1671" s="3">
        <v>18568</v>
      </c>
    </row>
    <row r="1672" spans="1:23" x14ac:dyDescent="0.3">
      <c r="A1672" s="1" t="s">
        <v>2414</v>
      </c>
      <c r="B1672" s="1" t="s">
        <v>2415</v>
      </c>
      <c r="F1672" s="1" t="s">
        <v>2416</v>
      </c>
      <c r="H1672" s="1" t="s">
        <v>26</v>
      </c>
      <c r="I1672" s="1" t="s">
        <v>71</v>
      </c>
      <c r="J1672" s="1" t="s">
        <v>27</v>
      </c>
      <c r="K1672" s="1" t="s">
        <v>2417</v>
      </c>
      <c r="M1672" s="1" t="s">
        <v>42</v>
      </c>
      <c r="N1672" s="2">
        <v>41584</v>
      </c>
      <c r="O1672" s="1" t="s">
        <v>267</v>
      </c>
      <c r="P1672" s="1" t="s">
        <v>2418</v>
      </c>
      <c r="R1672" s="1" t="s">
        <v>2419</v>
      </c>
      <c r="S1672" s="1" t="s">
        <v>2420</v>
      </c>
      <c r="U1672" s="4">
        <v>45667</v>
      </c>
    </row>
    <row r="1673" spans="1:23" x14ac:dyDescent="0.3">
      <c r="A1673" s="1" t="s">
        <v>2405</v>
      </c>
      <c r="B1673" s="1" t="s">
        <v>2406</v>
      </c>
      <c r="C1673" s="1" t="s">
        <v>973</v>
      </c>
      <c r="D1673" s="1" t="s">
        <v>2407</v>
      </c>
      <c r="E1673" s="1">
        <v>3</v>
      </c>
      <c r="F1673" s="1" t="s">
        <v>2408</v>
      </c>
      <c r="H1673" s="1" t="s">
        <v>26</v>
      </c>
      <c r="I1673" s="1" t="s">
        <v>124</v>
      </c>
      <c r="J1673" s="1" t="s">
        <v>27</v>
      </c>
      <c r="K1673" s="1" t="s">
        <v>2409</v>
      </c>
      <c r="L1673" s="1" t="s">
        <v>2410</v>
      </c>
      <c r="M1673" s="1" t="s">
        <v>109</v>
      </c>
      <c r="N1673" s="2">
        <v>41579</v>
      </c>
      <c r="O1673" s="1" t="s">
        <v>267</v>
      </c>
      <c r="P1673" s="1" t="s">
        <v>2411</v>
      </c>
      <c r="Q1673" s="1" t="s">
        <v>2412</v>
      </c>
      <c r="R1673" s="1" t="s">
        <v>2413</v>
      </c>
      <c r="U1673" s="1" t="s">
        <v>34</v>
      </c>
      <c r="V1673" s="1" t="s">
        <v>932</v>
      </c>
      <c r="W1673" s="1">
        <v>14</v>
      </c>
    </row>
    <row r="1674" spans="1:23" x14ac:dyDescent="0.3">
      <c r="A1674" s="1" t="s">
        <v>2397</v>
      </c>
      <c r="B1674" s="1" t="s">
        <v>2398</v>
      </c>
      <c r="D1674" s="1" t="s">
        <v>2399</v>
      </c>
      <c r="E1674" s="1">
        <v>1</v>
      </c>
      <c r="F1674" s="1" t="s">
        <v>25</v>
      </c>
      <c r="H1674" s="1" t="s">
        <v>26</v>
      </c>
      <c r="I1674" s="1" t="s">
        <v>80</v>
      </c>
      <c r="J1674" s="1" t="s">
        <v>27</v>
      </c>
      <c r="K1674" s="1" t="s">
        <v>2400</v>
      </c>
      <c r="L1674" s="1" t="s">
        <v>2401</v>
      </c>
      <c r="M1674" s="1" t="s">
        <v>135</v>
      </c>
      <c r="N1674" s="2">
        <v>41578</v>
      </c>
      <c r="O1674" s="1" t="s">
        <v>267</v>
      </c>
      <c r="P1674" s="1" t="s">
        <v>2402</v>
      </c>
      <c r="Q1674" s="1" t="s">
        <v>2403</v>
      </c>
      <c r="R1674" s="1" t="s">
        <v>2404</v>
      </c>
      <c r="U1674" s="4">
        <v>45667</v>
      </c>
    </row>
    <row r="1675" spans="1:23" x14ac:dyDescent="0.3">
      <c r="A1675" s="1" t="s">
        <v>2390</v>
      </c>
      <c r="B1675" s="1" t="s">
        <v>2391</v>
      </c>
      <c r="F1675" s="1" t="s">
        <v>70</v>
      </c>
      <c r="H1675" s="1" t="s">
        <v>26</v>
      </c>
      <c r="J1675" s="1" t="s">
        <v>27</v>
      </c>
      <c r="K1675" s="1" t="s">
        <v>2392</v>
      </c>
      <c r="L1675" s="1" t="s">
        <v>2393</v>
      </c>
      <c r="M1675" s="1" t="s">
        <v>375</v>
      </c>
      <c r="N1675" s="2">
        <v>41577</v>
      </c>
      <c r="O1675" s="1" t="s">
        <v>267</v>
      </c>
      <c r="P1675" s="1" t="s">
        <v>2394</v>
      </c>
      <c r="Q1675" s="1" t="s">
        <v>2395</v>
      </c>
      <c r="R1675" s="1" t="s">
        <v>2396</v>
      </c>
      <c r="S1675" s="1">
        <v>2097000562</v>
      </c>
      <c r="U1675" s="3">
        <v>18568</v>
      </c>
    </row>
    <row r="1676" spans="1:23" x14ac:dyDescent="0.3">
      <c r="A1676" s="1" t="s">
        <v>2376</v>
      </c>
      <c r="B1676" s="1" t="s">
        <v>2377</v>
      </c>
      <c r="D1676" s="1" t="s">
        <v>2378</v>
      </c>
      <c r="E1676" s="1">
        <v>1</v>
      </c>
      <c r="F1676" s="1" t="s">
        <v>1054</v>
      </c>
      <c r="H1676" s="1" t="s">
        <v>26</v>
      </c>
      <c r="I1676" s="1" t="s">
        <v>80</v>
      </c>
      <c r="J1676" s="1" t="s">
        <v>27</v>
      </c>
      <c r="K1676" s="1" t="s">
        <v>2379</v>
      </c>
      <c r="L1676" s="1" t="s">
        <v>2380</v>
      </c>
      <c r="M1676" s="1" t="s">
        <v>100</v>
      </c>
      <c r="N1676" s="2">
        <v>41548</v>
      </c>
      <c r="O1676" s="1" t="s">
        <v>267</v>
      </c>
      <c r="P1676" s="1" t="s">
        <v>2381</v>
      </c>
      <c r="Q1676" s="1" t="s">
        <v>2382</v>
      </c>
      <c r="R1676" s="1" t="s">
        <v>2383</v>
      </c>
      <c r="U1676" s="4">
        <v>45667</v>
      </c>
    </row>
    <row r="1677" spans="1:23" x14ac:dyDescent="0.3">
      <c r="A1677" s="1" t="s">
        <v>2384</v>
      </c>
      <c r="B1677" s="1" t="s">
        <v>2385</v>
      </c>
      <c r="D1677" s="1" t="s">
        <v>2386</v>
      </c>
      <c r="E1677" s="1">
        <v>1</v>
      </c>
      <c r="F1677" s="1" t="s">
        <v>1921</v>
      </c>
      <c r="H1677" s="1" t="s">
        <v>26</v>
      </c>
      <c r="J1677" s="1" t="s">
        <v>27</v>
      </c>
      <c r="K1677" s="1" t="s">
        <v>2387</v>
      </c>
      <c r="M1677" s="1" t="s">
        <v>1110</v>
      </c>
      <c r="N1677" s="2">
        <v>41548</v>
      </c>
      <c r="O1677" s="1" t="s">
        <v>223</v>
      </c>
      <c r="P1677" s="1" t="s">
        <v>2388</v>
      </c>
      <c r="R1677" s="1" t="s">
        <v>2389</v>
      </c>
      <c r="S1677" s="1">
        <f>2-341-342-8447</f>
        <v>-9128</v>
      </c>
      <c r="U1677" s="1" t="s">
        <v>558</v>
      </c>
    </row>
    <row r="1678" spans="1:23" x14ac:dyDescent="0.3">
      <c r="A1678" s="1" t="s">
        <v>2367</v>
      </c>
      <c r="B1678" s="1" t="s">
        <v>2368</v>
      </c>
      <c r="D1678" s="1" t="s">
        <v>2369</v>
      </c>
      <c r="E1678" s="1">
        <v>2</v>
      </c>
      <c r="F1678" s="1" t="s">
        <v>2370</v>
      </c>
      <c r="H1678" s="1" t="s">
        <v>26</v>
      </c>
      <c r="I1678" s="1" t="s">
        <v>71</v>
      </c>
      <c r="J1678" s="1" t="s">
        <v>27</v>
      </c>
      <c r="K1678" s="1" t="s">
        <v>2371</v>
      </c>
      <c r="L1678" s="1" t="s">
        <v>2372</v>
      </c>
      <c r="M1678" s="1" t="s">
        <v>409</v>
      </c>
      <c r="N1678" s="2">
        <v>41520</v>
      </c>
      <c r="O1678" s="1" t="s">
        <v>267</v>
      </c>
      <c r="P1678" s="1" t="s">
        <v>2373</v>
      </c>
      <c r="Q1678" s="1" t="s">
        <v>2374</v>
      </c>
      <c r="R1678" s="1" t="s">
        <v>2375</v>
      </c>
      <c r="S1678" s="1">
        <v>27631474931</v>
      </c>
      <c r="U1678" s="4">
        <v>45667</v>
      </c>
    </row>
    <row r="1679" spans="1:23" x14ac:dyDescent="0.3">
      <c r="A1679" s="1" t="s">
        <v>2358</v>
      </c>
      <c r="B1679" s="1" t="s">
        <v>2359</v>
      </c>
      <c r="D1679" s="1" t="s">
        <v>2360</v>
      </c>
      <c r="E1679" s="1">
        <v>3</v>
      </c>
      <c r="F1679" s="1" t="s">
        <v>2361</v>
      </c>
      <c r="H1679" s="1" t="s">
        <v>26</v>
      </c>
      <c r="I1679" s="1" t="s">
        <v>80</v>
      </c>
      <c r="J1679" s="1" t="s">
        <v>473</v>
      </c>
      <c r="K1679" s="1" t="s">
        <v>2362</v>
      </c>
      <c r="L1679" s="1" t="s">
        <v>2363</v>
      </c>
      <c r="M1679" s="1" t="s">
        <v>302</v>
      </c>
      <c r="N1679" s="2">
        <v>41518</v>
      </c>
      <c r="O1679" s="1" t="s">
        <v>267</v>
      </c>
      <c r="P1679" s="1" t="s">
        <v>2364</v>
      </c>
      <c r="Q1679" s="1" t="s">
        <v>2365</v>
      </c>
      <c r="R1679" s="1" t="s">
        <v>2366</v>
      </c>
      <c r="U1679" s="4">
        <v>45667</v>
      </c>
    </row>
    <row r="1680" spans="1:23" x14ac:dyDescent="0.3">
      <c r="A1680" s="1" t="s">
        <v>2350</v>
      </c>
      <c r="B1680" s="1" t="s">
        <v>2351</v>
      </c>
      <c r="C1680" s="1" t="s">
        <v>1611</v>
      </c>
      <c r="D1680" s="1" t="s">
        <v>2352</v>
      </c>
      <c r="E1680" s="1">
        <v>1</v>
      </c>
      <c r="F1680" s="1" t="s">
        <v>2353</v>
      </c>
      <c r="H1680" s="1" t="s">
        <v>26</v>
      </c>
      <c r="I1680" s="1" t="s">
        <v>80</v>
      </c>
      <c r="J1680" s="1" t="s">
        <v>27</v>
      </c>
      <c r="K1680" s="1" t="s">
        <v>2354</v>
      </c>
      <c r="L1680" s="1" t="s">
        <v>2355</v>
      </c>
      <c r="M1680" s="1" t="s">
        <v>109</v>
      </c>
      <c r="N1680" s="2">
        <v>41487</v>
      </c>
      <c r="O1680" s="1" t="s">
        <v>267</v>
      </c>
      <c r="P1680" s="1" t="s">
        <v>2356</v>
      </c>
      <c r="R1680" s="1" t="s">
        <v>2357</v>
      </c>
      <c r="S1680" s="1">
        <v>254708351382</v>
      </c>
      <c r="U1680" s="3">
        <v>18568</v>
      </c>
      <c r="V1680" s="1" t="s">
        <v>869</v>
      </c>
      <c r="W1680" s="1">
        <v>1</v>
      </c>
    </row>
    <row r="1681" spans="1:23" x14ac:dyDescent="0.3">
      <c r="A1681" s="1" t="s">
        <v>2344</v>
      </c>
      <c r="B1681" s="1" t="s">
        <v>2345</v>
      </c>
      <c r="F1681" s="1" t="s">
        <v>25</v>
      </c>
      <c r="H1681" s="1" t="s">
        <v>26</v>
      </c>
      <c r="J1681" s="1" t="s">
        <v>27</v>
      </c>
      <c r="K1681" s="1" t="s">
        <v>213</v>
      </c>
      <c r="M1681" s="1" t="s">
        <v>1131</v>
      </c>
      <c r="N1681" s="2">
        <v>41411</v>
      </c>
      <c r="O1681" s="1" t="s">
        <v>267</v>
      </c>
      <c r="P1681" s="1" t="s">
        <v>2346</v>
      </c>
      <c r="Q1681" s="1" t="s">
        <v>2347</v>
      </c>
      <c r="R1681" s="1" t="s">
        <v>2348</v>
      </c>
      <c r="S1681" s="1" t="s">
        <v>2349</v>
      </c>
      <c r="U1681" s="1" t="s">
        <v>130</v>
      </c>
    </row>
    <row r="1682" spans="1:23" x14ac:dyDescent="0.3">
      <c r="A1682" s="1" t="s">
        <v>2336</v>
      </c>
      <c r="B1682" s="1" t="s">
        <v>2337</v>
      </c>
      <c r="D1682" s="1" t="s">
        <v>2338</v>
      </c>
      <c r="E1682" s="1">
        <v>4</v>
      </c>
      <c r="F1682" s="1" t="s">
        <v>472</v>
      </c>
      <c r="H1682" s="1" t="s">
        <v>26</v>
      </c>
      <c r="I1682" s="1" t="s">
        <v>71</v>
      </c>
      <c r="J1682" s="1" t="s">
        <v>27</v>
      </c>
      <c r="K1682" s="1" t="s">
        <v>2339</v>
      </c>
      <c r="L1682" s="1" t="s">
        <v>2340</v>
      </c>
      <c r="M1682" s="1" t="s">
        <v>170</v>
      </c>
      <c r="N1682" s="2">
        <v>41395</v>
      </c>
      <c r="O1682" s="1" t="s">
        <v>267</v>
      </c>
      <c r="P1682" s="1" t="s">
        <v>2341</v>
      </c>
      <c r="Q1682" s="1" t="s">
        <v>2342</v>
      </c>
      <c r="R1682" s="1" t="s">
        <v>2343</v>
      </c>
      <c r="U1682" s="4">
        <v>45667</v>
      </c>
    </row>
    <row r="1683" spans="1:23" x14ac:dyDescent="0.3">
      <c r="A1683" s="1" t="s">
        <v>2329</v>
      </c>
      <c r="B1683" s="1" t="s">
        <v>2330</v>
      </c>
      <c r="D1683" s="1" t="s">
        <v>2331</v>
      </c>
      <c r="E1683" s="1">
        <v>1</v>
      </c>
      <c r="F1683" s="1" t="s">
        <v>142</v>
      </c>
      <c r="H1683" s="1" t="s">
        <v>26</v>
      </c>
      <c r="J1683" s="1" t="s">
        <v>27</v>
      </c>
      <c r="K1683" s="1" t="s">
        <v>2332</v>
      </c>
      <c r="L1683" s="1" t="s">
        <v>2333</v>
      </c>
      <c r="M1683" s="1" t="s">
        <v>1831</v>
      </c>
      <c r="N1683" s="2">
        <v>41377</v>
      </c>
      <c r="O1683" s="1" t="s">
        <v>267</v>
      </c>
      <c r="P1683" s="1" t="s">
        <v>2334</v>
      </c>
      <c r="R1683" s="1" t="s">
        <v>2335</v>
      </c>
      <c r="S1683" s="1">
        <v>255716400001</v>
      </c>
      <c r="U1683" s="4">
        <v>45667</v>
      </c>
    </row>
    <row r="1684" spans="1:23" x14ac:dyDescent="0.3">
      <c r="A1684" s="1" t="s">
        <v>2311</v>
      </c>
      <c r="B1684" s="1" t="s">
        <v>2312</v>
      </c>
      <c r="C1684" s="1" t="s">
        <v>1667</v>
      </c>
      <c r="D1684" s="1" t="s">
        <v>2313</v>
      </c>
      <c r="E1684" s="1">
        <v>1</v>
      </c>
      <c r="F1684" s="1" t="s">
        <v>25</v>
      </c>
      <c r="H1684" s="1" t="s">
        <v>26</v>
      </c>
      <c r="I1684" s="1" t="s">
        <v>80</v>
      </c>
      <c r="J1684" s="1" t="s">
        <v>27</v>
      </c>
      <c r="K1684" s="1" t="s">
        <v>2314</v>
      </c>
      <c r="L1684" s="1" t="s">
        <v>2315</v>
      </c>
      <c r="M1684" s="1" t="s">
        <v>2316</v>
      </c>
      <c r="N1684" s="2">
        <v>41365</v>
      </c>
      <c r="O1684" s="1" t="s">
        <v>267</v>
      </c>
      <c r="P1684" s="1" t="s">
        <v>2317</v>
      </c>
      <c r="Q1684" s="1" t="s">
        <v>2318</v>
      </c>
      <c r="R1684" s="1" t="s">
        <v>2319</v>
      </c>
      <c r="S1684" s="1" t="s">
        <v>2320</v>
      </c>
      <c r="U1684" s="1" t="s">
        <v>47</v>
      </c>
      <c r="V1684" s="1" t="s">
        <v>1674</v>
      </c>
      <c r="W1684" s="1">
        <v>6</v>
      </c>
    </row>
    <row r="1685" spans="1:23" x14ac:dyDescent="0.3">
      <c r="A1685" s="1" t="s">
        <v>2321</v>
      </c>
      <c r="B1685" s="1" t="s">
        <v>2322</v>
      </c>
      <c r="D1685" s="1" t="s">
        <v>2323</v>
      </c>
      <c r="E1685" s="1">
        <v>4</v>
      </c>
      <c r="F1685" s="1" t="s">
        <v>90</v>
      </c>
      <c r="H1685" s="1" t="s">
        <v>26</v>
      </c>
      <c r="I1685" s="1" t="s">
        <v>80</v>
      </c>
      <c r="J1685" s="1" t="s">
        <v>27</v>
      </c>
      <c r="K1685" s="1" t="s">
        <v>2324</v>
      </c>
      <c r="L1685" s="1" t="s">
        <v>2325</v>
      </c>
      <c r="M1685" s="1" t="s">
        <v>788</v>
      </c>
      <c r="N1685" s="2">
        <v>41365</v>
      </c>
      <c r="O1685" s="1" t="s">
        <v>267</v>
      </c>
      <c r="P1685" s="1" t="s">
        <v>2326</v>
      </c>
      <c r="Q1685" s="1" t="s">
        <v>2327</v>
      </c>
      <c r="R1685" s="1" t="s">
        <v>2328</v>
      </c>
      <c r="S1685" s="1">
        <v>256783877133</v>
      </c>
      <c r="U1685" s="4">
        <v>45667</v>
      </c>
    </row>
    <row r="1686" spans="1:23" x14ac:dyDescent="0.3">
      <c r="A1686" s="1" t="s">
        <v>2306</v>
      </c>
      <c r="B1686" s="1" t="s">
        <v>2307</v>
      </c>
      <c r="F1686" s="1" t="s">
        <v>25</v>
      </c>
      <c r="H1686" s="1" t="s">
        <v>26</v>
      </c>
      <c r="J1686" s="1" t="s">
        <v>27</v>
      </c>
      <c r="K1686" s="1" t="s">
        <v>418</v>
      </c>
      <c r="L1686" s="1" t="s">
        <v>2308</v>
      </c>
      <c r="M1686" s="1" t="s">
        <v>309</v>
      </c>
      <c r="N1686" s="2">
        <v>41337</v>
      </c>
      <c r="O1686" s="1" t="s">
        <v>267</v>
      </c>
      <c r="P1686" s="1" t="s">
        <v>2309</v>
      </c>
      <c r="R1686" s="1" t="s">
        <v>2310</v>
      </c>
      <c r="S1686" s="1">
        <v>8299476393</v>
      </c>
      <c r="U1686" s="1" t="s">
        <v>47</v>
      </c>
    </row>
    <row r="1687" spans="1:23" x14ac:dyDescent="0.3">
      <c r="A1687" s="1" t="s">
        <v>2291</v>
      </c>
      <c r="B1687" s="1" t="s">
        <v>2292</v>
      </c>
      <c r="D1687" s="1" t="s">
        <v>2293</v>
      </c>
      <c r="E1687" s="1">
        <v>1</v>
      </c>
      <c r="F1687" s="1" t="s">
        <v>25</v>
      </c>
      <c r="H1687" s="1" t="s">
        <v>26</v>
      </c>
      <c r="J1687" s="1" t="s">
        <v>27</v>
      </c>
      <c r="K1687" s="1" t="s">
        <v>2294</v>
      </c>
      <c r="L1687" s="1" t="s">
        <v>2295</v>
      </c>
      <c r="M1687" s="1" t="s">
        <v>258</v>
      </c>
      <c r="N1687" s="2">
        <v>41334</v>
      </c>
      <c r="O1687" s="1" t="s">
        <v>267</v>
      </c>
      <c r="P1687" s="1" t="s">
        <v>2296</v>
      </c>
      <c r="R1687" s="1" t="s">
        <v>1758</v>
      </c>
      <c r="S1687" s="1">
        <f>234-631-1666/7</f>
        <v>-635</v>
      </c>
      <c r="T1687" s="1">
        <v>14</v>
      </c>
      <c r="U1687" s="3">
        <v>18568</v>
      </c>
    </row>
    <row r="1688" spans="1:23" x14ac:dyDescent="0.3">
      <c r="A1688" s="1" t="s">
        <v>2297</v>
      </c>
      <c r="B1688" s="1" t="s">
        <v>2298</v>
      </c>
      <c r="D1688" s="1" t="s">
        <v>2299</v>
      </c>
      <c r="E1688" s="1">
        <v>2</v>
      </c>
      <c r="F1688" s="1" t="s">
        <v>25</v>
      </c>
      <c r="H1688" s="1" t="s">
        <v>26</v>
      </c>
      <c r="I1688" s="1" t="s">
        <v>39</v>
      </c>
      <c r="J1688" s="1" t="s">
        <v>27</v>
      </c>
      <c r="K1688" s="1" t="s">
        <v>2300</v>
      </c>
      <c r="L1688" s="1" t="s">
        <v>2301</v>
      </c>
      <c r="M1688" s="1" t="s">
        <v>100</v>
      </c>
      <c r="N1688" s="2">
        <v>41334</v>
      </c>
      <c r="O1688" s="1" t="s">
        <v>267</v>
      </c>
      <c r="P1688" s="1" t="s">
        <v>2302</v>
      </c>
      <c r="Q1688" s="1" t="s">
        <v>2303</v>
      </c>
      <c r="R1688" s="1" t="s">
        <v>2304</v>
      </c>
      <c r="S1688" s="1" t="s">
        <v>2305</v>
      </c>
      <c r="U1688" s="1" t="s">
        <v>130</v>
      </c>
    </row>
    <row r="1689" spans="1:23" x14ac:dyDescent="0.3">
      <c r="A1689" s="1" t="s">
        <v>2281</v>
      </c>
      <c r="B1689" s="1" t="s">
        <v>2282</v>
      </c>
      <c r="D1689" s="1" t="s">
        <v>2283</v>
      </c>
      <c r="E1689" s="1">
        <v>1</v>
      </c>
      <c r="F1689" s="1" t="s">
        <v>2284</v>
      </c>
      <c r="H1689" s="1" t="s">
        <v>26</v>
      </c>
      <c r="I1689" s="1" t="s">
        <v>71</v>
      </c>
      <c r="J1689" s="1" t="s">
        <v>27</v>
      </c>
      <c r="K1689" s="1" t="s">
        <v>2285</v>
      </c>
      <c r="L1689" s="1" t="s">
        <v>2286</v>
      </c>
      <c r="M1689" s="1" t="s">
        <v>163</v>
      </c>
      <c r="N1689" s="2">
        <v>41306</v>
      </c>
      <c r="O1689" s="1" t="s">
        <v>267</v>
      </c>
      <c r="P1689" s="1" t="s">
        <v>2287</v>
      </c>
      <c r="Q1689" s="1" t="s">
        <v>2288</v>
      </c>
      <c r="R1689" s="1" t="s">
        <v>2289</v>
      </c>
      <c r="S1689" s="1" t="s">
        <v>2290</v>
      </c>
      <c r="U1689" s="4">
        <v>45667</v>
      </c>
    </row>
    <row r="1690" spans="1:23" x14ac:dyDescent="0.3">
      <c r="A1690" s="1" t="s">
        <v>2271</v>
      </c>
      <c r="B1690" s="1" t="s">
        <v>2272</v>
      </c>
      <c r="D1690" s="1" t="s">
        <v>2273</v>
      </c>
      <c r="E1690" s="1">
        <v>1</v>
      </c>
      <c r="F1690" s="1" t="s">
        <v>2274</v>
      </c>
      <c r="H1690" s="1" t="s">
        <v>26</v>
      </c>
      <c r="J1690" s="1" t="s">
        <v>473</v>
      </c>
      <c r="K1690" s="1" t="s">
        <v>2275</v>
      </c>
      <c r="L1690" s="1" t="s">
        <v>2276</v>
      </c>
      <c r="M1690" s="1" t="s">
        <v>82</v>
      </c>
      <c r="N1690" s="2">
        <v>41281</v>
      </c>
      <c r="O1690" s="1" t="s">
        <v>267</v>
      </c>
      <c r="P1690" s="1" t="s">
        <v>2277</v>
      </c>
      <c r="Q1690" s="1" t="s">
        <v>2278</v>
      </c>
      <c r="R1690" s="1" t="s">
        <v>2279</v>
      </c>
      <c r="S1690" s="1" t="s">
        <v>2280</v>
      </c>
      <c r="U1690" s="3">
        <v>18568</v>
      </c>
    </row>
    <row r="1691" spans="1:23" x14ac:dyDescent="0.3">
      <c r="A1691" s="1" t="s">
        <v>1665</v>
      </c>
      <c r="B1691" s="1" t="s">
        <v>1666</v>
      </c>
      <c r="C1691" s="1" t="s">
        <v>1667</v>
      </c>
      <c r="D1691" s="1" t="s">
        <v>1668</v>
      </c>
      <c r="E1691" s="1">
        <v>4</v>
      </c>
      <c r="F1691" s="1" t="s">
        <v>950</v>
      </c>
      <c r="H1691" s="1" t="s">
        <v>26</v>
      </c>
      <c r="I1691" s="1" t="s">
        <v>71</v>
      </c>
      <c r="J1691" s="1" t="s">
        <v>27</v>
      </c>
      <c r="K1691" s="1" t="s">
        <v>1669</v>
      </c>
      <c r="L1691" s="1" t="s">
        <v>1670</v>
      </c>
      <c r="M1691" s="1" t="s">
        <v>100</v>
      </c>
      <c r="N1691" s="2">
        <v>41275</v>
      </c>
      <c r="O1691" s="1" t="s">
        <v>267</v>
      </c>
      <c r="P1691" s="1" t="s">
        <v>1671</v>
      </c>
      <c r="Q1691" s="1" t="s">
        <v>1672</v>
      </c>
      <c r="R1691" s="1" t="s">
        <v>1673</v>
      </c>
      <c r="S1691" s="1">
        <v>875517000</v>
      </c>
      <c r="U1691" s="1" t="s">
        <v>67</v>
      </c>
      <c r="V1691" s="1" t="s">
        <v>1674</v>
      </c>
      <c r="W1691" s="1">
        <v>26</v>
      </c>
    </row>
    <row r="1692" spans="1:23" x14ac:dyDescent="0.3">
      <c r="A1692" s="1" t="s">
        <v>1675</v>
      </c>
      <c r="B1692" s="1" t="s">
        <v>1676</v>
      </c>
      <c r="C1692" s="1" t="s">
        <v>497</v>
      </c>
      <c r="D1692" s="1" t="s">
        <v>1677</v>
      </c>
      <c r="E1692" s="1">
        <v>2</v>
      </c>
      <c r="F1692" s="1" t="s">
        <v>602</v>
      </c>
      <c r="H1692" s="1" t="s">
        <v>26</v>
      </c>
      <c r="I1692" s="1" t="s">
        <v>39</v>
      </c>
      <c r="J1692" s="1" t="s">
        <v>27</v>
      </c>
      <c r="K1692" s="1" t="s">
        <v>1678</v>
      </c>
      <c r="L1692" s="1" t="s">
        <v>1679</v>
      </c>
      <c r="M1692" s="1" t="s">
        <v>109</v>
      </c>
      <c r="N1692" s="2">
        <v>41275</v>
      </c>
      <c r="O1692" s="1" t="s">
        <v>267</v>
      </c>
      <c r="P1692" s="1" t="s">
        <v>1680</v>
      </c>
      <c r="Q1692" s="1" t="s">
        <v>1681</v>
      </c>
      <c r="R1692" s="1" t="s">
        <v>1682</v>
      </c>
      <c r="S1692" s="1" t="s">
        <v>1683</v>
      </c>
      <c r="U1692" s="1" t="s">
        <v>130</v>
      </c>
      <c r="W1692" s="1">
        <v>10</v>
      </c>
    </row>
    <row r="1693" spans="1:23" x14ac:dyDescent="0.3">
      <c r="A1693" s="1" t="s">
        <v>1684</v>
      </c>
      <c r="B1693" s="1" t="s">
        <v>1685</v>
      </c>
      <c r="C1693" s="1" t="s">
        <v>973</v>
      </c>
      <c r="D1693" s="1" t="s">
        <v>1686</v>
      </c>
      <c r="E1693" s="1">
        <v>2</v>
      </c>
      <c r="F1693" s="1" t="s">
        <v>1687</v>
      </c>
      <c r="G1693" s="1">
        <v>1</v>
      </c>
      <c r="H1693" s="1" t="s">
        <v>26</v>
      </c>
      <c r="I1693" s="1" t="s">
        <v>39</v>
      </c>
      <c r="J1693" s="1" t="s">
        <v>27</v>
      </c>
      <c r="K1693" s="1" t="s">
        <v>1688</v>
      </c>
      <c r="L1693" s="1" t="s">
        <v>1689</v>
      </c>
      <c r="M1693" s="1" t="s">
        <v>170</v>
      </c>
      <c r="N1693" s="2">
        <v>41275</v>
      </c>
      <c r="O1693" s="1" t="s">
        <v>30</v>
      </c>
      <c r="P1693" s="1" t="s">
        <v>1690</v>
      </c>
      <c r="Q1693" s="1" t="s">
        <v>1691</v>
      </c>
      <c r="R1693" s="1" t="s">
        <v>1692</v>
      </c>
      <c r="S1693" s="1" t="s">
        <v>1693</v>
      </c>
      <c r="U1693" s="1" t="s">
        <v>47</v>
      </c>
      <c r="V1693" s="1" t="s">
        <v>1674</v>
      </c>
      <c r="W1693" s="1">
        <v>17</v>
      </c>
    </row>
    <row r="1694" spans="1:23" x14ac:dyDescent="0.3">
      <c r="A1694" s="1" t="s">
        <v>1694</v>
      </c>
      <c r="B1694" s="1" t="s">
        <v>1695</v>
      </c>
      <c r="C1694" s="1" t="s">
        <v>37</v>
      </c>
      <c r="F1694" s="1" t="s">
        <v>1696</v>
      </c>
      <c r="H1694" s="1" t="s">
        <v>26</v>
      </c>
      <c r="J1694" s="1" t="s">
        <v>27</v>
      </c>
      <c r="K1694" s="1" t="s">
        <v>1697</v>
      </c>
      <c r="M1694" s="1" t="s">
        <v>42</v>
      </c>
      <c r="N1694" s="2">
        <v>41275</v>
      </c>
      <c r="O1694" s="1" t="s">
        <v>30</v>
      </c>
      <c r="P1694" s="1" t="s">
        <v>1698</v>
      </c>
      <c r="Q1694" s="1" t="s">
        <v>1699</v>
      </c>
      <c r="S1694" s="1" t="s">
        <v>1700</v>
      </c>
      <c r="U1694" s="3">
        <v>18568</v>
      </c>
      <c r="V1694" s="1" t="s">
        <v>37</v>
      </c>
      <c r="W1694" s="1">
        <v>1</v>
      </c>
    </row>
    <row r="1695" spans="1:23" x14ac:dyDescent="0.3">
      <c r="A1695" s="1" t="s">
        <v>1701</v>
      </c>
      <c r="B1695" s="1" t="s">
        <v>1702</v>
      </c>
      <c r="C1695" s="1" t="s">
        <v>212</v>
      </c>
      <c r="F1695" s="1" t="s">
        <v>1703</v>
      </c>
      <c r="H1695" s="1" t="s">
        <v>26</v>
      </c>
      <c r="I1695" s="1" t="s">
        <v>71</v>
      </c>
      <c r="J1695" s="1" t="s">
        <v>27</v>
      </c>
      <c r="K1695" s="1" t="s">
        <v>1704</v>
      </c>
      <c r="L1695" s="1" t="s">
        <v>1705</v>
      </c>
      <c r="M1695" s="1" t="s">
        <v>530</v>
      </c>
      <c r="N1695" s="2">
        <v>41275</v>
      </c>
      <c r="O1695" s="1" t="s">
        <v>30</v>
      </c>
      <c r="P1695" s="1" t="s">
        <v>1706</v>
      </c>
      <c r="R1695" s="1" t="s">
        <v>1707</v>
      </c>
      <c r="U1695" s="1" t="s">
        <v>130</v>
      </c>
      <c r="W1695" s="1">
        <v>1</v>
      </c>
    </row>
    <row r="1696" spans="1:23" x14ac:dyDescent="0.3">
      <c r="A1696" s="1" t="s">
        <v>1708</v>
      </c>
      <c r="B1696" s="1" t="s">
        <v>1709</v>
      </c>
      <c r="F1696" s="1" t="s">
        <v>1710</v>
      </c>
      <c r="H1696" s="1" t="s">
        <v>26</v>
      </c>
      <c r="I1696" s="1" t="s">
        <v>71</v>
      </c>
      <c r="J1696" s="1" t="s">
        <v>27</v>
      </c>
      <c r="K1696" s="1" t="s">
        <v>1711</v>
      </c>
      <c r="L1696" s="1" t="s">
        <v>1712</v>
      </c>
      <c r="M1696" s="1" t="s">
        <v>100</v>
      </c>
      <c r="N1696" s="2">
        <v>41275</v>
      </c>
      <c r="O1696" s="1" t="s">
        <v>30</v>
      </c>
      <c r="P1696" s="1" t="s">
        <v>1713</v>
      </c>
      <c r="Q1696" s="1" t="s">
        <v>1714</v>
      </c>
      <c r="R1696" s="1" t="s">
        <v>1715</v>
      </c>
      <c r="S1696" s="1" t="s">
        <v>1716</v>
      </c>
      <c r="U1696" s="1" t="s">
        <v>34</v>
      </c>
    </row>
    <row r="1697" spans="1:23" x14ac:dyDescent="0.3">
      <c r="A1697" s="1" t="s">
        <v>1717</v>
      </c>
      <c r="B1697" s="1" t="s">
        <v>1718</v>
      </c>
      <c r="C1697" s="1" t="s">
        <v>869</v>
      </c>
      <c r="D1697" s="1" t="s">
        <v>1719</v>
      </c>
      <c r="E1697" s="1">
        <v>1</v>
      </c>
      <c r="F1697" s="1" t="s">
        <v>90</v>
      </c>
      <c r="H1697" s="1" t="s">
        <v>26</v>
      </c>
      <c r="I1697" s="1" t="s">
        <v>71</v>
      </c>
      <c r="J1697" s="1" t="s">
        <v>27</v>
      </c>
      <c r="K1697" s="1" t="s">
        <v>1720</v>
      </c>
      <c r="L1697" s="1" t="s">
        <v>1721</v>
      </c>
      <c r="M1697" s="1" t="s">
        <v>788</v>
      </c>
      <c r="N1697" s="2">
        <v>41275</v>
      </c>
      <c r="O1697" s="1" t="s">
        <v>30</v>
      </c>
      <c r="P1697" s="1" t="s">
        <v>1722</v>
      </c>
      <c r="Q1697" s="1" t="s">
        <v>1723</v>
      </c>
      <c r="R1697" s="1" t="s">
        <v>1724</v>
      </c>
      <c r="S1697" s="1" t="s">
        <v>1725</v>
      </c>
      <c r="U1697" s="3">
        <v>18568</v>
      </c>
      <c r="V1697" s="1" t="s">
        <v>113</v>
      </c>
      <c r="W1697" s="1">
        <v>1</v>
      </c>
    </row>
    <row r="1698" spans="1:23" x14ac:dyDescent="0.3">
      <c r="A1698" s="1" t="s">
        <v>1726</v>
      </c>
      <c r="B1698" s="1" t="s">
        <v>1727</v>
      </c>
      <c r="C1698" s="1" t="s">
        <v>497</v>
      </c>
      <c r="D1698" s="1" t="s">
        <v>1728</v>
      </c>
      <c r="E1698" s="1">
        <v>1</v>
      </c>
      <c r="F1698" s="1" t="s">
        <v>1729</v>
      </c>
      <c r="H1698" s="1" t="s">
        <v>26</v>
      </c>
      <c r="I1698" s="1" t="s">
        <v>39</v>
      </c>
      <c r="J1698" s="1" t="s">
        <v>27</v>
      </c>
      <c r="K1698" s="1" t="s">
        <v>1730</v>
      </c>
      <c r="L1698" s="1" t="s">
        <v>1731</v>
      </c>
      <c r="M1698" s="1" t="s">
        <v>630</v>
      </c>
      <c r="N1698" s="2">
        <v>41275</v>
      </c>
      <c r="O1698" s="1" t="s">
        <v>30</v>
      </c>
      <c r="P1698" s="1" t="s">
        <v>1732</v>
      </c>
      <c r="Q1698" s="1" t="s">
        <v>1733</v>
      </c>
      <c r="U1698" s="1" t="s">
        <v>558</v>
      </c>
      <c r="V1698" s="1" t="s">
        <v>37</v>
      </c>
      <c r="W1698" s="1">
        <v>10</v>
      </c>
    </row>
    <row r="1699" spans="1:23" x14ac:dyDescent="0.3">
      <c r="A1699" s="1" t="s">
        <v>1734</v>
      </c>
      <c r="B1699" s="1" t="s">
        <v>1735</v>
      </c>
      <c r="D1699" s="1" t="s">
        <v>1736</v>
      </c>
      <c r="E1699" s="1">
        <v>1</v>
      </c>
      <c r="F1699" s="1" t="s">
        <v>221</v>
      </c>
      <c r="H1699" s="1" t="s">
        <v>26</v>
      </c>
      <c r="I1699" s="1" t="s">
        <v>71</v>
      </c>
      <c r="J1699" s="1" t="s">
        <v>27</v>
      </c>
      <c r="K1699" s="1" t="s">
        <v>1737</v>
      </c>
      <c r="L1699" s="1" t="s">
        <v>1738</v>
      </c>
      <c r="M1699" s="1" t="s">
        <v>100</v>
      </c>
      <c r="N1699" s="2">
        <v>41275</v>
      </c>
      <c r="O1699" s="1" t="s">
        <v>30</v>
      </c>
      <c r="P1699" s="1" t="s">
        <v>1739</v>
      </c>
      <c r="R1699" s="1" t="s">
        <v>1740</v>
      </c>
      <c r="U1699" s="3">
        <v>18568</v>
      </c>
    </row>
    <row r="1700" spans="1:23" x14ac:dyDescent="0.3">
      <c r="A1700" s="1" t="s">
        <v>1741</v>
      </c>
      <c r="B1700" s="1" t="s">
        <v>1742</v>
      </c>
      <c r="D1700" s="1" t="s">
        <v>1743</v>
      </c>
      <c r="E1700" s="1">
        <v>2</v>
      </c>
      <c r="F1700" s="1" t="s">
        <v>666</v>
      </c>
      <c r="H1700" s="1" t="s">
        <v>26</v>
      </c>
      <c r="I1700" s="1" t="s">
        <v>71</v>
      </c>
      <c r="J1700" s="1" t="s">
        <v>27</v>
      </c>
      <c r="K1700" s="1" t="s">
        <v>1744</v>
      </c>
      <c r="M1700" s="1" t="s">
        <v>100</v>
      </c>
      <c r="N1700" s="2">
        <v>41275</v>
      </c>
      <c r="O1700" s="1" t="s">
        <v>30</v>
      </c>
      <c r="P1700" s="1" t="s">
        <v>1745</v>
      </c>
      <c r="Q1700" s="1" t="s">
        <v>1746</v>
      </c>
      <c r="S1700" s="1">
        <v>27212500960</v>
      </c>
      <c r="U1700" s="4">
        <v>45667</v>
      </c>
      <c r="V1700" s="1" t="s">
        <v>113</v>
      </c>
    </row>
    <row r="1701" spans="1:23" x14ac:dyDescent="0.3">
      <c r="A1701" s="1" t="s">
        <v>1747</v>
      </c>
      <c r="B1701" s="1" t="s">
        <v>1748</v>
      </c>
      <c r="F1701" s="1" t="s">
        <v>25</v>
      </c>
      <c r="H1701" s="1" t="s">
        <v>26</v>
      </c>
      <c r="I1701" s="1" t="s">
        <v>71</v>
      </c>
      <c r="J1701" s="1" t="s">
        <v>27</v>
      </c>
      <c r="K1701" s="1" t="s">
        <v>1749</v>
      </c>
      <c r="M1701" s="1" t="s">
        <v>118</v>
      </c>
      <c r="N1701" s="2">
        <v>41275</v>
      </c>
      <c r="O1701" s="1" t="s">
        <v>30</v>
      </c>
      <c r="P1701" s="1" t="s">
        <v>1750</v>
      </c>
      <c r="Q1701" s="1" t="s">
        <v>1751</v>
      </c>
      <c r="R1701" s="1" t="s">
        <v>1752</v>
      </c>
      <c r="S1701" s="1" t="s">
        <v>1753</v>
      </c>
      <c r="U1701" s="1" t="s">
        <v>67</v>
      </c>
    </row>
    <row r="1702" spans="1:23" x14ac:dyDescent="0.3">
      <c r="A1702" s="1" t="s">
        <v>1754</v>
      </c>
      <c r="B1702" s="1" t="s">
        <v>1755</v>
      </c>
      <c r="F1702" s="1" t="s">
        <v>25</v>
      </c>
      <c r="H1702" s="1" t="s">
        <v>26</v>
      </c>
      <c r="I1702" s="1" t="s">
        <v>71</v>
      </c>
      <c r="J1702" s="1" t="s">
        <v>27</v>
      </c>
      <c r="K1702" s="1" t="s">
        <v>391</v>
      </c>
      <c r="M1702" s="1" t="s">
        <v>258</v>
      </c>
      <c r="N1702" s="2">
        <v>41275</v>
      </c>
      <c r="O1702" s="1" t="s">
        <v>30</v>
      </c>
      <c r="P1702" s="1" t="s">
        <v>1756</v>
      </c>
      <c r="Q1702" s="1" t="s">
        <v>1757</v>
      </c>
      <c r="R1702" s="1" t="s">
        <v>1758</v>
      </c>
      <c r="S1702" s="1" t="s">
        <v>1759</v>
      </c>
      <c r="T1702" s="1">
        <v>1</v>
      </c>
      <c r="U1702" s="3">
        <v>18568</v>
      </c>
    </row>
    <row r="1703" spans="1:23" x14ac:dyDescent="0.3">
      <c r="A1703" s="1" t="s">
        <v>1760</v>
      </c>
      <c r="B1703" s="1" t="s">
        <v>1761</v>
      </c>
      <c r="C1703" s="1" t="s">
        <v>37</v>
      </c>
      <c r="F1703" s="1" t="s">
        <v>1762</v>
      </c>
      <c r="H1703" s="1" t="s">
        <v>26</v>
      </c>
      <c r="J1703" s="1" t="s">
        <v>27</v>
      </c>
      <c r="K1703" s="1" t="s">
        <v>1763</v>
      </c>
      <c r="L1703" s="1" t="s">
        <v>1764</v>
      </c>
      <c r="M1703" s="1" t="s">
        <v>163</v>
      </c>
      <c r="N1703" s="2">
        <v>41275</v>
      </c>
      <c r="O1703" s="1" t="s">
        <v>30</v>
      </c>
      <c r="P1703" s="1" t="s">
        <v>1765</v>
      </c>
      <c r="R1703" s="1" t="s">
        <v>1766</v>
      </c>
      <c r="S1703" s="1" t="s">
        <v>1767</v>
      </c>
      <c r="U1703" s="3">
        <v>18568</v>
      </c>
      <c r="V1703" s="1" t="s">
        <v>37</v>
      </c>
      <c r="W1703" s="1">
        <v>1</v>
      </c>
    </row>
    <row r="1704" spans="1:23" x14ac:dyDescent="0.3">
      <c r="A1704" s="1" t="s">
        <v>1768</v>
      </c>
      <c r="B1704" s="1" t="s">
        <v>1769</v>
      </c>
      <c r="F1704" s="1" t="s">
        <v>25</v>
      </c>
      <c r="H1704" s="1" t="s">
        <v>26</v>
      </c>
      <c r="I1704" s="1" t="s">
        <v>71</v>
      </c>
      <c r="J1704" s="1" t="s">
        <v>27</v>
      </c>
      <c r="K1704" s="1" t="s">
        <v>315</v>
      </c>
      <c r="M1704" s="1" t="s">
        <v>1770</v>
      </c>
      <c r="N1704" s="2">
        <v>41275</v>
      </c>
      <c r="O1704" s="1" t="s">
        <v>223</v>
      </c>
      <c r="P1704" s="1" t="s">
        <v>1771</v>
      </c>
      <c r="R1704" s="1" t="s">
        <v>1772</v>
      </c>
      <c r="S1704" s="1" t="s">
        <v>1773</v>
      </c>
      <c r="U1704" s="3">
        <v>18568</v>
      </c>
    </row>
    <row r="1705" spans="1:23" x14ac:dyDescent="0.3">
      <c r="A1705" s="1" t="s">
        <v>1774</v>
      </c>
      <c r="B1705" s="1" t="s">
        <v>1775</v>
      </c>
      <c r="D1705" s="1" t="s">
        <v>1776</v>
      </c>
      <c r="E1705" s="1">
        <v>1</v>
      </c>
      <c r="F1705" s="1" t="s">
        <v>1777</v>
      </c>
      <c r="H1705" s="1" t="s">
        <v>26</v>
      </c>
      <c r="J1705" s="1" t="s">
        <v>27</v>
      </c>
      <c r="K1705" s="1" t="s">
        <v>1778</v>
      </c>
      <c r="L1705" s="1" t="s">
        <v>1779</v>
      </c>
      <c r="M1705" s="1" t="s">
        <v>1780</v>
      </c>
      <c r="N1705" s="2">
        <v>41275</v>
      </c>
      <c r="O1705" s="1" t="s">
        <v>30</v>
      </c>
      <c r="P1705" s="1" t="s">
        <v>1781</v>
      </c>
      <c r="Q1705" s="1" t="s">
        <v>1782</v>
      </c>
      <c r="U1705" s="4">
        <v>45667</v>
      </c>
    </row>
    <row r="1706" spans="1:23" x14ac:dyDescent="0.3">
      <c r="A1706" s="1" t="s">
        <v>1783</v>
      </c>
      <c r="B1706" s="1" t="s">
        <v>1784</v>
      </c>
      <c r="C1706" s="1" t="s">
        <v>869</v>
      </c>
      <c r="D1706" s="1" t="s">
        <v>1785</v>
      </c>
      <c r="E1706" s="1">
        <v>2</v>
      </c>
      <c r="F1706" s="1" t="s">
        <v>1236</v>
      </c>
      <c r="H1706" s="1" t="s">
        <v>26</v>
      </c>
      <c r="J1706" s="1" t="s">
        <v>27</v>
      </c>
      <c r="K1706" s="1" t="s">
        <v>1786</v>
      </c>
      <c r="L1706" s="1" t="s">
        <v>1787</v>
      </c>
      <c r="M1706" s="1" t="s">
        <v>788</v>
      </c>
      <c r="N1706" s="2">
        <v>41275</v>
      </c>
      <c r="O1706" s="1" t="s">
        <v>30</v>
      </c>
      <c r="P1706" s="1" t="s">
        <v>1788</v>
      </c>
      <c r="Q1706" s="1" t="s">
        <v>1789</v>
      </c>
      <c r="U1706" s="3">
        <v>18568</v>
      </c>
      <c r="V1706" s="1" t="s">
        <v>869</v>
      </c>
      <c r="W1706" s="1">
        <v>2</v>
      </c>
    </row>
    <row r="1707" spans="1:23" x14ac:dyDescent="0.3">
      <c r="A1707" s="1" t="s">
        <v>1790</v>
      </c>
      <c r="B1707" s="1" t="s">
        <v>1791</v>
      </c>
      <c r="F1707" s="1" t="s">
        <v>90</v>
      </c>
      <c r="H1707" s="1" t="s">
        <v>26</v>
      </c>
      <c r="J1707" s="1" t="s">
        <v>27</v>
      </c>
      <c r="K1707" s="1" t="s">
        <v>91</v>
      </c>
      <c r="L1707" s="1" t="s">
        <v>1792</v>
      </c>
      <c r="M1707" s="1" t="s">
        <v>302</v>
      </c>
      <c r="N1707" s="2">
        <v>41275</v>
      </c>
      <c r="O1707" s="1" t="s">
        <v>30</v>
      </c>
      <c r="P1707" s="1" t="s">
        <v>1793</v>
      </c>
      <c r="Q1707" s="1" t="s">
        <v>1794</v>
      </c>
      <c r="R1707" s="1" t="s">
        <v>1795</v>
      </c>
      <c r="S1707" s="1" t="s">
        <v>1796</v>
      </c>
    </row>
    <row r="1708" spans="1:23" x14ac:dyDescent="0.3">
      <c r="A1708" s="1" t="s">
        <v>1797</v>
      </c>
      <c r="B1708" s="1" t="s">
        <v>1798</v>
      </c>
      <c r="C1708" s="1" t="s">
        <v>973</v>
      </c>
      <c r="D1708" s="1" t="s">
        <v>1799</v>
      </c>
      <c r="E1708" s="1">
        <v>1</v>
      </c>
      <c r="F1708" s="1" t="s">
        <v>1800</v>
      </c>
      <c r="H1708" s="1" t="s">
        <v>26</v>
      </c>
      <c r="I1708" s="1" t="s">
        <v>80</v>
      </c>
      <c r="J1708" s="1" t="s">
        <v>27</v>
      </c>
      <c r="K1708" s="1" t="s">
        <v>1801</v>
      </c>
      <c r="M1708" s="1" t="s">
        <v>788</v>
      </c>
      <c r="N1708" s="2">
        <v>41275</v>
      </c>
      <c r="O1708" s="1" t="s">
        <v>30</v>
      </c>
      <c r="P1708" s="1" t="s">
        <v>1802</v>
      </c>
      <c r="Q1708" s="1" t="s">
        <v>1803</v>
      </c>
      <c r="R1708" s="1" t="s">
        <v>1804</v>
      </c>
      <c r="S1708" s="1">
        <f>256-200-905-775</f>
        <v>-1624</v>
      </c>
      <c r="U1708" s="4">
        <v>45667</v>
      </c>
      <c r="W1708" s="1">
        <v>1</v>
      </c>
    </row>
    <row r="1709" spans="1:23" x14ac:dyDescent="0.3">
      <c r="A1709" s="1" t="s">
        <v>1805</v>
      </c>
      <c r="B1709" s="1" t="s">
        <v>1806</v>
      </c>
      <c r="F1709" s="1" t="s">
        <v>1807</v>
      </c>
      <c r="H1709" s="1" t="s">
        <v>26</v>
      </c>
      <c r="J1709" s="1" t="s">
        <v>27</v>
      </c>
      <c r="K1709" s="1" t="s">
        <v>1808</v>
      </c>
      <c r="L1709" s="1" t="s">
        <v>1809</v>
      </c>
      <c r="M1709" s="1" t="s">
        <v>100</v>
      </c>
      <c r="N1709" s="2">
        <v>41275</v>
      </c>
      <c r="O1709" s="1" t="s">
        <v>30</v>
      </c>
      <c r="P1709" s="1" t="s">
        <v>1810</v>
      </c>
      <c r="Q1709" s="1" t="s">
        <v>1811</v>
      </c>
      <c r="R1709" s="1" t="s">
        <v>1812</v>
      </c>
      <c r="S1709" s="1" t="s">
        <v>1813</v>
      </c>
      <c r="U1709" s="3">
        <v>18568</v>
      </c>
      <c r="V1709" s="1" t="s">
        <v>113</v>
      </c>
    </row>
    <row r="1710" spans="1:23" x14ac:dyDescent="0.3">
      <c r="A1710" s="1" t="s">
        <v>1814</v>
      </c>
      <c r="B1710" s="1" t="s">
        <v>1815</v>
      </c>
      <c r="C1710" s="1" t="s">
        <v>37</v>
      </c>
      <c r="F1710" s="1" t="s">
        <v>1762</v>
      </c>
      <c r="H1710" s="1" t="s">
        <v>26</v>
      </c>
      <c r="J1710" s="1" t="s">
        <v>27</v>
      </c>
      <c r="K1710" s="1" t="s">
        <v>1816</v>
      </c>
      <c r="L1710" s="1" t="s">
        <v>1817</v>
      </c>
      <c r="M1710" s="1" t="s">
        <v>82</v>
      </c>
      <c r="N1710" s="2">
        <v>41275</v>
      </c>
      <c r="O1710" s="1" t="s">
        <v>30</v>
      </c>
      <c r="P1710" s="1" t="s">
        <v>1818</v>
      </c>
      <c r="U1710" s="4">
        <v>45667</v>
      </c>
      <c r="V1710" s="1" t="s">
        <v>37</v>
      </c>
      <c r="W1710" s="1">
        <v>1</v>
      </c>
    </row>
    <row r="1711" spans="1:23" x14ac:dyDescent="0.3">
      <c r="A1711" s="1" t="s">
        <v>1819</v>
      </c>
      <c r="B1711" s="1" t="s">
        <v>1820</v>
      </c>
      <c r="D1711" s="1" t="s">
        <v>1821</v>
      </c>
      <c r="E1711" s="1">
        <v>2</v>
      </c>
      <c r="F1711" s="1" t="s">
        <v>25</v>
      </c>
      <c r="H1711" s="1" t="s">
        <v>26</v>
      </c>
      <c r="I1711" s="1" t="s">
        <v>39</v>
      </c>
      <c r="J1711" s="1" t="s">
        <v>27</v>
      </c>
      <c r="K1711" s="1" t="s">
        <v>1822</v>
      </c>
      <c r="L1711" s="1" t="s">
        <v>1823</v>
      </c>
      <c r="M1711" s="1" t="s">
        <v>100</v>
      </c>
      <c r="N1711" s="2">
        <v>41275</v>
      </c>
      <c r="O1711" s="1" t="s">
        <v>30</v>
      </c>
      <c r="P1711" s="1" t="s">
        <v>1824</v>
      </c>
      <c r="R1711" s="1" t="s">
        <v>1825</v>
      </c>
      <c r="S1711" s="1" t="s">
        <v>1826</v>
      </c>
      <c r="U1711" s="3">
        <v>18568</v>
      </c>
      <c r="V1711" s="1" t="s">
        <v>113</v>
      </c>
    </row>
    <row r="1712" spans="1:23" x14ac:dyDescent="0.3">
      <c r="A1712" s="1" t="s">
        <v>1827</v>
      </c>
      <c r="B1712" s="1" t="s">
        <v>1828</v>
      </c>
      <c r="F1712" s="1" t="s">
        <v>59</v>
      </c>
      <c r="H1712" s="1" t="s">
        <v>60</v>
      </c>
      <c r="J1712" s="1" t="s">
        <v>27</v>
      </c>
      <c r="K1712" s="1" t="s">
        <v>1829</v>
      </c>
      <c r="L1712" s="1" t="s">
        <v>1830</v>
      </c>
      <c r="M1712" s="1" t="s">
        <v>1831</v>
      </c>
      <c r="N1712" s="2">
        <v>41275</v>
      </c>
      <c r="O1712" s="1" t="s">
        <v>30</v>
      </c>
      <c r="P1712" s="1" t="s">
        <v>1832</v>
      </c>
      <c r="R1712" s="1" t="s">
        <v>1833</v>
      </c>
      <c r="S1712" s="1" t="s">
        <v>1834</v>
      </c>
      <c r="U1712" s="3">
        <v>18568</v>
      </c>
    </row>
    <row r="1713" spans="1:23" x14ac:dyDescent="0.3">
      <c r="A1713" s="1" t="s">
        <v>1835</v>
      </c>
      <c r="B1713" s="1" t="s">
        <v>1836</v>
      </c>
      <c r="F1713" s="1" t="s">
        <v>90</v>
      </c>
      <c r="H1713" s="1" t="s">
        <v>26</v>
      </c>
      <c r="J1713" s="1" t="s">
        <v>27</v>
      </c>
      <c r="K1713" s="1" t="s">
        <v>322</v>
      </c>
      <c r="L1713" s="1" t="s">
        <v>1837</v>
      </c>
      <c r="M1713" s="1" t="s">
        <v>302</v>
      </c>
      <c r="N1713" s="2">
        <v>41275</v>
      </c>
      <c r="O1713" s="1" t="s">
        <v>30</v>
      </c>
      <c r="V1713" s="1" t="s">
        <v>113</v>
      </c>
    </row>
    <row r="1714" spans="1:23" x14ac:dyDescent="0.3">
      <c r="A1714" s="1" t="s">
        <v>1838</v>
      </c>
      <c r="B1714" s="1" t="s">
        <v>1839</v>
      </c>
      <c r="F1714" s="1" t="s">
        <v>221</v>
      </c>
      <c r="H1714" s="1" t="s">
        <v>26</v>
      </c>
      <c r="I1714" s="1" t="s">
        <v>71</v>
      </c>
      <c r="J1714" s="1" t="s">
        <v>27</v>
      </c>
      <c r="K1714" s="1" t="s">
        <v>1840</v>
      </c>
      <c r="L1714" s="1" t="s">
        <v>1841</v>
      </c>
      <c r="M1714" s="1" t="s">
        <v>302</v>
      </c>
      <c r="N1714" s="2">
        <v>41275</v>
      </c>
      <c r="O1714" s="1" t="s">
        <v>30</v>
      </c>
      <c r="P1714" s="1" t="s">
        <v>1842</v>
      </c>
      <c r="Q1714" s="1" t="s">
        <v>1843</v>
      </c>
      <c r="R1714" s="1" t="s">
        <v>1844</v>
      </c>
      <c r="S1714" s="1" t="s">
        <v>1845</v>
      </c>
      <c r="U1714" s="4">
        <v>45667</v>
      </c>
    </row>
    <row r="1715" spans="1:23" x14ac:dyDescent="0.3">
      <c r="A1715" s="1" t="s">
        <v>1846</v>
      </c>
      <c r="B1715" s="1" t="s">
        <v>1847</v>
      </c>
      <c r="F1715" s="1" t="s">
        <v>643</v>
      </c>
      <c r="H1715" s="1" t="s">
        <v>26</v>
      </c>
      <c r="I1715" s="1" t="s">
        <v>71</v>
      </c>
      <c r="J1715" s="1" t="s">
        <v>27</v>
      </c>
      <c r="K1715" s="1" t="s">
        <v>1848</v>
      </c>
      <c r="L1715" s="1" t="s">
        <v>1849</v>
      </c>
      <c r="M1715" s="1" t="s">
        <v>118</v>
      </c>
      <c r="N1715" s="2">
        <v>41275</v>
      </c>
      <c r="O1715" s="1" t="s">
        <v>30</v>
      </c>
      <c r="P1715" s="1" t="s">
        <v>1850</v>
      </c>
      <c r="Q1715" s="1" t="s">
        <v>1851</v>
      </c>
      <c r="R1715" s="1" t="s">
        <v>1852</v>
      </c>
      <c r="S1715" s="1" t="s">
        <v>1853</v>
      </c>
      <c r="U1715" s="1" t="s">
        <v>34</v>
      </c>
    </row>
    <row r="1716" spans="1:23" x14ac:dyDescent="0.3">
      <c r="A1716" s="1" t="s">
        <v>1854</v>
      </c>
      <c r="B1716" s="1" t="s">
        <v>1855</v>
      </c>
      <c r="F1716" s="1" t="s">
        <v>472</v>
      </c>
      <c r="H1716" s="1" t="s">
        <v>26</v>
      </c>
      <c r="J1716" s="1" t="s">
        <v>27</v>
      </c>
      <c r="K1716" s="1" t="s">
        <v>1856</v>
      </c>
      <c r="L1716" s="1" t="s">
        <v>1857</v>
      </c>
      <c r="M1716" s="1" t="s">
        <v>309</v>
      </c>
      <c r="N1716" s="2">
        <v>41275</v>
      </c>
      <c r="O1716" s="1" t="s">
        <v>30</v>
      </c>
      <c r="P1716" s="1" t="s">
        <v>1858</v>
      </c>
      <c r="Q1716" s="1" t="s">
        <v>1859</v>
      </c>
      <c r="R1716" s="1" t="s">
        <v>1860</v>
      </c>
      <c r="U1716" s="1" t="s">
        <v>130</v>
      </c>
    </row>
    <row r="1717" spans="1:23" x14ac:dyDescent="0.3">
      <c r="A1717" s="1" t="s">
        <v>1861</v>
      </c>
      <c r="B1717" s="1" t="s">
        <v>1862</v>
      </c>
      <c r="D1717" s="1" t="s">
        <v>1863</v>
      </c>
      <c r="E1717" s="1">
        <v>1</v>
      </c>
      <c r="F1717" s="1" t="s">
        <v>1703</v>
      </c>
      <c r="H1717" s="1" t="s">
        <v>26</v>
      </c>
      <c r="J1717" s="1" t="s">
        <v>27</v>
      </c>
      <c r="K1717" s="1" t="s">
        <v>1864</v>
      </c>
      <c r="L1717" s="1" t="s">
        <v>1865</v>
      </c>
      <c r="M1717" s="1" t="s">
        <v>100</v>
      </c>
      <c r="N1717" s="2">
        <v>41275</v>
      </c>
      <c r="O1717" s="1" t="s">
        <v>30</v>
      </c>
      <c r="P1717" s="1" t="s">
        <v>1866</v>
      </c>
      <c r="Q1717" s="1" t="s">
        <v>1867</v>
      </c>
      <c r="R1717" s="1" t="s">
        <v>1868</v>
      </c>
      <c r="U1717" s="4">
        <v>45667</v>
      </c>
    </row>
    <row r="1718" spans="1:23" x14ac:dyDescent="0.3">
      <c r="A1718" s="1" t="s">
        <v>1869</v>
      </c>
      <c r="B1718" s="1" t="s">
        <v>1870</v>
      </c>
      <c r="D1718" s="1" t="s">
        <v>1871</v>
      </c>
      <c r="E1718" s="1">
        <v>3</v>
      </c>
      <c r="F1718" s="1" t="s">
        <v>142</v>
      </c>
      <c r="H1718" s="1" t="s">
        <v>26</v>
      </c>
      <c r="I1718" s="1" t="s">
        <v>80</v>
      </c>
      <c r="J1718" s="1" t="s">
        <v>27</v>
      </c>
      <c r="K1718" s="1" t="s">
        <v>1872</v>
      </c>
      <c r="L1718" s="1" t="s">
        <v>1873</v>
      </c>
      <c r="M1718" s="1" t="s">
        <v>109</v>
      </c>
      <c r="N1718" s="2">
        <v>41275</v>
      </c>
      <c r="O1718" s="1" t="s">
        <v>30</v>
      </c>
      <c r="P1718" s="1" t="s">
        <v>1874</v>
      </c>
      <c r="Q1718" s="1" t="s">
        <v>1875</v>
      </c>
      <c r="R1718" s="1" t="s">
        <v>1876</v>
      </c>
      <c r="S1718" s="1" t="s">
        <v>1877</v>
      </c>
      <c r="U1718" s="4">
        <v>45667</v>
      </c>
    </row>
    <row r="1719" spans="1:23" x14ac:dyDescent="0.3">
      <c r="A1719" s="1" t="s">
        <v>1878</v>
      </c>
      <c r="B1719" s="1" t="s">
        <v>1879</v>
      </c>
      <c r="C1719" s="1" t="s">
        <v>426</v>
      </c>
      <c r="D1719" s="1" t="s">
        <v>1880</v>
      </c>
      <c r="E1719" s="1">
        <v>2</v>
      </c>
      <c r="F1719" s="1" t="s">
        <v>666</v>
      </c>
      <c r="H1719" s="1" t="s">
        <v>26</v>
      </c>
      <c r="I1719" s="1" t="s">
        <v>80</v>
      </c>
      <c r="J1719" s="1" t="s">
        <v>27</v>
      </c>
      <c r="K1719" s="1" t="s">
        <v>1881</v>
      </c>
      <c r="L1719" s="1" t="s">
        <v>1882</v>
      </c>
      <c r="M1719" s="1" t="s">
        <v>109</v>
      </c>
      <c r="N1719" s="2">
        <v>41275</v>
      </c>
      <c r="O1719" s="1" t="s">
        <v>30</v>
      </c>
      <c r="P1719" s="1" t="s">
        <v>1883</v>
      </c>
      <c r="Q1719" s="1" t="s">
        <v>1884</v>
      </c>
      <c r="R1719" s="1" t="s">
        <v>1885</v>
      </c>
      <c r="S1719" s="1">
        <v>254733366240</v>
      </c>
      <c r="U1719" s="4">
        <v>45667</v>
      </c>
      <c r="W1719" s="1">
        <v>1</v>
      </c>
    </row>
    <row r="1720" spans="1:23" x14ac:dyDescent="0.3">
      <c r="A1720" s="1" t="s">
        <v>1886</v>
      </c>
      <c r="B1720" s="1" t="s">
        <v>1887</v>
      </c>
      <c r="F1720" s="1" t="s">
        <v>25</v>
      </c>
      <c r="H1720" s="1" t="s">
        <v>26</v>
      </c>
      <c r="J1720" s="1" t="s">
        <v>27</v>
      </c>
      <c r="K1720" s="1" t="s">
        <v>213</v>
      </c>
      <c r="M1720" s="1" t="s">
        <v>109</v>
      </c>
      <c r="N1720" s="2">
        <v>41275</v>
      </c>
      <c r="O1720" s="1" t="s">
        <v>30</v>
      </c>
      <c r="P1720" s="1" t="s">
        <v>1888</v>
      </c>
      <c r="Q1720" s="1" t="s">
        <v>1889</v>
      </c>
      <c r="R1720" s="1" t="s">
        <v>1890</v>
      </c>
      <c r="S1720" s="1" t="s">
        <v>1891</v>
      </c>
      <c r="U1720" s="3">
        <v>18568</v>
      </c>
    </row>
    <row r="1721" spans="1:23" x14ac:dyDescent="0.3">
      <c r="A1721" s="1" t="s">
        <v>1892</v>
      </c>
      <c r="B1721" s="1" t="s">
        <v>1893</v>
      </c>
      <c r="D1721" s="1" t="s">
        <v>1894</v>
      </c>
      <c r="E1721" s="1">
        <v>2</v>
      </c>
      <c r="F1721" s="1" t="s">
        <v>666</v>
      </c>
      <c r="H1721" s="1" t="s">
        <v>26</v>
      </c>
      <c r="J1721" s="1" t="s">
        <v>27</v>
      </c>
      <c r="K1721" s="1" t="s">
        <v>1895</v>
      </c>
      <c r="M1721" s="1" t="s">
        <v>1896</v>
      </c>
      <c r="N1721" s="2">
        <v>41275</v>
      </c>
      <c r="O1721" s="1" t="s">
        <v>30</v>
      </c>
      <c r="P1721" s="1" t="s">
        <v>1897</v>
      </c>
      <c r="Q1721" s="1" t="s">
        <v>1898</v>
      </c>
      <c r="R1721" s="1" t="s">
        <v>1899</v>
      </c>
      <c r="S1721" s="1">
        <v>264814578396</v>
      </c>
      <c r="U1721" s="4">
        <v>45667</v>
      </c>
    </row>
    <row r="1722" spans="1:23" x14ac:dyDescent="0.3">
      <c r="A1722" s="1" t="s">
        <v>1900</v>
      </c>
      <c r="B1722" s="1" t="s">
        <v>1901</v>
      </c>
      <c r="F1722" s="1" t="s">
        <v>274</v>
      </c>
      <c r="H1722" s="1" t="s">
        <v>26</v>
      </c>
      <c r="I1722" s="1" t="s">
        <v>71</v>
      </c>
      <c r="J1722" s="1" t="s">
        <v>27</v>
      </c>
      <c r="K1722" s="1" t="s">
        <v>1902</v>
      </c>
      <c r="M1722" s="1" t="s">
        <v>109</v>
      </c>
      <c r="N1722" s="2">
        <v>41275</v>
      </c>
      <c r="O1722" s="1" t="s">
        <v>30</v>
      </c>
      <c r="P1722" s="1" t="s">
        <v>1903</v>
      </c>
      <c r="Q1722" s="1" t="s">
        <v>1904</v>
      </c>
      <c r="R1722" s="1" t="s">
        <v>912</v>
      </c>
      <c r="S1722" s="1" t="s">
        <v>1905</v>
      </c>
      <c r="U1722" s="4">
        <v>45667</v>
      </c>
    </row>
    <row r="1723" spans="1:23" x14ac:dyDescent="0.3">
      <c r="A1723" s="1" t="s">
        <v>1906</v>
      </c>
      <c r="B1723" s="1" t="s">
        <v>1907</v>
      </c>
      <c r="F1723" s="1" t="s">
        <v>221</v>
      </c>
      <c r="H1723" s="1" t="s">
        <v>26</v>
      </c>
      <c r="I1723" s="1" t="s">
        <v>71</v>
      </c>
      <c r="J1723" s="1" t="s">
        <v>27</v>
      </c>
      <c r="K1723" s="1" t="s">
        <v>1908</v>
      </c>
      <c r="M1723" s="1" t="s">
        <v>109</v>
      </c>
      <c r="N1723" s="2">
        <v>41275</v>
      </c>
      <c r="O1723" s="1" t="s">
        <v>30</v>
      </c>
      <c r="P1723" s="1" t="s">
        <v>1909</v>
      </c>
      <c r="Q1723" s="1" t="s">
        <v>1910</v>
      </c>
      <c r="R1723" s="1" t="s">
        <v>1911</v>
      </c>
      <c r="S1723" s="1" t="s">
        <v>1912</v>
      </c>
      <c r="U1723" s="3">
        <v>18568</v>
      </c>
    </row>
    <row r="1724" spans="1:23" x14ac:dyDescent="0.3">
      <c r="A1724" s="1" t="s">
        <v>1913</v>
      </c>
      <c r="B1724" s="1" t="s">
        <v>1914</v>
      </c>
      <c r="F1724" s="1" t="s">
        <v>1915</v>
      </c>
      <c r="H1724" s="1" t="s">
        <v>26</v>
      </c>
      <c r="J1724" s="1" t="s">
        <v>27</v>
      </c>
      <c r="K1724" s="1" t="s">
        <v>1916</v>
      </c>
      <c r="M1724" s="1" t="s">
        <v>170</v>
      </c>
      <c r="N1724" s="2">
        <v>41275</v>
      </c>
      <c r="O1724" s="1" t="s">
        <v>30</v>
      </c>
      <c r="P1724" s="1" t="s">
        <v>1917</v>
      </c>
      <c r="R1724" s="1" t="s">
        <v>1918</v>
      </c>
      <c r="S1724" s="1">
        <f>233-555-957-484</f>
        <v>-1763</v>
      </c>
      <c r="U1724" s="3">
        <v>18568</v>
      </c>
    </row>
    <row r="1725" spans="1:23" x14ac:dyDescent="0.3">
      <c r="A1725" s="1" t="s">
        <v>1919</v>
      </c>
      <c r="B1725" s="1" t="s">
        <v>1920</v>
      </c>
      <c r="F1725" s="1" t="s">
        <v>1921</v>
      </c>
      <c r="H1725" s="1" t="s">
        <v>26</v>
      </c>
      <c r="I1725" s="1" t="s">
        <v>71</v>
      </c>
      <c r="J1725" s="1" t="s">
        <v>27</v>
      </c>
      <c r="K1725" s="1" t="s">
        <v>1922</v>
      </c>
      <c r="M1725" s="1" t="s">
        <v>1923</v>
      </c>
      <c r="N1725" s="2">
        <v>41275</v>
      </c>
      <c r="O1725" s="1" t="s">
        <v>30</v>
      </c>
      <c r="P1725" s="1" t="s">
        <v>1924</v>
      </c>
      <c r="R1725" s="1" t="s">
        <v>1925</v>
      </c>
      <c r="S1725" s="1">
        <f>27-82-852-8998</f>
        <v>-9905</v>
      </c>
      <c r="U1725" s="3">
        <v>18568</v>
      </c>
    </row>
    <row r="1726" spans="1:23" x14ac:dyDescent="0.3">
      <c r="A1726" s="1" t="s">
        <v>1926</v>
      </c>
      <c r="B1726" s="1" t="s">
        <v>1927</v>
      </c>
      <c r="F1726" s="1" t="s">
        <v>1928</v>
      </c>
      <c r="H1726" s="1" t="s">
        <v>26</v>
      </c>
      <c r="I1726" s="1" t="s">
        <v>71</v>
      </c>
      <c r="J1726" s="1" t="s">
        <v>27</v>
      </c>
      <c r="K1726" s="1" t="s">
        <v>1929</v>
      </c>
      <c r="L1726" s="1" t="s">
        <v>1930</v>
      </c>
      <c r="M1726" s="1" t="s">
        <v>109</v>
      </c>
      <c r="N1726" s="2">
        <v>41275</v>
      </c>
      <c r="O1726" s="1" t="s">
        <v>30</v>
      </c>
      <c r="P1726" s="1" t="s">
        <v>1931</v>
      </c>
      <c r="Q1726" s="1" t="s">
        <v>1932</v>
      </c>
      <c r="R1726" s="1" t="s">
        <v>1933</v>
      </c>
      <c r="S1726" s="1" t="s">
        <v>1934</v>
      </c>
      <c r="U1726" s="3">
        <v>18568</v>
      </c>
    </row>
    <row r="1727" spans="1:23" x14ac:dyDescent="0.3">
      <c r="A1727" s="1" t="s">
        <v>1935</v>
      </c>
      <c r="B1727" s="1" t="s">
        <v>1936</v>
      </c>
      <c r="F1727" s="1" t="s">
        <v>602</v>
      </c>
      <c r="H1727" s="1" t="s">
        <v>26</v>
      </c>
      <c r="I1727" s="1" t="s">
        <v>71</v>
      </c>
      <c r="J1727" s="1" t="s">
        <v>27</v>
      </c>
      <c r="K1727" s="1" t="s">
        <v>1937</v>
      </c>
      <c r="M1727" s="1" t="s">
        <v>419</v>
      </c>
      <c r="N1727" s="2">
        <v>41275</v>
      </c>
      <c r="O1727" s="1" t="s">
        <v>30</v>
      </c>
      <c r="P1727" s="1" t="s">
        <v>1938</v>
      </c>
      <c r="Q1727" s="1" t="s">
        <v>1939</v>
      </c>
      <c r="R1727" s="1" t="s">
        <v>1940</v>
      </c>
      <c r="U1727" s="1" t="s">
        <v>34</v>
      </c>
    </row>
    <row r="1728" spans="1:23" x14ac:dyDescent="0.3">
      <c r="A1728" s="1" t="s">
        <v>1941</v>
      </c>
      <c r="B1728" s="1" t="s">
        <v>1942</v>
      </c>
      <c r="F1728" s="1" t="s">
        <v>25</v>
      </c>
      <c r="H1728" s="1" t="s">
        <v>26</v>
      </c>
      <c r="J1728" s="1" t="s">
        <v>27</v>
      </c>
      <c r="K1728" s="1" t="s">
        <v>1943</v>
      </c>
      <c r="L1728" s="1" t="s">
        <v>1944</v>
      </c>
      <c r="M1728" s="1" t="s">
        <v>100</v>
      </c>
      <c r="N1728" s="2">
        <v>41275</v>
      </c>
      <c r="O1728" s="1" t="s">
        <v>30</v>
      </c>
      <c r="P1728" s="1" t="s">
        <v>1945</v>
      </c>
      <c r="R1728" s="1" t="s">
        <v>1946</v>
      </c>
      <c r="S1728" s="1" t="s">
        <v>1947</v>
      </c>
    </row>
    <row r="1729" spans="1:23" x14ac:dyDescent="0.3">
      <c r="A1729" s="1" t="s">
        <v>1948</v>
      </c>
      <c r="B1729" s="1" t="s">
        <v>1949</v>
      </c>
      <c r="F1729" s="1" t="s">
        <v>142</v>
      </c>
      <c r="H1729" s="1" t="s">
        <v>26</v>
      </c>
      <c r="I1729" s="1" t="s">
        <v>71</v>
      </c>
      <c r="J1729" s="1" t="s">
        <v>27</v>
      </c>
      <c r="K1729" s="1" t="s">
        <v>528</v>
      </c>
      <c r="L1729" s="1" t="s">
        <v>1950</v>
      </c>
      <c r="M1729" s="1" t="s">
        <v>302</v>
      </c>
      <c r="N1729" s="2">
        <v>41275</v>
      </c>
      <c r="O1729" s="1" t="s">
        <v>30</v>
      </c>
      <c r="P1729" s="1" t="s">
        <v>1951</v>
      </c>
      <c r="Q1729" s="1" t="s">
        <v>1952</v>
      </c>
      <c r="R1729" s="1" t="s">
        <v>1953</v>
      </c>
      <c r="S1729" s="1" t="s">
        <v>1954</v>
      </c>
      <c r="U1729" s="4">
        <v>45667</v>
      </c>
    </row>
    <row r="1730" spans="1:23" x14ac:dyDescent="0.3">
      <c r="A1730" s="1" t="s">
        <v>1955</v>
      </c>
      <c r="B1730" s="1" t="s">
        <v>1956</v>
      </c>
      <c r="F1730" s="1" t="s">
        <v>628</v>
      </c>
      <c r="H1730" s="1" t="s">
        <v>26</v>
      </c>
      <c r="I1730" s="1" t="s">
        <v>71</v>
      </c>
      <c r="J1730" s="1" t="s">
        <v>27</v>
      </c>
      <c r="K1730" s="1" t="s">
        <v>1957</v>
      </c>
      <c r="L1730" s="1" t="s">
        <v>1958</v>
      </c>
      <c r="M1730" s="1" t="s">
        <v>109</v>
      </c>
      <c r="N1730" s="2">
        <v>41275</v>
      </c>
      <c r="O1730" s="1" t="s">
        <v>30</v>
      </c>
      <c r="P1730" s="1" t="s">
        <v>1959</v>
      </c>
      <c r="Q1730" s="1" t="s">
        <v>1960</v>
      </c>
      <c r="R1730" s="1" t="s">
        <v>1961</v>
      </c>
      <c r="S1730" s="1" t="s">
        <v>1962</v>
      </c>
      <c r="U1730" s="3">
        <v>18568</v>
      </c>
    </row>
    <row r="1731" spans="1:23" x14ac:dyDescent="0.3">
      <c r="A1731" s="1" t="s">
        <v>1963</v>
      </c>
      <c r="B1731" s="1" t="s">
        <v>1964</v>
      </c>
      <c r="F1731" s="1" t="s">
        <v>25</v>
      </c>
      <c r="H1731" s="1" t="s">
        <v>26</v>
      </c>
      <c r="I1731" s="1" t="s">
        <v>71</v>
      </c>
      <c r="J1731" s="1" t="s">
        <v>27</v>
      </c>
      <c r="K1731" s="1" t="s">
        <v>292</v>
      </c>
      <c r="M1731" s="1" t="s">
        <v>205</v>
      </c>
      <c r="N1731" s="2">
        <v>41275</v>
      </c>
      <c r="O1731" s="1" t="s">
        <v>30</v>
      </c>
      <c r="P1731" s="1" t="s">
        <v>1965</v>
      </c>
      <c r="R1731" s="1" t="s">
        <v>1966</v>
      </c>
      <c r="S1731" s="1" t="s">
        <v>1967</v>
      </c>
      <c r="U1731" s="4">
        <v>45667</v>
      </c>
    </row>
    <row r="1732" spans="1:23" x14ac:dyDescent="0.3">
      <c r="A1732" s="1" t="s">
        <v>1968</v>
      </c>
      <c r="B1732" s="1" t="s">
        <v>1969</v>
      </c>
      <c r="C1732" s="1" t="s">
        <v>212</v>
      </c>
      <c r="D1732" s="1" t="s">
        <v>1970</v>
      </c>
      <c r="E1732" s="1">
        <v>1</v>
      </c>
      <c r="F1732" s="1" t="s">
        <v>142</v>
      </c>
      <c r="H1732" s="1" t="s">
        <v>26</v>
      </c>
      <c r="J1732" s="1" t="s">
        <v>27</v>
      </c>
      <c r="K1732" s="1" t="s">
        <v>1872</v>
      </c>
      <c r="L1732" s="1" t="s">
        <v>1971</v>
      </c>
      <c r="M1732" s="1" t="s">
        <v>258</v>
      </c>
      <c r="N1732" s="2">
        <v>41275</v>
      </c>
      <c r="O1732" s="1" t="s">
        <v>30</v>
      </c>
      <c r="P1732" s="1" t="s">
        <v>1972</v>
      </c>
      <c r="R1732" s="1" t="s">
        <v>1973</v>
      </c>
      <c r="S1732" s="1" t="s">
        <v>1974</v>
      </c>
      <c r="U1732" s="4">
        <v>45667</v>
      </c>
      <c r="W1732" s="1">
        <v>1</v>
      </c>
    </row>
    <row r="1733" spans="1:23" x14ac:dyDescent="0.3">
      <c r="A1733" s="1" t="s">
        <v>1975</v>
      </c>
      <c r="B1733" s="1" t="s">
        <v>1976</v>
      </c>
      <c r="F1733" s="1" t="s">
        <v>602</v>
      </c>
      <c r="H1733" s="1" t="s">
        <v>26</v>
      </c>
      <c r="J1733" s="1" t="s">
        <v>27</v>
      </c>
      <c r="K1733" s="1" t="s">
        <v>1977</v>
      </c>
      <c r="M1733" s="1" t="s">
        <v>258</v>
      </c>
      <c r="N1733" s="2">
        <v>41275</v>
      </c>
      <c r="O1733" s="1" t="s">
        <v>30</v>
      </c>
      <c r="P1733" s="1" t="s">
        <v>1978</v>
      </c>
      <c r="Q1733" s="1" t="s">
        <v>1979</v>
      </c>
      <c r="R1733" s="1" t="s">
        <v>1980</v>
      </c>
      <c r="S1733" s="1">
        <v>2349055238293</v>
      </c>
      <c r="U1733" s="4">
        <v>45667</v>
      </c>
    </row>
    <row r="1734" spans="1:23" x14ac:dyDescent="0.3">
      <c r="A1734" s="1" t="s">
        <v>1981</v>
      </c>
      <c r="B1734" s="1" t="s">
        <v>1982</v>
      </c>
      <c r="F1734" s="1" t="s">
        <v>248</v>
      </c>
      <c r="H1734" s="1" t="s">
        <v>26</v>
      </c>
      <c r="I1734" s="1" t="s">
        <v>39</v>
      </c>
      <c r="J1734" s="1" t="s">
        <v>27</v>
      </c>
      <c r="K1734" s="1" t="s">
        <v>1983</v>
      </c>
      <c r="M1734" s="1" t="s">
        <v>258</v>
      </c>
      <c r="N1734" s="2">
        <v>41275</v>
      </c>
      <c r="O1734" s="1" t="s">
        <v>30</v>
      </c>
      <c r="P1734" s="1" t="s">
        <v>1984</v>
      </c>
      <c r="Q1734" s="1" t="s">
        <v>1985</v>
      </c>
      <c r="S1734" s="1">
        <f>234-908-762-8273</f>
        <v>-9709</v>
      </c>
      <c r="U1734" s="3">
        <v>18568</v>
      </c>
    </row>
    <row r="1735" spans="1:23" x14ac:dyDescent="0.3">
      <c r="A1735" s="1" t="s">
        <v>1986</v>
      </c>
      <c r="B1735" s="1" t="s">
        <v>1987</v>
      </c>
      <c r="F1735" s="1" t="s">
        <v>25</v>
      </c>
      <c r="H1735" s="1" t="s">
        <v>26</v>
      </c>
      <c r="J1735" s="1" t="s">
        <v>27</v>
      </c>
      <c r="K1735" s="1" t="s">
        <v>1988</v>
      </c>
      <c r="M1735" s="1" t="s">
        <v>1110</v>
      </c>
      <c r="N1735" s="2">
        <v>41275</v>
      </c>
      <c r="O1735" s="1" t="s">
        <v>30</v>
      </c>
      <c r="P1735" s="1" t="s">
        <v>1989</v>
      </c>
      <c r="Q1735" s="1" t="s">
        <v>1990</v>
      </c>
      <c r="R1735" s="1" t="s">
        <v>1991</v>
      </c>
      <c r="S1735" s="1" t="s">
        <v>1992</v>
      </c>
      <c r="U1735" s="3">
        <v>18568</v>
      </c>
    </row>
    <row r="1736" spans="1:23" x14ac:dyDescent="0.3">
      <c r="A1736" s="1" t="s">
        <v>1993</v>
      </c>
      <c r="B1736" s="1" t="s">
        <v>1994</v>
      </c>
      <c r="D1736" s="1" t="s">
        <v>1995</v>
      </c>
      <c r="E1736" s="1">
        <v>1</v>
      </c>
      <c r="F1736" s="1" t="s">
        <v>1996</v>
      </c>
      <c r="H1736" s="1" t="s">
        <v>26</v>
      </c>
      <c r="I1736" s="1" t="s">
        <v>71</v>
      </c>
      <c r="J1736" s="1" t="s">
        <v>27</v>
      </c>
      <c r="K1736" s="1" t="s">
        <v>1997</v>
      </c>
      <c r="L1736" s="1" t="s">
        <v>1998</v>
      </c>
      <c r="M1736" s="1" t="s">
        <v>1272</v>
      </c>
      <c r="N1736" s="2">
        <v>41275</v>
      </c>
      <c r="O1736" s="1" t="s">
        <v>30</v>
      </c>
      <c r="P1736" s="1" t="s">
        <v>1999</v>
      </c>
      <c r="R1736" s="1" t="s">
        <v>2000</v>
      </c>
      <c r="S1736" s="1" t="s">
        <v>2001</v>
      </c>
      <c r="U1736" s="3">
        <v>18568</v>
      </c>
    </row>
    <row r="1737" spans="1:23" x14ac:dyDescent="0.3">
      <c r="A1737" s="1" t="s">
        <v>2002</v>
      </c>
      <c r="B1737" s="1" t="s">
        <v>2003</v>
      </c>
      <c r="D1737" s="1" t="s">
        <v>2004</v>
      </c>
      <c r="E1737" s="1">
        <v>2</v>
      </c>
      <c r="F1737" s="1" t="s">
        <v>2005</v>
      </c>
      <c r="H1737" s="1" t="s">
        <v>26</v>
      </c>
      <c r="I1737" s="1" t="s">
        <v>80</v>
      </c>
      <c r="J1737" s="1" t="s">
        <v>27</v>
      </c>
      <c r="K1737" s="1" t="s">
        <v>2006</v>
      </c>
      <c r="L1737" s="1" t="s">
        <v>2007</v>
      </c>
      <c r="M1737" s="1" t="s">
        <v>163</v>
      </c>
      <c r="N1737" s="2">
        <v>41275</v>
      </c>
      <c r="O1737" s="1" t="s">
        <v>30</v>
      </c>
      <c r="P1737" s="1" t="s">
        <v>2008</v>
      </c>
      <c r="Q1737" s="1" t="s">
        <v>2009</v>
      </c>
      <c r="R1737" s="1" t="s">
        <v>2010</v>
      </c>
      <c r="U1737" s="3">
        <v>18568</v>
      </c>
    </row>
    <row r="1738" spans="1:23" x14ac:dyDescent="0.3">
      <c r="A1738" s="1" t="s">
        <v>2011</v>
      </c>
      <c r="B1738" s="1" t="s">
        <v>2012</v>
      </c>
      <c r="F1738" s="1" t="s">
        <v>2013</v>
      </c>
      <c r="H1738" s="1" t="s">
        <v>26</v>
      </c>
      <c r="I1738" s="1" t="s">
        <v>71</v>
      </c>
      <c r="J1738" s="1" t="s">
        <v>27</v>
      </c>
      <c r="K1738" s="1" t="s">
        <v>2014</v>
      </c>
      <c r="L1738" s="1" t="s">
        <v>2015</v>
      </c>
      <c r="M1738" s="1" t="s">
        <v>788</v>
      </c>
      <c r="N1738" s="2">
        <v>41275</v>
      </c>
      <c r="O1738" s="1" t="s">
        <v>30</v>
      </c>
      <c r="P1738" s="1" t="s">
        <v>2016</v>
      </c>
      <c r="Q1738" s="1" t="s">
        <v>2017</v>
      </c>
      <c r="R1738" s="1" t="s">
        <v>2018</v>
      </c>
      <c r="S1738" s="1" t="s">
        <v>2019</v>
      </c>
      <c r="U1738" s="4">
        <v>45667</v>
      </c>
    </row>
    <row r="1739" spans="1:23" x14ac:dyDescent="0.3">
      <c r="A1739" s="1" t="s">
        <v>2020</v>
      </c>
      <c r="B1739" s="1" t="s">
        <v>2021</v>
      </c>
      <c r="F1739" s="1" t="s">
        <v>151</v>
      </c>
      <c r="H1739" s="1" t="s">
        <v>26</v>
      </c>
      <c r="J1739" s="1" t="s">
        <v>27</v>
      </c>
      <c r="K1739" s="1" t="s">
        <v>2022</v>
      </c>
      <c r="M1739" s="1" t="s">
        <v>2023</v>
      </c>
      <c r="N1739" s="2">
        <v>41275</v>
      </c>
      <c r="O1739" s="1" t="s">
        <v>30</v>
      </c>
      <c r="P1739" s="1" t="s">
        <v>2024</v>
      </c>
      <c r="Q1739" s="1" t="s">
        <v>2025</v>
      </c>
      <c r="R1739" s="1" t="s">
        <v>2026</v>
      </c>
      <c r="S1739" s="1">
        <f>27-86-1221-777</f>
        <v>-2057</v>
      </c>
      <c r="U1739" s="4">
        <v>45667</v>
      </c>
    </row>
    <row r="1740" spans="1:23" x14ac:dyDescent="0.3">
      <c r="A1740" s="1" t="s">
        <v>2027</v>
      </c>
      <c r="B1740" s="1" t="s">
        <v>2028</v>
      </c>
      <c r="F1740" s="1" t="s">
        <v>2029</v>
      </c>
      <c r="H1740" s="1" t="s">
        <v>26</v>
      </c>
      <c r="J1740" s="1" t="s">
        <v>27</v>
      </c>
      <c r="K1740" s="1" t="s">
        <v>2030</v>
      </c>
      <c r="M1740" s="1" t="s">
        <v>258</v>
      </c>
      <c r="N1740" s="2">
        <v>41275</v>
      </c>
      <c r="O1740" s="1" t="s">
        <v>30</v>
      </c>
      <c r="P1740" s="1" t="s">
        <v>2031</v>
      </c>
      <c r="Q1740" s="1" t="s">
        <v>2032</v>
      </c>
      <c r="R1740" s="1" t="s">
        <v>2033</v>
      </c>
      <c r="S1740" s="1" t="s">
        <v>2034</v>
      </c>
      <c r="U1740" s="4">
        <v>45667</v>
      </c>
    </row>
    <row r="1741" spans="1:23" x14ac:dyDescent="0.3">
      <c r="A1741" s="1" t="s">
        <v>2035</v>
      </c>
      <c r="B1741" s="1" t="s">
        <v>2036</v>
      </c>
      <c r="F1741" s="1" t="s">
        <v>2037</v>
      </c>
      <c r="H1741" s="1" t="s">
        <v>26</v>
      </c>
      <c r="I1741" s="1" t="s">
        <v>71</v>
      </c>
      <c r="J1741" s="1" t="s">
        <v>27</v>
      </c>
      <c r="K1741" s="1" t="s">
        <v>2038</v>
      </c>
      <c r="M1741" s="1" t="s">
        <v>440</v>
      </c>
      <c r="N1741" s="2">
        <v>41275</v>
      </c>
      <c r="O1741" s="1" t="s">
        <v>30</v>
      </c>
      <c r="P1741" s="1" t="s">
        <v>2039</v>
      </c>
      <c r="Q1741" s="1" t="s">
        <v>2040</v>
      </c>
      <c r="R1741" s="1" t="s">
        <v>2041</v>
      </c>
      <c r="S1741" s="1" t="s">
        <v>2042</v>
      </c>
      <c r="U1741" s="3">
        <v>18568</v>
      </c>
    </row>
    <row r="1742" spans="1:23" x14ac:dyDescent="0.3">
      <c r="A1742" s="1" t="s">
        <v>2043</v>
      </c>
      <c r="B1742" s="1" t="s">
        <v>2044</v>
      </c>
      <c r="F1742" s="1" t="s">
        <v>25</v>
      </c>
      <c r="H1742" s="1" t="s">
        <v>26</v>
      </c>
      <c r="I1742" s="1" t="s">
        <v>71</v>
      </c>
      <c r="J1742" s="1" t="s">
        <v>27</v>
      </c>
      <c r="K1742" s="1" t="s">
        <v>257</v>
      </c>
      <c r="M1742" s="1" t="s">
        <v>302</v>
      </c>
      <c r="N1742" s="2">
        <v>41275</v>
      </c>
      <c r="O1742" s="1" t="s">
        <v>30</v>
      </c>
      <c r="P1742" s="1" t="s">
        <v>2045</v>
      </c>
      <c r="R1742" s="1" t="s">
        <v>2046</v>
      </c>
      <c r="S1742" s="1">
        <v>27116563111</v>
      </c>
      <c r="U1742" s="3">
        <v>18568</v>
      </c>
    </row>
    <row r="1743" spans="1:23" x14ac:dyDescent="0.3">
      <c r="A1743" s="1" t="s">
        <v>2047</v>
      </c>
      <c r="B1743" s="1" t="s">
        <v>2048</v>
      </c>
      <c r="F1743" s="1" t="s">
        <v>2049</v>
      </c>
      <c r="H1743" s="1" t="s">
        <v>26</v>
      </c>
      <c r="I1743" s="1" t="s">
        <v>39</v>
      </c>
      <c r="J1743" s="1" t="s">
        <v>27</v>
      </c>
      <c r="K1743" s="1" t="s">
        <v>2050</v>
      </c>
      <c r="L1743" s="1" t="s">
        <v>2051</v>
      </c>
      <c r="M1743" s="1" t="s">
        <v>144</v>
      </c>
      <c r="N1743" s="2">
        <v>41275</v>
      </c>
      <c r="O1743" s="1" t="s">
        <v>30</v>
      </c>
      <c r="P1743" s="1" t="s">
        <v>2052</v>
      </c>
      <c r="Q1743" s="1" t="s">
        <v>2053</v>
      </c>
      <c r="R1743" s="1" t="s">
        <v>2054</v>
      </c>
      <c r="S1743" s="1" t="s">
        <v>2055</v>
      </c>
      <c r="U1743" s="3">
        <v>18568</v>
      </c>
    </row>
    <row r="1744" spans="1:23" x14ac:dyDescent="0.3">
      <c r="A1744" s="1" t="s">
        <v>2056</v>
      </c>
      <c r="B1744" s="1" t="s">
        <v>2057</v>
      </c>
      <c r="F1744" s="1" t="s">
        <v>25</v>
      </c>
      <c r="H1744" s="1" t="s">
        <v>26</v>
      </c>
      <c r="J1744" s="1" t="s">
        <v>27</v>
      </c>
      <c r="K1744" s="1" t="s">
        <v>2058</v>
      </c>
      <c r="M1744" s="1" t="s">
        <v>258</v>
      </c>
      <c r="N1744" s="2">
        <v>41275</v>
      </c>
      <c r="O1744" s="1" t="s">
        <v>30</v>
      </c>
      <c r="P1744" s="1" t="s">
        <v>2059</v>
      </c>
      <c r="Q1744" s="1" t="s">
        <v>2060</v>
      </c>
      <c r="R1744" s="1" t="s">
        <v>2061</v>
      </c>
      <c r="S1744" s="1" t="s">
        <v>2062</v>
      </c>
      <c r="U1744" s="3">
        <v>18568</v>
      </c>
    </row>
    <row r="1745" spans="1:23" x14ac:dyDescent="0.3">
      <c r="A1745" s="1" t="s">
        <v>2063</v>
      </c>
      <c r="B1745" s="1" t="s">
        <v>2064</v>
      </c>
      <c r="D1745" s="1" t="s">
        <v>2065</v>
      </c>
      <c r="E1745" s="1">
        <v>1</v>
      </c>
      <c r="F1745" s="1" t="s">
        <v>2066</v>
      </c>
      <c r="H1745" s="1" t="s">
        <v>26</v>
      </c>
      <c r="I1745" s="1" t="s">
        <v>71</v>
      </c>
      <c r="J1745" s="1" t="s">
        <v>27</v>
      </c>
      <c r="K1745" s="1" t="s">
        <v>2067</v>
      </c>
      <c r="M1745" s="1" t="s">
        <v>2068</v>
      </c>
      <c r="N1745" s="2">
        <v>41275</v>
      </c>
      <c r="O1745" s="1" t="s">
        <v>30</v>
      </c>
      <c r="P1745" s="1" t="s">
        <v>2069</v>
      </c>
      <c r="Q1745" s="1" t="s">
        <v>2070</v>
      </c>
      <c r="R1745" s="1" t="s">
        <v>2071</v>
      </c>
      <c r="S1745" s="1" t="s">
        <v>2072</v>
      </c>
      <c r="U1745" s="3">
        <v>18568</v>
      </c>
    </row>
    <row r="1746" spans="1:23" x14ac:dyDescent="0.3">
      <c r="A1746" s="1" t="s">
        <v>2073</v>
      </c>
      <c r="B1746" s="1" t="s">
        <v>2074</v>
      </c>
      <c r="F1746" s="1" t="s">
        <v>643</v>
      </c>
      <c r="H1746" s="1" t="s">
        <v>26</v>
      </c>
      <c r="I1746" s="1" t="s">
        <v>71</v>
      </c>
      <c r="J1746" s="1" t="s">
        <v>27</v>
      </c>
      <c r="K1746" s="1" t="s">
        <v>2075</v>
      </c>
      <c r="L1746" s="1" t="s">
        <v>2076</v>
      </c>
      <c r="M1746" s="1" t="s">
        <v>2077</v>
      </c>
      <c r="N1746" s="2">
        <v>41275</v>
      </c>
      <c r="O1746" s="1" t="s">
        <v>30</v>
      </c>
      <c r="P1746" s="1" t="s">
        <v>2078</v>
      </c>
      <c r="R1746" s="1" t="s">
        <v>2079</v>
      </c>
      <c r="S1746" s="1" t="s">
        <v>2080</v>
      </c>
      <c r="U1746" s="3">
        <v>18568</v>
      </c>
    </row>
    <row r="1747" spans="1:23" x14ac:dyDescent="0.3">
      <c r="A1747" s="1" t="s">
        <v>2081</v>
      </c>
      <c r="B1747" s="1" t="s">
        <v>2082</v>
      </c>
      <c r="F1747" s="1" t="s">
        <v>2083</v>
      </c>
      <c r="H1747" s="1" t="s">
        <v>26</v>
      </c>
      <c r="I1747" s="1" t="s">
        <v>71</v>
      </c>
      <c r="J1747" s="1" t="s">
        <v>27</v>
      </c>
      <c r="K1747" s="1" t="s">
        <v>2084</v>
      </c>
      <c r="L1747" s="1" t="s">
        <v>2085</v>
      </c>
      <c r="M1747" s="1" t="s">
        <v>1229</v>
      </c>
      <c r="N1747" s="2">
        <v>41275</v>
      </c>
      <c r="O1747" s="1" t="s">
        <v>30</v>
      </c>
      <c r="P1747" s="1" t="s">
        <v>2086</v>
      </c>
      <c r="R1747" s="1" t="s">
        <v>2087</v>
      </c>
      <c r="S1747" s="1" t="s">
        <v>2088</v>
      </c>
      <c r="U1747" s="3">
        <v>18568</v>
      </c>
    </row>
    <row r="1748" spans="1:23" x14ac:dyDescent="0.3">
      <c r="A1748" s="1" t="s">
        <v>2089</v>
      </c>
      <c r="B1748" s="1" t="s">
        <v>2090</v>
      </c>
      <c r="F1748" s="1" t="s">
        <v>643</v>
      </c>
      <c r="H1748" s="1" t="s">
        <v>26</v>
      </c>
      <c r="I1748" s="1" t="s">
        <v>39</v>
      </c>
      <c r="J1748" s="1" t="s">
        <v>27</v>
      </c>
      <c r="K1748" s="1" t="s">
        <v>2091</v>
      </c>
      <c r="M1748" s="1" t="s">
        <v>545</v>
      </c>
      <c r="N1748" s="2">
        <v>41275</v>
      </c>
      <c r="O1748" s="1" t="s">
        <v>30</v>
      </c>
      <c r="P1748" s="1" t="s">
        <v>2092</v>
      </c>
      <c r="R1748" s="1" t="s">
        <v>2093</v>
      </c>
      <c r="S1748" s="1" t="s">
        <v>2094</v>
      </c>
      <c r="U1748" s="1" t="s">
        <v>34</v>
      </c>
    </row>
    <row r="1749" spans="1:23" x14ac:dyDescent="0.3">
      <c r="A1749" s="1" t="s">
        <v>2095</v>
      </c>
      <c r="B1749" s="1" t="s">
        <v>2096</v>
      </c>
      <c r="F1749" s="1" t="s">
        <v>2097</v>
      </c>
      <c r="H1749" s="1" t="s">
        <v>26</v>
      </c>
      <c r="I1749" s="1" t="s">
        <v>80</v>
      </c>
      <c r="J1749" s="1" t="s">
        <v>27</v>
      </c>
      <c r="K1749" s="1" t="s">
        <v>2098</v>
      </c>
      <c r="L1749" s="1" t="s">
        <v>2099</v>
      </c>
      <c r="M1749" s="1" t="s">
        <v>302</v>
      </c>
      <c r="N1749" s="2">
        <v>41275</v>
      </c>
      <c r="O1749" s="1" t="s">
        <v>30</v>
      </c>
      <c r="P1749" s="1" t="s">
        <v>2100</v>
      </c>
      <c r="Q1749" s="1" t="s">
        <v>2101</v>
      </c>
    </row>
    <row r="1750" spans="1:23" x14ac:dyDescent="0.3">
      <c r="A1750" s="1" t="s">
        <v>2102</v>
      </c>
      <c r="B1750" s="1" t="s">
        <v>2103</v>
      </c>
      <c r="F1750" s="1" t="s">
        <v>2104</v>
      </c>
      <c r="H1750" s="1" t="s">
        <v>26</v>
      </c>
      <c r="J1750" s="1" t="s">
        <v>27</v>
      </c>
      <c r="K1750" s="1" t="s">
        <v>2105</v>
      </c>
      <c r="L1750" s="1" t="s">
        <v>2106</v>
      </c>
      <c r="M1750" s="1" t="s">
        <v>100</v>
      </c>
      <c r="N1750" s="2">
        <v>41275</v>
      </c>
      <c r="O1750" s="1" t="s">
        <v>30</v>
      </c>
      <c r="P1750" s="1" t="s">
        <v>2107</v>
      </c>
      <c r="Q1750" s="1" t="s">
        <v>2108</v>
      </c>
      <c r="R1750" s="1" t="s">
        <v>2109</v>
      </c>
      <c r="S1750" s="1">
        <v>743138281</v>
      </c>
      <c r="U1750" s="4">
        <v>45667</v>
      </c>
    </row>
    <row r="1751" spans="1:23" x14ac:dyDescent="0.3">
      <c r="A1751" s="1" t="s">
        <v>2110</v>
      </c>
      <c r="B1751" s="1" t="s">
        <v>2111</v>
      </c>
      <c r="F1751" s="1" t="s">
        <v>2112</v>
      </c>
      <c r="H1751" s="1" t="s">
        <v>26</v>
      </c>
      <c r="J1751" s="1" t="s">
        <v>27</v>
      </c>
      <c r="K1751" s="1" t="s">
        <v>2113</v>
      </c>
      <c r="M1751" s="1" t="s">
        <v>170</v>
      </c>
      <c r="N1751" s="2">
        <v>41275</v>
      </c>
      <c r="O1751" s="1" t="s">
        <v>30</v>
      </c>
      <c r="P1751" s="1" t="s">
        <v>2114</v>
      </c>
      <c r="R1751" s="1" t="s">
        <v>2115</v>
      </c>
      <c r="S1751" s="1" t="s">
        <v>2116</v>
      </c>
      <c r="U1751" s="3">
        <v>18568</v>
      </c>
    </row>
    <row r="1752" spans="1:23" x14ac:dyDescent="0.3">
      <c r="A1752" s="1" t="s">
        <v>2117</v>
      </c>
      <c r="B1752" s="1" t="s">
        <v>2118</v>
      </c>
      <c r="C1752" s="1" t="s">
        <v>426</v>
      </c>
      <c r="D1752" s="1" t="s">
        <v>2119</v>
      </c>
      <c r="E1752" s="1">
        <v>1</v>
      </c>
      <c r="F1752" s="1" t="s">
        <v>2120</v>
      </c>
      <c r="H1752" s="1" t="s">
        <v>26</v>
      </c>
      <c r="I1752" s="1" t="s">
        <v>71</v>
      </c>
      <c r="J1752" s="1" t="s">
        <v>27</v>
      </c>
      <c r="K1752" s="1" t="s">
        <v>2121</v>
      </c>
      <c r="L1752" s="1" t="s">
        <v>2122</v>
      </c>
      <c r="M1752" s="1" t="s">
        <v>170</v>
      </c>
      <c r="N1752" s="2">
        <v>41275</v>
      </c>
      <c r="O1752" s="1" t="s">
        <v>30</v>
      </c>
      <c r="P1752" s="1" t="s">
        <v>2123</v>
      </c>
      <c r="Q1752" s="1" t="s">
        <v>2124</v>
      </c>
      <c r="S1752" s="1">
        <v>233235801203</v>
      </c>
      <c r="U1752" s="4">
        <v>45667</v>
      </c>
      <c r="W1752" s="1">
        <v>1</v>
      </c>
    </row>
    <row r="1753" spans="1:23" x14ac:dyDescent="0.3">
      <c r="A1753" s="1" t="s">
        <v>2125</v>
      </c>
      <c r="B1753" s="1" t="s">
        <v>2126</v>
      </c>
      <c r="C1753" s="1" t="s">
        <v>37</v>
      </c>
      <c r="F1753" s="1" t="s">
        <v>1626</v>
      </c>
      <c r="H1753" s="1" t="s">
        <v>26</v>
      </c>
      <c r="J1753" s="1" t="s">
        <v>27</v>
      </c>
      <c r="K1753" s="1" t="s">
        <v>2127</v>
      </c>
      <c r="L1753" s="1" t="s">
        <v>2128</v>
      </c>
      <c r="M1753" s="1" t="s">
        <v>42</v>
      </c>
      <c r="N1753" s="2">
        <v>41275</v>
      </c>
      <c r="O1753" s="1" t="s">
        <v>30</v>
      </c>
      <c r="P1753" s="1" t="s">
        <v>2129</v>
      </c>
      <c r="S1753" s="1" t="s">
        <v>2130</v>
      </c>
      <c r="U1753" s="1" t="s">
        <v>2131</v>
      </c>
      <c r="V1753" s="1" t="s">
        <v>37</v>
      </c>
      <c r="W1753" s="1">
        <v>1</v>
      </c>
    </row>
    <row r="1754" spans="1:23" x14ac:dyDescent="0.3">
      <c r="A1754" s="1" t="s">
        <v>2132</v>
      </c>
      <c r="B1754" s="1" t="s">
        <v>2133</v>
      </c>
      <c r="F1754" s="1" t="s">
        <v>1005</v>
      </c>
      <c r="H1754" s="1" t="s">
        <v>26</v>
      </c>
      <c r="I1754" s="1" t="s">
        <v>71</v>
      </c>
      <c r="J1754" s="1" t="s">
        <v>27</v>
      </c>
      <c r="K1754" s="1" t="s">
        <v>2134</v>
      </c>
      <c r="M1754" s="1" t="s">
        <v>545</v>
      </c>
      <c r="N1754" s="2">
        <v>41275</v>
      </c>
      <c r="O1754" s="1" t="s">
        <v>30</v>
      </c>
      <c r="P1754" s="1" t="s">
        <v>2135</v>
      </c>
      <c r="R1754" s="1" t="s">
        <v>2136</v>
      </c>
      <c r="S1754" s="1" t="s">
        <v>2137</v>
      </c>
      <c r="U1754" s="3">
        <v>18568</v>
      </c>
    </row>
    <row r="1755" spans="1:23" x14ac:dyDescent="0.3">
      <c r="A1755" s="1" t="s">
        <v>2138</v>
      </c>
      <c r="B1755" s="1" t="s">
        <v>2139</v>
      </c>
      <c r="F1755" s="1" t="s">
        <v>2029</v>
      </c>
      <c r="H1755" s="1" t="s">
        <v>26</v>
      </c>
      <c r="I1755" s="1" t="s">
        <v>71</v>
      </c>
      <c r="J1755" s="1" t="s">
        <v>27</v>
      </c>
      <c r="K1755" s="1" t="s">
        <v>2140</v>
      </c>
      <c r="L1755" s="1" t="s">
        <v>2141</v>
      </c>
      <c r="M1755" s="1" t="s">
        <v>2142</v>
      </c>
      <c r="N1755" s="2">
        <v>41275</v>
      </c>
      <c r="O1755" s="1" t="s">
        <v>30</v>
      </c>
      <c r="P1755" s="1" t="s">
        <v>2143</v>
      </c>
      <c r="R1755" s="1" t="s">
        <v>2144</v>
      </c>
      <c r="S1755" s="1">
        <v>233269000181</v>
      </c>
      <c r="U1755" s="4">
        <v>45667</v>
      </c>
    </row>
    <row r="1756" spans="1:23" x14ac:dyDescent="0.3">
      <c r="A1756" s="1" t="s">
        <v>2145</v>
      </c>
      <c r="B1756" s="1" t="s">
        <v>2146</v>
      </c>
      <c r="D1756" s="1" t="s">
        <v>2147</v>
      </c>
      <c r="E1756" s="1">
        <v>1</v>
      </c>
      <c r="F1756" s="1" t="s">
        <v>681</v>
      </c>
      <c r="H1756" s="1" t="s">
        <v>26</v>
      </c>
      <c r="I1756" s="1" t="s">
        <v>39</v>
      </c>
      <c r="J1756" s="1" t="s">
        <v>27</v>
      </c>
      <c r="K1756" s="1" t="s">
        <v>2148</v>
      </c>
      <c r="M1756" s="1" t="s">
        <v>302</v>
      </c>
      <c r="N1756" s="2">
        <v>41275</v>
      </c>
      <c r="O1756" s="1" t="s">
        <v>30</v>
      </c>
      <c r="P1756" s="1" t="s">
        <v>2149</v>
      </c>
      <c r="R1756" s="1" t="s">
        <v>2150</v>
      </c>
      <c r="U1756" s="3">
        <v>18568</v>
      </c>
    </row>
    <row r="1757" spans="1:23" x14ac:dyDescent="0.3">
      <c r="A1757" s="1" t="s">
        <v>2151</v>
      </c>
      <c r="B1757" s="1" t="s">
        <v>2152</v>
      </c>
      <c r="F1757" s="1" t="s">
        <v>25</v>
      </c>
      <c r="H1757" s="1" t="s">
        <v>26</v>
      </c>
      <c r="I1757" s="1" t="s">
        <v>71</v>
      </c>
      <c r="J1757" s="1" t="s">
        <v>27</v>
      </c>
      <c r="K1757" s="1" t="s">
        <v>391</v>
      </c>
      <c r="M1757" s="1" t="s">
        <v>2153</v>
      </c>
      <c r="N1757" s="2">
        <v>41275</v>
      </c>
      <c r="O1757" s="1" t="s">
        <v>30</v>
      </c>
      <c r="P1757" s="1" t="s">
        <v>2154</v>
      </c>
      <c r="R1757" s="1" t="s">
        <v>2155</v>
      </c>
      <c r="S1757" s="1" t="s">
        <v>2156</v>
      </c>
      <c r="U1757" s="3">
        <v>18568</v>
      </c>
    </row>
    <row r="1758" spans="1:23" x14ac:dyDescent="0.3">
      <c r="A1758" s="1" t="s">
        <v>2157</v>
      </c>
      <c r="B1758" s="1" t="s">
        <v>2158</v>
      </c>
      <c r="F1758" s="1" t="s">
        <v>643</v>
      </c>
      <c r="H1758" s="1" t="s">
        <v>26</v>
      </c>
      <c r="I1758" s="1" t="s">
        <v>71</v>
      </c>
      <c r="J1758" s="1" t="s">
        <v>27</v>
      </c>
      <c r="K1758" s="1" t="s">
        <v>2091</v>
      </c>
      <c r="M1758" s="1" t="s">
        <v>545</v>
      </c>
      <c r="N1758" s="2">
        <v>41275</v>
      </c>
      <c r="O1758" s="1" t="s">
        <v>30</v>
      </c>
      <c r="P1758" s="1" t="s">
        <v>2159</v>
      </c>
      <c r="Q1758" s="1" t="s">
        <v>2160</v>
      </c>
      <c r="R1758" s="1" t="s">
        <v>2161</v>
      </c>
      <c r="S1758" s="1" t="s">
        <v>2162</v>
      </c>
      <c r="U1758" s="1" t="s">
        <v>67</v>
      </c>
    </row>
    <row r="1759" spans="1:23" x14ac:dyDescent="0.3">
      <c r="A1759" s="1" t="s">
        <v>2163</v>
      </c>
      <c r="B1759" s="1" t="s">
        <v>2164</v>
      </c>
      <c r="F1759" s="1" t="s">
        <v>602</v>
      </c>
      <c r="H1759" s="1" t="s">
        <v>26</v>
      </c>
      <c r="J1759" s="1" t="s">
        <v>27</v>
      </c>
      <c r="K1759" s="1" t="s">
        <v>2165</v>
      </c>
      <c r="M1759" s="1" t="s">
        <v>2166</v>
      </c>
      <c r="N1759" s="2">
        <v>41275</v>
      </c>
      <c r="O1759" s="1" t="s">
        <v>30</v>
      </c>
      <c r="P1759" s="1" t="s">
        <v>2167</v>
      </c>
      <c r="Q1759" s="1" t="s">
        <v>2168</v>
      </c>
      <c r="R1759" s="1" t="s">
        <v>2169</v>
      </c>
      <c r="S1759" s="1" t="s">
        <v>2170</v>
      </c>
      <c r="U1759" s="4">
        <v>45667</v>
      </c>
    </row>
    <row r="1760" spans="1:23" x14ac:dyDescent="0.3">
      <c r="A1760" s="1" t="s">
        <v>2171</v>
      </c>
      <c r="B1760" s="1" t="s">
        <v>2172</v>
      </c>
      <c r="F1760" s="1" t="s">
        <v>221</v>
      </c>
      <c r="H1760" s="1" t="s">
        <v>26</v>
      </c>
      <c r="J1760" s="1" t="s">
        <v>27</v>
      </c>
      <c r="K1760" s="1" t="s">
        <v>2173</v>
      </c>
      <c r="M1760" s="1" t="s">
        <v>302</v>
      </c>
      <c r="N1760" s="2">
        <v>41275</v>
      </c>
      <c r="O1760" s="1" t="s">
        <v>30</v>
      </c>
      <c r="P1760" s="1" t="s">
        <v>2174</v>
      </c>
      <c r="R1760" s="1" t="s">
        <v>2175</v>
      </c>
      <c r="S1760" s="1" t="s">
        <v>2176</v>
      </c>
      <c r="U1760" s="3">
        <v>18568</v>
      </c>
    </row>
    <row r="1761" spans="1:23" x14ac:dyDescent="0.3">
      <c r="A1761" s="1" t="s">
        <v>2177</v>
      </c>
      <c r="B1761" s="1" t="s">
        <v>2178</v>
      </c>
      <c r="F1761" s="1" t="s">
        <v>221</v>
      </c>
      <c r="H1761" s="1" t="s">
        <v>26</v>
      </c>
      <c r="I1761" s="1" t="s">
        <v>71</v>
      </c>
      <c r="J1761" s="1" t="s">
        <v>27</v>
      </c>
      <c r="K1761" s="1" t="s">
        <v>2179</v>
      </c>
      <c r="M1761" s="1" t="s">
        <v>1272</v>
      </c>
      <c r="N1761" s="2">
        <v>41275</v>
      </c>
      <c r="O1761" s="1" t="s">
        <v>30</v>
      </c>
      <c r="P1761" s="1" t="s">
        <v>2180</v>
      </c>
      <c r="Q1761" s="1" t="s">
        <v>2181</v>
      </c>
      <c r="R1761" s="1" t="s">
        <v>2182</v>
      </c>
      <c r="S1761" s="1" t="s">
        <v>2183</v>
      </c>
      <c r="U1761" s="3">
        <v>18568</v>
      </c>
    </row>
    <row r="1762" spans="1:23" x14ac:dyDescent="0.3">
      <c r="A1762" s="1" t="s">
        <v>2184</v>
      </c>
      <c r="B1762" s="1" t="s">
        <v>2185</v>
      </c>
      <c r="F1762" s="1" t="s">
        <v>643</v>
      </c>
      <c r="H1762" s="1" t="s">
        <v>26</v>
      </c>
      <c r="I1762" s="1" t="s">
        <v>71</v>
      </c>
      <c r="J1762" s="1" t="s">
        <v>27</v>
      </c>
      <c r="K1762" s="1" t="s">
        <v>2186</v>
      </c>
      <c r="M1762" s="1" t="s">
        <v>2187</v>
      </c>
      <c r="N1762" s="2">
        <v>41275</v>
      </c>
      <c r="O1762" s="1" t="s">
        <v>30</v>
      </c>
      <c r="P1762" s="1" t="s">
        <v>2188</v>
      </c>
      <c r="Q1762" s="1" t="s">
        <v>2189</v>
      </c>
      <c r="R1762" s="1" t="s">
        <v>2190</v>
      </c>
      <c r="S1762" s="1" t="s">
        <v>2191</v>
      </c>
      <c r="U1762" s="1" t="s">
        <v>130</v>
      </c>
    </row>
    <row r="1763" spans="1:23" x14ac:dyDescent="0.3">
      <c r="A1763" s="1" t="s">
        <v>2192</v>
      </c>
      <c r="B1763" s="1" t="s">
        <v>2193</v>
      </c>
      <c r="C1763" s="1" t="s">
        <v>973</v>
      </c>
      <c r="F1763" s="1" t="s">
        <v>90</v>
      </c>
      <c r="H1763" s="1" t="s">
        <v>26</v>
      </c>
      <c r="J1763" s="1" t="s">
        <v>473</v>
      </c>
      <c r="K1763" s="1" t="s">
        <v>2194</v>
      </c>
      <c r="L1763" s="1" t="s">
        <v>2195</v>
      </c>
      <c r="M1763" s="1" t="s">
        <v>788</v>
      </c>
      <c r="N1763" s="2">
        <v>41275</v>
      </c>
      <c r="O1763" s="1" t="s">
        <v>30</v>
      </c>
      <c r="P1763" s="1" t="s">
        <v>2196</v>
      </c>
      <c r="Q1763" s="1" t="s">
        <v>2197</v>
      </c>
      <c r="R1763" s="1" t="s">
        <v>2198</v>
      </c>
      <c r="S1763" s="1" t="s">
        <v>2199</v>
      </c>
      <c r="U1763" s="3">
        <v>18568</v>
      </c>
      <c r="V1763" s="1" t="s">
        <v>869</v>
      </c>
      <c r="W1763" s="1">
        <v>2</v>
      </c>
    </row>
    <row r="1764" spans="1:23" x14ac:dyDescent="0.3">
      <c r="A1764" s="1" t="s">
        <v>2200</v>
      </c>
      <c r="B1764" s="1" t="s">
        <v>2201</v>
      </c>
      <c r="F1764" s="1" t="s">
        <v>25</v>
      </c>
      <c r="H1764" s="1" t="s">
        <v>26</v>
      </c>
      <c r="I1764" s="1" t="s">
        <v>71</v>
      </c>
      <c r="J1764" s="1" t="s">
        <v>27</v>
      </c>
      <c r="K1764" s="1" t="s">
        <v>51</v>
      </c>
      <c r="M1764" s="1" t="s">
        <v>302</v>
      </c>
      <c r="N1764" s="2">
        <v>41275</v>
      </c>
      <c r="O1764" s="1" t="s">
        <v>30</v>
      </c>
      <c r="P1764" s="1" t="s">
        <v>2202</v>
      </c>
      <c r="R1764" s="1" t="s">
        <v>2203</v>
      </c>
      <c r="S1764" s="1" t="s">
        <v>2204</v>
      </c>
      <c r="U1764" s="3">
        <v>18568</v>
      </c>
    </row>
    <row r="1765" spans="1:23" x14ac:dyDescent="0.3">
      <c r="A1765" s="1" t="s">
        <v>2205</v>
      </c>
      <c r="B1765" s="1" t="s">
        <v>2206</v>
      </c>
      <c r="D1765" s="1" t="s">
        <v>2207</v>
      </c>
      <c r="E1765" s="1">
        <v>2</v>
      </c>
      <c r="F1765" s="1" t="s">
        <v>142</v>
      </c>
      <c r="H1765" s="1" t="s">
        <v>26</v>
      </c>
      <c r="I1765" s="1" t="s">
        <v>71</v>
      </c>
      <c r="J1765" s="1" t="s">
        <v>473</v>
      </c>
      <c r="K1765" s="1" t="s">
        <v>528</v>
      </c>
      <c r="L1765" s="1" t="s">
        <v>2208</v>
      </c>
      <c r="M1765" s="1" t="s">
        <v>2209</v>
      </c>
      <c r="N1765" s="2">
        <v>41275</v>
      </c>
      <c r="O1765" s="1" t="s">
        <v>30</v>
      </c>
      <c r="P1765" s="1" t="s">
        <v>2210</v>
      </c>
      <c r="Q1765" s="1" t="s">
        <v>2211</v>
      </c>
      <c r="R1765" s="1" t="s">
        <v>2212</v>
      </c>
      <c r="U1765" s="4">
        <v>45667</v>
      </c>
    </row>
    <row r="1766" spans="1:23" x14ac:dyDescent="0.3">
      <c r="A1766" s="1" t="s">
        <v>2213</v>
      </c>
      <c r="B1766" s="1" t="s">
        <v>2214</v>
      </c>
      <c r="F1766" s="1" t="s">
        <v>142</v>
      </c>
      <c r="H1766" s="1" t="s">
        <v>26</v>
      </c>
      <c r="J1766" s="1" t="s">
        <v>473</v>
      </c>
      <c r="K1766" s="1" t="s">
        <v>1872</v>
      </c>
      <c r="L1766" s="1" t="s">
        <v>2215</v>
      </c>
      <c r="M1766" s="1" t="s">
        <v>170</v>
      </c>
      <c r="N1766" s="2">
        <v>41275</v>
      </c>
      <c r="O1766" s="1" t="s">
        <v>30</v>
      </c>
      <c r="P1766" s="1" t="s">
        <v>2216</v>
      </c>
      <c r="S1766" s="1">
        <v>2330268710270</v>
      </c>
      <c r="U1766" s="4">
        <v>45667</v>
      </c>
    </row>
    <row r="1767" spans="1:23" x14ac:dyDescent="0.3">
      <c r="A1767" s="1" t="s">
        <v>2217</v>
      </c>
      <c r="B1767" s="1" t="s">
        <v>2218</v>
      </c>
      <c r="F1767" s="1" t="s">
        <v>1762</v>
      </c>
      <c r="H1767" s="1" t="s">
        <v>26</v>
      </c>
      <c r="J1767" s="1" t="s">
        <v>27</v>
      </c>
      <c r="K1767" s="1" t="s">
        <v>2219</v>
      </c>
      <c r="M1767" s="1" t="s">
        <v>163</v>
      </c>
      <c r="N1767" s="2">
        <v>41275</v>
      </c>
      <c r="O1767" s="1" t="s">
        <v>30</v>
      </c>
      <c r="P1767" s="1" t="s">
        <v>2220</v>
      </c>
      <c r="R1767" s="1" t="s">
        <v>2221</v>
      </c>
      <c r="S1767" s="1" t="s">
        <v>2222</v>
      </c>
      <c r="U1767" s="1" t="s">
        <v>130</v>
      </c>
    </row>
    <row r="1768" spans="1:23" x14ac:dyDescent="0.3">
      <c r="A1768" s="1" t="s">
        <v>2223</v>
      </c>
      <c r="B1768" s="1" t="s">
        <v>2224</v>
      </c>
      <c r="F1768" s="1" t="s">
        <v>25</v>
      </c>
      <c r="H1768" s="1" t="s">
        <v>26</v>
      </c>
      <c r="I1768" s="1" t="s">
        <v>71</v>
      </c>
      <c r="J1768" s="1" t="s">
        <v>27</v>
      </c>
      <c r="K1768" s="1" t="s">
        <v>2225</v>
      </c>
      <c r="L1768" s="1" t="s">
        <v>2226</v>
      </c>
      <c r="M1768" s="1" t="s">
        <v>2227</v>
      </c>
      <c r="N1768" s="2">
        <v>41275</v>
      </c>
      <c r="O1768" s="1" t="s">
        <v>30</v>
      </c>
      <c r="P1768" s="1" t="s">
        <v>2228</v>
      </c>
      <c r="Q1768" s="1" t="s">
        <v>2229</v>
      </c>
      <c r="R1768" s="1" t="s">
        <v>2230</v>
      </c>
      <c r="S1768" s="1" t="s">
        <v>2231</v>
      </c>
      <c r="U1768" s="1" t="s">
        <v>130</v>
      </c>
    </row>
    <row r="1769" spans="1:23" x14ac:dyDescent="0.3">
      <c r="A1769" s="1" t="s">
        <v>2232</v>
      </c>
      <c r="B1769" s="1" t="s">
        <v>2233</v>
      </c>
      <c r="F1769" s="1" t="s">
        <v>299</v>
      </c>
      <c r="H1769" s="1" t="s">
        <v>26</v>
      </c>
      <c r="I1769" s="1" t="s">
        <v>71</v>
      </c>
      <c r="J1769" s="1" t="s">
        <v>27</v>
      </c>
      <c r="K1769" s="1" t="s">
        <v>2234</v>
      </c>
      <c r="L1769" s="1" t="s">
        <v>2235</v>
      </c>
      <c r="M1769" s="1" t="s">
        <v>163</v>
      </c>
      <c r="N1769" s="2">
        <v>41275</v>
      </c>
      <c r="O1769" s="1" t="s">
        <v>30</v>
      </c>
      <c r="P1769" s="1" t="s">
        <v>2236</v>
      </c>
      <c r="Q1769" s="1" t="s">
        <v>2237</v>
      </c>
      <c r="R1769" s="1" t="s">
        <v>2238</v>
      </c>
      <c r="S1769" s="1" t="s">
        <v>2239</v>
      </c>
      <c r="U1769" s="3">
        <v>18568</v>
      </c>
    </row>
    <row r="1770" spans="1:23" x14ac:dyDescent="0.3">
      <c r="A1770" s="1" t="s">
        <v>2240</v>
      </c>
      <c r="B1770" s="1" t="s">
        <v>2241</v>
      </c>
      <c r="F1770" s="1" t="s">
        <v>2242</v>
      </c>
      <c r="H1770" s="1" t="s">
        <v>26</v>
      </c>
      <c r="I1770" s="1" t="s">
        <v>71</v>
      </c>
      <c r="J1770" s="1" t="s">
        <v>473</v>
      </c>
      <c r="K1770" s="1" t="s">
        <v>2243</v>
      </c>
      <c r="L1770" s="1" t="s">
        <v>2244</v>
      </c>
      <c r="M1770" s="1" t="s">
        <v>302</v>
      </c>
      <c r="N1770" s="2">
        <v>41275</v>
      </c>
      <c r="O1770" s="1" t="s">
        <v>30</v>
      </c>
      <c r="P1770" s="1" t="s">
        <v>2245</v>
      </c>
      <c r="Q1770" s="1" t="s">
        <v>2246</v>
      </c>
      <c r="R1770" s="1" t="s">
        <v>2247</v>
      </c>
      <c r="S1770" s="1">
        <v>27430500991</v>
      </c>
      <c r="U1770" s="3">
        <v>18568</v>
      </c>
    </row>
    <row r="1771" spans="1:23" x14ac:dyDescent="0.3">
      <c r="A1771" s="1" t="s">
        <v>2248</v>
      </c>
      <c r="B1771" s="1" t="s">
        <v>2249</v>
      </c>
      <c r="F1771" s="1" t="s">
        <v>25</v>
      </c>
      <c r="H1771" s="1" t="s">
        <v>26</v>
      </c>
      <c r="I1771" s="1" t="s">
        <v>71</v>
      </c>
      <c r="J1771" s="1" t="s">
        <v>27</v>
      </c>
      <c r="K1771" s="1" t="s">
        <v>2250</v>
      </c>
      <c r="M1771" s="1" t="s">
        <v>347</v>
      </c>
      <c r="N1771" s="2">
        <v>41275</v>
      </c>
      <c r="O1771" s="1" t="s">
        <v>30</v>
      </c>
      <c r="P1771" s="1" t="s">
        <v>2251</v>
      </c>
      <c r="Q1771" s="1" t="s">
        <v>2252</v>
      </c>
      <c r="R1771" s="1" t="s">
        <v>2253</v>
      </c>
      <c r="S1771" s="1" t="s">
        <v>2254</v>
      </c>
      <c r="U1771" s="1" t="s">
        <v>47</v>
      </c>
    </row>
    <row r="1772" spans="1:23" x14ac:dyDescent="0.3">
      <c r="A1772" s="1" t="s">
        <v>2255</v>
      </c>
      <c r="B1772" s="1" t="s">
        <v>2256</v>
      </c>
      <c r="F1772" s="1" t="s">
        <v>2257</v>
      </c>
      <c r="H1772" s="1" t="s">
        <v>26</v>
      </c>
      <c r="I1772" s="1" t="s">
        <v>39</v>
      </c>
      <c r="J1772" s="1" t="s">
        <v>27</v>
      </c>
      <c r="K1772" s="1" t="s">
        <v>2258</v>
      </c>
      <c r="L1772" s="1" t="s">
        <v>2259</v>
      </c>
      <c r="M1772" s="1" t="s">
        <v>100</v>
      </c>
      <c r="N1772" s="2">
        <v>41275</v>
      </c>
      <c r="O1772" s="1" t="s">
        <v>30</v>
      </c>
      <c r="P1772" s="1" t="s">
        <v>2260</v>
      </c>
      <c r="Q1772" s="1" t="s">
        <v>2261</v>
      </c>
      <c r="R1772" s="1" t="s">
        <v>2262</v>
      </c>
      <c r="S1772" s="1" t="s">
        <v>2263</v>
      </c>
      <c r="U1772" s="1" t="s">
        <v>34</v>
      </c>
    </row>
    <row r="1773" spans="1:23" x14ac:dyDescent="0.3">
      <c r="A1773" s="1" t="s">
        <v>2264</v>
      </c>
      <c r="B1773" s="1" t="s">
        <v>2265</v>
      </c>
      <c r="D1773" s="1" t="s">
        <v>2266</v>
      </c>
      <c r="E1773" s="1">
        <v>3</v>
      </c>
      <c r="F1773" s="1" t="s">
        <v>1626</v>
      </c>
      <c r="H1773" s="1" t="s">
        <v>26</v>
      </c>
      <c r="I1773" s="1" t="s">
        <v>80</v>
      </c>
      <c r="J1773" s="1" t="s">
        <v>473</v>
      </c>
      <c r="K1773" s="1" t="s">
        <v>1627</v>
      </c>
      <c r="L1773" s="1" t="s">
        <v>2267</v>
      </c>
      <c r="M1773" s="1" t="s">
        <v>258</v>
      </c>
      <c r="N1773" s="2">
        <v>41275</v>
      </c>
      <c r="O1773" s="1" t="s">
        <v>30</v>
      </c>
      <c r="P1773" s="1" t="s">
        <v>2268</v>
      </c>
      <c r="Q1773" s="1" t="s">
        <v>2269</v>
      </c>
      <c r="R1773" s="1" t="s">
        <v>2270</v>
      </c>
      <c r="S1773" s="1">
        <v>2348122198573</v>
      </c>
      <c r="U1773" s="4">
        <v>45667</v>
      </c>
    </row>
    <row r="1774" spans="1:23" x14ac:dyDescent="0.3">
      <c r="A1774" s="1" t="s">
        <v>1657</v>
      </c>
      <c r="B1774" s="1" t="s">
        <v>1658</v>
      </c>
      <c r="D1774" s="1" t="s">
        <v>1659</v>
      </c>
      <c r="E1774" s="1">
        <v>1</v>
      </c>
      <c r="F1774" s="1" t="s">
        <v>1660</v>
      </c>
      <c r="H1774" s="1" t="s">
        <v>26</v>
      </c>
      <c r="I1774" s="1" t="s">
        <v>71</v>
      </c>
      <c r="J1774" s="1" t="s">
        <v>27</v>
      </c>
      <c r="K1774" s="1" t="s">
        <v>1661</v>
      </c>
      <c r="L1774" s="1" t="s">
        <v>1662</v>
      </c>
      <c r="M1774" s="1" t="s">
        <v>170</v>
      </c>
      <c r="N1774" s="2">
        <v>41244</v>
      </c>
      <c r="O1774" s="1" t="s">
        <v>267</v>
      </c>
      <c r="P1774" s="1" t="s">
        <v>1663</v>
      </c>
      <c r="R1774" s="1" t="s">
        <v>1664</v>
      </c>
      <c r="S1774" s="1">
        <v>233264745823</v>
      </c>
      <c r="U1774" s="4">
        <v>45667</v>
      </c>
    </row>
    <row r="1775" spans="1:23" x14ac:dyDescent="0.3">
      <c r="A1775" s="1" t="s">
        <v>1648</v>
      </c>
      <c r="B1775" s="1" t="s">
        <v>1649</v>
      </c>
      <c r="D1775" s="1" t="s">
        <v>1650</v>
      </c>
      <c r="E1775" s="1">
        <v>1</v>
      </c>
      <c r="F1775" s="1" t="s">
        <v>643</v>
      </c>
      <c r="H1775" s="1" t="s">
        <v>26</v>
      </c>
      <c r="I1775" s="1" t="s">
        <v>71</v>
      </c>
      <c r="J1775" s="1" t="s">
        <v>27</v>
      </c>
      <c r="K1775" s="1" t="s">
        <v>1651</v>
      </c>
      <c r="L1775" s="1" t="s">
        <v>1652</v>
      </c>
      <c r="M1775" s="1" t="s">
        <v>170</v>
      </c>
      <c r="N1775" s="2">
        <v>41214</v>
      </c>
      <c r="O1775" s="1" t="s">
        <v>267</v>
      </c>
      <c r="P1775" s="1" t="s">
        <v>1653</v>
      </c>
      <c r="Q1775" s="1" t="s">
        <v>1654</v>
      </c>
      <c r="R1775" s="1" t="s">
        <v>1655</v>
      </c>
      <c r="S1775" s="1" t="s">
        <v>1656</v>
      </c>
      <c r="U1775" s="4">
        <v>45667</v>
      </c>
    </row>
    <row r="1776" spans="1:23" x14ac:dyDescent="0.3">
      <c r="A1776" s="1" t="s">
        <v>1640</v>
      </c>
      <c r="B1776" s="1" t="s">
        <v>1641</v>
      </c>
      <c r="F1776" s="1" t="s">
        <v>240</v>
      </c>
      <c r="H1776" s="1" t="s">
        <v>26</v>
      </c>
      <c r="J1776" s="1" t="s">
        <v>27</v>
      </c>
      <c r="K1776" s="1" t="s">
        <v>1642</v>
      </c>
      <c r="L1776" s="1" t="s">
        <v>1643</v>
      </c>
      <c r="M1776" s="1" t="s">
        <v>347</v>
      </c>
      <c r="N1776" s="2">
        <v>41188</v>
      </c>
      <c r="O1776" s="1" t="s">
        <v>267</v>
      </c>
      <c r="P1776" s="1" t="s">
        <v>1644</v>
      </c>
      <c r="Q1776" s="1" t="s">
        <v>1645</v>
      </c>
      <c r="R1776" s="1" t="s">
        <v>1646</v>
      </c>
      <c r="S1776" s="1" t="s">
        <v>1647</v>
      </c>
      <c r="U1776" s="4">
        <v>45667</v>
      </c>
    </row>
    <row r="1777" spans="1:23" x14ac:dyDescent="0.3">
      <c r="A1777" s="1" t="s">
        <v>1624</v>
      </c>
      <c r="B1777" s="1" t="s">
        <v>1625</v>
      </c>
      <c r="F1777" s="1" t="s">
        <v>1626</v>
      </c>
      <c r="H1777" s="1" t="s">
        <v>26</v>
      </c>
      <c r="J1777" s="1" t="s">
        <v>27</v>
      </c>
      <c r="K1777" s="1" t="s">
        <v>1627</v>
      </c>
      <c r="L1777" s="1" t="s">
        <v>1628</v>
      </c>
      <c r="M1777" s="1" t="s">
        <v>109</v>
      </c>
      <c r="N1777" s="2">
        <v>41186</v>
      </c>
      <c r="O1777" s="1" t="s">
        <v>267</v>
      </c>
      <c r="P1777" s="1" t="s">
        <v>1629</v>
      </c>
      <c r="Q1777" s="1" t="s">
        <v>1630</v>
      </c>
      <c r="R1777" s="1" t="s">
        <v>1631</v>
      </c>
      <c r="S1777" s="1">
        <v>254203673627</v>
      </c>
      <c r="U1777" s="3">
        <v>18568</v>
      </c>
    </row>
    <row r="1778" spans="1:23" x14ac:dyDescent="0.3">
      <c r="A1778" s="1" t="s">
        <v>1632</v>
      </c>
      <c r="B1778" s="1" t="s">
        <v>1633</v>
      </c>
      <c r="F1778" s="1" t="s">
        <v>1634</v>
      </c>
      <c r="H1778" s="1" t="s">
        <v>26</v>
      </c>
      <c r="J1778" s="1" t="s">
        <v>27</v>
      </c>
      <c r="K1778" s="1" t="s">
        <v>1635</v>
      </c>
      <c r="L1778" s="1" t="s">
        <v>1636</v>
      </c>
      <c r="M1778" s="1" t="s">
        <v>1637</v>
      </c>
      <c r="N1778" s="2">
        <v>41186</v>
      </c>
      <c r="O1778" s="1" t="s">
        <v>267</v>
      </c>
      <c r="P1778" s="1" t="s">
        <v>1638</v>
      </c>
      <c r="R1778" s="1" t="s">
        <v>1639</v>
      </c>
      <c r="S1778" s="1">
        <v>243972435000</v>
      </c>
      <c r="U1778" s="4">
        <v>45667</v>
      </c>
    </row>
    <row r="1779" spans="1:23" x14ac:dyDescent="0.3">
      <c r="A1779" s="1" t="s">
        <v>1618</v>
      </c>
      <c r="B1779" s="1" t="s">
        <v>1619</v>
      </c>
      <c r="C1779" s="1" t="s">
        <v>497</v>
      </c>
      <c r="F1779" s="1" t="s">
        <v>25</v>
      </c>
      <c r="H1779" s="1" t="s">
        <v>26</v>
      </c>
      <c r="J1779" s="1" t="s">
        <v>27</v>
      </c>
      <c r="K1779" s="1" t="s">
        <v>1620</v>
      </c>
      <c r="L1779" s="1" t="s">
        <v>1621</v>
      </c>
      <c r="M1779" s="1" t="s">
        <v>1622</v>
      </c>
      <c r="N1779" s="2">
        <v>41183</v>
      </c>
      <c r="O1779" s="1" t="s">
        <v>223</v>
      </c>
      <c r="P1779" s="1" t="s">
        <v>1623</v>
      </c>
      <c r="U1779" s="1" t="s">
        <v>130</v>
      </c>
      <c r="W1779" s="1">
        <v>2</v>
      </c>
    </row>
    <row r="1780" spans="1:23" x14ac:dyDescent="0.3">
      <c r="A1780" s="1" t="s">
        <v>1601</v>
      </c>
      <c r="B1780" s="1" t="s">
        <v>1602</v>
      </c>
      <c r="C1780" s="1" t="s">
        <v>926</v>
      </c>
      <c r="D1780" s="1" t="s">
        <v>1603</v>
      </c>
      <c r="E1780" s="1">
        <v>2</v>
      </c>
      <c r="F1780" s="1" t="s">
        <v>1604</v>
      </c>
      <c r="H1780" s="1" t="s">
        <v>26</v>
      </c>
      <c r="I1780" s="1" t="s">
        <v>71</v>
      </c>
      <c r="J1780" s="1" t="s">
        <v>27</v>
      </c>
      <c r="K1780" s="1" t="s">
        <v>1605</v>
      </c>
      <c r="L1780" s="1" t="s">
        <v>1606</v>
      </c>
      <c r="M1780" s="1" t="s">
        <v>630</v>
      </c>
      <c r="N1780" s="2">
        <v>41153</v>
      </c>
      <c r="O1780" s="1" t="s">
        <v>223</v>
      </c>
      <c r="P1780" s="1" t="s">
        <v>1607</v>
      </c>
      <c r="Q1780" s="1" t="s">
        <v>1608</v>
      </c>
      <c r="S1780" s="1">
        <v>254203673534</v>
      </c>
      <c r="U1780" s="3">
        <v>18568</v>
      </c>
      <c r="V1780" s="1" t="s">
        <v>932</v>
      </c>
      <c r="W1780" s="1">
        <v>3</v>
      </c>
    </row>
    <row r="1781" spans="1:23" x14ac:dyDescent="0.3">
      <c r="A1781" s="1" t="s">
        <v>1609</v>
      </c>
      <c r="B1781" s="1" t="s">
        <v>1610</v>
      </c>
      <c r="C1781" s="1" t="s">
        <v>1611</v>
      </c>
      <c r="D1781" s="1" t="s">
        <v>1612</v>
      </c>
      <c r="E1781" s="1">
        <v>1</v>
      </c>
      <c r="F1781" s="1" t="s">
        <v>1613</v>
      </c>
      <c r="H1781" s="1" t="s">
        <v>26</v>
      </c>
      <c r="J1781" s="1" t="s">
        <v>27</v>
      </c>
      <c r="K1781" s="1" t="s">
        <v>1614</v>
      </c>
      <c r="L1781" s="1" t="s">
        <v>1615</v>
      </c>
      <c r="M1781" s="1" t="s">
        <v>500</v>
      </c>
      <c r="N1781" s="2">
        <v>41153</v>
      </c>
      <c r="O1781" s="1" t="s">
        <v>223</v>
      </c>
      <c r="P1781" s="1" t="s">
        <v>1616</v>
      </c>
      <c r="R1781" s="1" t="s">
        <v>1617</v>
      </c>
      <c r="U1781" s="1" t="s">
        <v>130</v>
      </c>
      <c r="V1781" s="1" t="s">
        <v>869</v>
      </c>
      <c r="W1781" s="1">
        <v>6</v>
      </c>
    </row>
    <row r="1782" spans="1:23" x14ac:dyDescent="0.3">
      <c r="A1782" s="1" t="s">
        <v>1592</v>
      </c>
      <c r="B1782" s="1" t="s">
        <v>1593</v>
      </c>
      <c r="F1782" s="1" t="s">
        <v>1067</v>
      </c>
      <c r="H1782" s="1" t="s">
        <v>26</v>
      </c>
      <c r="I1782" s="1" t="s">
        <v>71</v>
      </c>
      <c r="J1782" s="1" t="s">
        <v>27</v>
      </c>
      <c r="K1782" s="1" t="s">
        <v>1594</v>
      </c>
      <c r="L1782" s="1" t="s">
        <v>1595</v>
      </c>
      <c r="M1782" s="1" t="s">
        <v>1596</v>
      </c>
      <c r="N1782" s="2">
        <v>41149</v>
      </c>
      <c r="O1782" s="1" t="s">
        <v>267</v>
      </c>
      <c r="P1782" s="1" t="s">
        <v>1597</v>
      </c>
      <c r="Q1782" s="1" t="s">
        <v>1598</v>
      </c>
      <c r="R1782" s="1" t="s">
        <v>1599</v>
      </c>
      <c r="S1782" s="1" t="s">
        <v>1600</v>
      </c>
      <c r="U1782" s="1" t="s">
        <v>130</v>
      </c>
    </row>
    <row r="1783" spans="1:23" x14ac:dyDescent="0.3">
      <c r="A1783" s="1" t="s">
        <v>1585</v>
      </c>
      <c r="B1783" s="1" t="s">
        <v>1586</v>
      </c>
      <c r="F1783" s="1" t="s">
        <v>25</v>
      </c>
      <c r="H1783" s="1" t="s">
        <v>26</v>
      </c>
      <c r="J1783" s="1" t="s">
        <v>27</v>
      </c>
      <c r="K1783" s="1" t="s">
        <v>1587</v>
      </c>
      <c r="M1783" s="1" t="s">
        <v>1588</v>
      </c>
      <c r="N1783" s="2">
        <v>41122</v>
      </c>
      <c r="O1783" s="1" t="s">
        <v>223</v>
      </c>
      <c r="P1783" s="1" t="s">
        <v>1589</v>
      </c>
      <c r="Q1783" s="1" t="s">
        <v>1590</v>
      </c>
      <c r="R1783" s="1" t="s">
        <v>1591</v>
      </c>
      <c r="U1783" s="1" t="s">
        <v>558</v>
      </c>
    </row>
    <row r="1784" spans="1:23" x14ac:dyDescent="0.3">
      <c r="A1784" s="1" t="s">
        <v>1576</v>
      </c>
      <c r="B1784" s="1" t="s">
        <v>1577</v>
      </c>
      <c r="C1784" s="1" t="s">
        <v>926</v>
      </c>
      <c r="D1784" s="1" t="s">
        <v>1578</v>
      </c>
      <c r="E1784" s="1">
        <v>1</v>
      </c>
      <c r="F1784" s="1" t="s">
        <v>25</v>
      </c>
      <c r="G1784" s="1">
        <v>1</v>
      </c>
      <c r="H1784" s="1" t="s">
        <v>26</v>
      </c>
      <c r="J1784" s="1" t="s">
        <v>27</v>
      </c>
      <c r="K1784" s="1" t="s">
        <v>1579</v>
      </c>
      <c r="L1784" s="1" t="s">
        <v>1580</v>
      </c>
      <c r="M1784" s="1" t="s">
        <v>258</v>
      </c>
      <c r="N1784" s="2">
        <v>41107</v>
      </c>
      <c r="O1784" s="1" t="s">
        <v>267</v>
      </c>
      <c r="P1784" s="1" t="s">
        <v>1581</v>
      </c>
      <c r="Q1784" s="1" t="s">
        <v>1582</v>
      </c>
      <c r="R1784" s="1" t="s">
        <v>1583</v>
      </c>
      <c r="S1784" s="1" t="s">
        <v>1584</v>
      </c>
      <c r="U1784" s="1" t="s">
        <v>34</v>
      </c>
      <c r="V1784" s="1" t="s">
        <v>932</v>
      </c>
      <c r="W1784" s="1">
        <v>1</v>
      </c>
    </row>
    <row r="1785" spans="1:23" x14ac:dyDescent="0.3">
      <c r="A1785" s="1" t="s">
        <v>1569</v>
      </c>
      <c r="B1785" s="1" t="s">
        <v>1570</v>
      </c>
      <c r="C1785" s="1" t="s">
        <v>869</v>
      </c>
      <c r="D1785" s="1" t="s">
        <v>1571</v>
      </c>
      <c r="E1785" s="1">
        <v>1</v>
      </c>
      <c r="F1785" s="1" t="s">
        <v>628</v>
      </c>
      <c r="H1785" s="1" t="s">
        <v>26</v>
      </c>
      <c r="I1785" s="1" t="s">
        <v>71</v>
      </c>
      <c r="J1785" s="1" t="s">
        <v>27</v>
      </c>
      <c r="K1785" s="1" t="s">
        <v>629</v>
      </c>
      <c r="L1785" s="1" t="s">
        <v>1572</v>
      </c>
      <c r="M1785" s="1" t="s">
        <v>302</v>
      </c>
      <c r="N1785" s="2">
        <v>41091</v>
      </c>
      <c r="O1785" s="1" t="s">
        <v>267</v>
      </c>
      <c r="P1785" s="1" t="s">
        <v>1573</v>
      </c>
      <c r="R1785" s="1" t="s">
        <v>1574</v>
      </c>
      <c r="S1785" s="1" t="s">
        <v>1575</v>
      </c>
      <c r="U1785" s="4">
        <v>45667</v>
      </c>
      <c r="V1785" s="1" t="s">
        <v>869</v>
      </c>
    </row>
    <row r="1786" spans="1:23" x14ac:dyDescent="0.3">
      <c r="A1786" s="1" t="s">
        <v>1560</v>
      </c>
      <c r="B1786" s="1" t="s">
        <v>1561</v>
      </c>
      <c r="D1786" s="1" t="s">
        <v>1562</v>
      </c>
      <c r="E1786" s="1">
        <v>1</v>
      </c>
      <c r="F1786" s="1" t="s">
        <v>1563</v>
      </c>
      <c r="H1786" s="1" t="s">
        <v>26</v>
      </c>
      <c r="J1786" s="1" t="s">
        <v>27</v>
      </c>
      <c r="K1786" s="1" t="s">
        <v>1564</v>
      </c>
      <c r="L1786" s="1" t="s">
        <v>1565</v>
      </c>
      <c r="M1786" s="1" t="s">
        <v>258</v>
      </c>
      <c r="N1786" s="2">
        <v>41090</v>
      </c>
      <c r="O1786" s="1" t="s">
        <v>267</v>
      </c>
      <c r="P1786" s="1" t="s">
        <v>1566</v>
      </c>
      <c r="Q1786" s="1" t="s">
        <v>1567</v>
      </c>
      <c r="R1786" s="1" t="s">
        <v>1568</v>
      </c>
      <c r="U1786" s="3">
        <v>18568</v>
      </c>
    </row>
    <row r="1787" spans="1:23" x14ac:dyDescent="0.3">
      <c r="A1787" s="1" t="s">
        <v>1551</v>
      </c>
      <c r="B1787" s="1" t="s">
        <v>1552</v>
      </c>
      <c r="C1787" s="1" t="s">
        <v>497</v>
      </c>
      <c r="D1787" s="1" t="s">
        <v>1553</v>
      </c>
      <c r="E1787" s="1">
        <v>2</v>
      </c>
      <c r="F1787" s="1" t="s">
        <v>1005</v>
      </c>
      <c r="G1787" s="1">
        <v>1</v>
      </c>
      <c r="H1787" s="1" t="s">
        <v>26</v>
      </c>
      <c r="I1787" s="1" t="s">
        <v>39</v>
      </c>
      <c r="J1787" s="1" t="s">
        <v>27</v>
      </c>
      <c r="K1787" s="1" t="s">
        <v>1554</v>
      </c>
      <c r="L1787" s="1" t="s">
        <v>1555</v>
      </c>
      <c r="M1787" s="1" t="s">
        <v>258</v>
      </c>
      <c r="N1787" s="2">
        <v>41087</v>
      </c>
      <c r="O1787" s="1" t="s">
        <v>267</v>
      </c>
      <c r="P1787" s="1" t="s">
        <v>1556</v>
      </c>
      <c r="Q1787" s="1" t="s">
        <v>1557</v>
      </c>
      <c r="R1787" s="1" t="s">
        <v>1558</v>
      </c>
      <c r="S1787" s="1" t="s">
        <v>1559</v>
      </c>
      <c r="U1787" s="1" t="s">
        <v>130</v>
      </c>
      <c r="V1787" s="1" t="s">
        <v>932</v>
      </c>
      <c r="W1787" s="1">
        <v>3</v>
      </c>
    </row>
    <row r="1788" spans="1:23" x14ac:dyDescent="0.3">
      <c r="A1788" s="1" t="s">
        <v>1541</v>
      </c>
      <c r="B1788" s="1" t="s">
        <v>1542</v>
      </c>
      <c r="D1788" s="1" t="s">
        <v>1543</v>
      </c>
      <c r="E1788" s="1">
        <v>1</v>
      </c>
      <c r="F1788" s="1" t="s">
        <v>1544</v>
      </c>
      <c r="G1788" s="1">
        <v>4</v>
      </c>
      <c r="H1788" s="1" t="s">
        <v>26</v>
      </c>
      <c r="I1788" s="1" t="s">
        <v>39</v>
      </c>
      <c r="J1788" s="1" t="s">
        <v>27</v>
      </c>
      <c r="K1788" s="1" t="s">
        <v>1545</v>
      </c>
      <c r="L1788" s="1" t="s">
        <v>1546</v>
      </c>
      <c r="M1788" s="1" t="s">
        <v>302</v>
      </c>
      <c r="N1788" s="2">
        <v>41067</v>
      </c>
      <c r="O1788" s="1" t="s">
        <v>267</v>
      </c>
      <c r="P1788" s="1" t="s">
        <v>1547</v>
      </c>
      <c r="Q1788" s="1" t="s">
        <v>1548</v>
      </c>
      <c r="R1788" s="1" t="s">
        <v>1549</v>
      </c>
      <c r="S1788" s="1" t="s">
        <v>1550</v>
      </c>
      <c r="U1788" s="1" t="s">
        <v>67</v>
      </c>
    </row>
    <row r="1789" spans="1:23" x14ac:dyDescent="0.3">
      <c r="A1789" s="1" t="s">
        <v>1523</v>
      </c>
      <c r="B1789" s="1" t="s">
        <v>1524</v>
      </c>
      <c r="C1789" s="1" t="s">
        <v>212</v>
      </c>
      <c r="F1789" s="1" t="s">
        <v>1525</v>
      </c>
      <c r="H1789" s="1" t="s">
        <v>26</v>
      </c>
      <c r="I1789" s="1" t="s">
        <v>39</v>
      </c>
      <c r="J1789" s="1" t="s">
        <v>27</v>
      </c>
      <c r="K1789" s="1" t="s">
        <v>1526</v>
      </c>
      <c r="L1789" s="1" t="s">
        <v>1527</v>
      </c>
      <c r="M1789" s="1" t="s">
        <v>788</v>
      </c>
      <c r="N1789" s="2">
        <v>41061</v>
      </c>
      <c r="O1789" s="1" t="s">
        <v>223</v>
      </c>
      <c r="P1789" s="1" t="s">
        <v>1528</v>
      </c>
      <c r="Q1789" s="1" t="s">
        <v>1529</v>
      </c>
      <c r="R1789" s="1" t="s">
        <v>1530</v>
      </c>
      <c r="S1789" s="1">
        <v>2563922025567</v>
      </c>
      <c r="U1789" s="1" t="s">
        <v>130</v>
      </c>
      <c r="W1789" s="1">
        <v>2</v>
      </c>
    </row>
    <row r="1790" spans="1:23" x14ac:dyDescent="0.3">
      <c r="A1790" s="1" t="s">
        <v>1531</v>
      </c>
      <c r="B1790" s="1" t="s">
        <v>1532</v>
      </c>
      <c r="C1790" s="1" t="s">
        <v>1533</v>
      </c>
      <c r="D1790" s="1" t="s">
        <v>1534</v>
      </c>
      <c r="E1790" s="1">
        <v>1</v>
      </c>
      <c r="F1790" s="1" t="s">
        <v>1535</v>
      </c>
      <c r="H1790" s="1" t="s">
        <v>26</v>
      </c>
      <c r="I1790" s="1" t="s">
        <v>39</v>
      </c>
      <c r="J1790" s="1" t="s">
        <v>27</v>
      </c>
      <c r="K1790" s="1" t="s">
        <v>1536</v>
      </c>
      <c r="L1790" s="1" t="s">
        <v>1537</v>
      </c>
      <c r="M1790" s="1" t="s">
        <v>258</v>
      </c>
      <c r="N1790" s="2">
        <v>41061</v>
      </c>
      <c r="O1790" s="1" t="s">
        <v>223</v>
      </c>
      <c r="P1790" s="1" t="s">
        <v>1538</v>
      </c>
      <c r="R1790" s="1" t="s">
        <v>1539</v>
      </c>
      <c r="S1790" s="1" t="s">
        <v>1540</v>
      </c>
      <c r="U1790" s="3">
        <v>18568</v>
      </c>
      <c r="V1790" s="1" t="s">
        <v>869</v>
      </c>
      <c r="W1790" s="1">
        <v>1</v>
      </c>
    </row>
    <row r="1791" spans="1:23" x14ac:dyDescent="0.3">
      <c r="A1791" s="1" t="s">
        <v>1515</v>
      </c>
      <c r="B1791" s="1" t="s">
        <v>1516</v>
      </c>
      <c r="D1791" s="1" t="s">
        <v>1517</v>
      </c>
      <c r="E1791" s="1">
        <v>2</v>
      </c>
      <c r="F1791" s="1" t="s">
        <v>25</v>
      </c>
      <c r="H1791" s="1" t="s">
        <v>26</v>
      </c>
      <c r="J1791" s="1" t="s">
        <v>27</v>
      </c>
      <c r="K1791" s="1" t="s">
        <v>1518</v>
      </c>
      <c r="M1791" s="1" t="s">
        <v>788</v>
      </c>
      <c r="N1791" s="2">
        <v>41045</v>
      </c>
      <c r="O1791" s="1" t="s">
        <v>267</v>
      </c>
      <c r="P1791" s="1" t="s">
        <v>1519</v>
      </c>
      <c r="Q1791" s="1" t="s">
        <v>1520</v>
      </c>
      <c r="R1791" s="1" t="s">
        <v>1521</v>
      </c>
      <c r="S1791" s="1" t="s">
        <v>1522</v>
      </c>
      <c r="U1791" s="4">
        <v>45667</v>
      </c>
    </row>
    <row r="1792" spans="1:23" x14ac:dyDescent="0.3">
      <c r="A1792" s="1" t="s">
        <v>1506</v>
      </c>
      <c r="B1792" s="1" t="s">
        <v>1507</v>
      </c>
      <c r="F1792" s="1" t="s">
        <v>1508</v>
      </c>
      <c r="G1792" s="1">
        <v>1</v>
      </c>
      <c r="H1792" s="1" t="s">
        <v>60</v>
      </c>
      <c r="I1792" s="1" t="s">
        <v>71</v>
      </c>
      <c r="J1792" s="1" t="s">
        <v>27</v>
      </c>
      <c r="K1792" s="1" t="s">
        <v>1509</v>
      </c>
      <c r="L1792" s="1" t="s">
        <v>1510</v>
      </c>
      <c r="M1792" s="1" t="s">
        <v>258</v>
      </c>
      <c r="N1792" s="2">
        <v>40973</v>
      </c>
      <c r="O1792" s="1" t="s">
        <v>267</v>
      </c>
      <c r="P1792" s="1" t="s">
        <v>1511</v>
      </c>
      <c r="Q1792" s="1" t="s">
        <v>1512</v>
      </c>
      <c r="R1792" s="1" t="s">
        <v>1513</v>
      </c>
      <c r="S1792" s="1" t="s">
        <v>1514</v>
      </c>
      <c r="U1792" s="3">
        <v>18568</v>
      </c>
    </row>
    <row r="1793" spans="1:23" x14ac:dyDescent="0.3">
      <c r="A1793" s="1" t="s">
        <v>1496</v>
      </c>
      <c r="B1793" s="1" t="s">
        <v>1497</v>
      </c>
      <c r="C1793" s="1" t="s">
        <v>869</v>
      </c>
      <c r="D1793" s="1" t="s">
        <v>1498</v>
      </c>
      <c r="E1793" s="1">
        <v>3</v>
      </c>
      <c r="F1793" s="1" t="s">
        <v>1499</v>
      </c>
      <c r="H1793" s="1" t="s">
        <v>26</v>
      </c>
      <c r="I1793" s="1" t="s">
        <v>71</v>
      </c>
      <c r="J1793" s="1" t="s">
        <v>473</v>
      </c>
      <c r="K1793" s="1" t="s">
        <v>1500</v>
      </c>
      <c r="L1793" s="1" t="s">
        <v>1501</v>
      </c>
      <c r="M1793" s="1" t="s">
        <v>100</v>
      </c>
      <c r="N1793" s="2">
        <v>40969</v>
      </c>
      <c r="O1793" s="1" t="s">
        <v>267</v>
      </c>
      <c r="P1793" s="1" t="s">
        <v>1502</v>
      </c>
      <c r="Q1793" s="1" t="s">
        <v>1503</v>
      </c>
      <c r="R1793" s="1" t="s">
        <v>1504</v>
      </c>
      <c r="S1793" s="1" t="s">
        <v>1505</v>
      </c>
      <c r="T1793" s="1">
        <v>1</v>
      </c>
      <c r="U1793" s="3">
        <v>18568</v>
      </c>
      <c r="V1793" s="1" t="s">
        <v>113</v>
      </c>
      <c r="W1793" s="1">
        <v>1</v>
      </c>
    </row>
    <row r="1794" spans="1:23" x14ac:dyDescent="0.3">
      <c r="A1794" s="1" t="s">
        <v>1488</v>
      </c>
      <c r="B1794" s="1" t="s">
        <v>1489</v>
      </c>
      <c r="F1794" s="1" t="s">
        <v>25</v>
      </c>
      <c r="H1794" s="1" t="s">
        <v>26</v>
      </c>
      <c r="I1794" s="1" t="s">
        <v>71</v>
      </c>
      <c r="J1794" s="1" t="s">
        <v>27</v>
      </c>
      <c r="K1794" s="1" t="s">
        <v>1490</v>
      </c>
      <c r="M1794" s="1" t="s">
        <v>1491</v>
      </c>
      <c r="N1794" s="2">
        <v>40947</v>
      </c>
      <c r="O1794" s="1" t="s">
        <v>267</v>
      </c>
      <c r="P1794" s="1" t="s">
        <v>1492</v>
      </c>
      <c r="Q1794" s="1" t="s">
        <v>1493</v>
      </c>
      <c r="R1794" s="1" t="s">
        <v>1494</v>
      </c>
      <c r="S1794" s="1" t="s">
        <v>1495</v>
      </c>
      <c r="U1794" s="1" t="s">
        <v>34</v>
      </c>
    </row>
    <row r="1795" spans="1:23" x14ac:dyDescent="0.3">
      <c r="A1795" s="1" t="s">
        <v>1480</v>
      </c>
      <c r="B1795" s="1" t="s">
        <v>1481</v>
      </c>
      <c r="C1795" s="1" t="s">
        <v>869</v>
      </c>
      <c r="D1795" s="1" t="s">
        <v>1482</v>
      </c>
      <c r="E1795" s="1">
        <v>1</v>
      </c>
      <c r="F1795" s="1" t="s">
        <v>142</v>
      </c>
      <c r="H1795" s="1" t="s">
        <v>26</v>
      </c>
      <c r="I1795" s="1" t="s">
        <v>71</v>
      </c>
      <c r="J1795" s="1" t="s">
        <v>473</v>
      </c>
      <c r="K1795" s="1" t="s">
        <v>928</v>
      </c>
      <c r="L1795" s="1" t="s">
        <v>1483</v>
      </c>
      <c r="M1795" s="1" t="s">
        <v>788</v>
      </c>
      <c r="N1795" s="2">
        <v>40934</v>
      </c>
      <c r="O1795" s="1" t="s">
        <v>267</v>
      </c>
      <c r="P1795" s="1" t="s">
        <v>1484</v>
      </c>
      <c r="Q1795" s="1" t="s">
        <v>1485</v>
      </c>
      <c r="R1795" s="1" t="s">
        <v>1486</v>
      </c>
      <c r="S1795" s="1" t="s">
        <v>1487</v>
      </c>
      <c r="U1795" s="1" t="s">
        <v>130</v>
      </c>
      <c r="V1795" s="1" t="s">
        <v>869</v>
      </c>
    </row>
    <row r="1796" spans="1:23" x14ac:dyDescent="0.3">
      <c r="A1796" s="1" t="s">
        <v>1472</v>
      </c>
      <c r="B1796" s="1" t="s">
        <v>1473</v>
      </c>
      <c r="C1796" s="1" t="s">
        <v>37</v>
      </c>
      <c r="F1796" s="1" t="s">
        <v>643</v>
      </c>
      <c r="H1796" s="1" t="s">
        <v>26</v>
      </c>
      <c r="I1796" s="1" t="s">
        <v>71</v>
      </c>
      <c r="J1796" s="1" t="s">
        <v>27</v>
      </c>
      <c r="K1796" s="1" t="s">
        <v>1474</v>
      </c>
      <c r="L1796" s="1" t="s">
        <v>1475</v>
      </c>
      <c r="M1796" s="1" t="s">
        <v>440</v>
      </c>
      <c r="N1796" s="2">
        <v>40932</v>
      </c>
      <c r="O1796" s="1" t="s">
        <v>267</v>
      </c>
      <c r="P1796" s="1" t="s">
        <v>1476</v>
      </c>
      <c r="Q1796" s="1" t="s">
        <v>1477</v>
      </c>
      <c r="R1796" s="1" t="s">
        <v>1478</v>
      </c>
      <c r="S1796" s="1" t="s">
        <v>1479</v>
      </c>
      <c r="U1796" s="3">
        <v>18568</v>
      </c>
      <c r="V1796" s="1" t="s">
        <v>37</v>
      </c>
      <c r="W1796" s="1">
        <v>1</v>
      </c>
    </row>
    <row r="1797" spans="1:23" x14ac:dyDescent="0.3">
      <c r="A1797" s="1" t="s">
        <v>947</v>
      </c>
      <c r="B1797" s="1" t="s">
        <v>948</v>
      </c>
      <c r="C1797" s="1" t="s">
        <v>926</v>
      </c>
      <c r="D1797" s="1" t="s">
        <v>949</v>
      </c>
      <c r="E1797" s="1">
        <v>2</v>
      </c>
      <c r="F1797" s="1" t="s">
        <v>950</v>
      </c>
      <c r="H1797" s="1" t="s">
        <v>26</v>
      </c>
      <c r="I1797" s="1" t="s">
        <v>462</v>
      </c>
      <c r="J1797" s="1" t="s">
        <v>27</v>
      </c>
      <c r="K1797" s="1" t="s">
        <v>951</v>
      </c>
      <c r="L1797" s="1" t="s">
        <v>952</v>
      </c>
      <c r="M1797" s="1" t="s">
        <v>100</v>
      </c>
      <c r="N1797" s="2">
        <v>40909</v>
      </c>
      <c r="O1797" s="1" t="s">
        <v>30</v>
      </c>
      <c r="P1797" s="1" t="s">
        <v>953</v>
      </c>
      <c r="Q1797" s="1" t="s">
        <v>954</v>
      </c>
      <c r="R1797" s="1" t="s">
        <v>955</v>
      </c>
      <c r="S1797" s="1">
        <v>27877515859</v>
      </c>
      <c r="U1797" s="1" t="s">
        <v>34</v>
      </c>
      <c r="V1797" s="1" t="s">
        <v>932</v>
      </c>
      <c r="W1797" s="1">
        <v>7</v>
      </c>
    </row>
    <row r="1798" spans="1:23" x14ac:dyDescent="0.3">
      <c r="A1798" s="1" t="s">
        <v>956</v>
      </c>
      <c r="B1798" s="1" t="s">
        <v>957</v>
      </c>
      <c r="C1798" s="1" t="s">
        <v>212</v>
      </c>
      <c r="F1798" s="1" t="s">
        <v>958</v>
      </c>
      <c r="H1798" s="1" t="s">
        <v>60</v>
      </c>
      <c r="J1798" s="1" t="s">
        <v>27</v>
      </c>
      <c r="K1798" s="1" t="s">
        <v>959</v>
      </c>
      <c r="M1798" s="1" t="s">
        <v>74</v>
      </c>
      <c r="N1798" s="2">
        <v>40909</v>
      </c>
      <c r="O1798" s="1" t="s">
        <v>30</v>
      </c>
      <c r="P1798" s="1" t="s">
        <v>960</v>
      </c>
      <c r="Q1798" s="1" t="s">
        <v>961</v>
      </c>
      <c r="R1798" s="1" t="s">
        <v>962</v>
      </c>
      <c r="S1798" s="1" t="s">
        <v>963</v>
      </c>
      <c r="T1798" s="1">
        <v>12</v>
      </c>
      <c r="U1798" s="3">
        <v>18568</v>
      </c>
      <c r="W1798" s="1">
        <v>1</v>
      </c>
    </row>
    <row r="1799" spans="1:23" x14ac:dyDescent="0.3">
      <c r="A1799" s="1" t="s">
        <v>964</v>
      </c>
      <c r="B1799" s="1" t="s">
        <v>965</v>
      </c>
      <c r="C1799" s="1" t="s">
        <v>37</v>
      </c>
      <c r="D1799" s="1" t="s">
        <v>966</v>
      </c>
      <c r="E1799" s="1">
        <v>2</v>
      </c>
      <c r="F1799" s="1" t="s">
        <v>90</v>
      </c>
      <c r="H1799" s="1" t="s">
        <v>26</v>
      </c>
      <c r="I1799" s="1" t="s">
        <v>71</v>
      </c>
      <c r="J1799" s="1" t="s">
        <v>27</v>
      </c>
      <c r="K1799" s="1" t="s">
        <v>967</v>
      </c>
      <c r="L1799" s="1" t="s">
        <v>968</v>
      </c>
      <c r="M1799" s="1" t="s">
        <v>258</v>
      </c>
      <c r="N1799" s="2">
        <v>40909</v>
      </c>
      <c r="O1799" s="1" t="s">
        <v>30</v>
      </c>
      <c r="P1799" s="1" t="s">
        <v>969</v>
      </c>
      <c r="R1799" s="1" t="s">
        <v>970</v>
      </c>
      <c r="S1799" s="1">
        <v>700222353739</v>
      </c>
      <c r="U1799" s="1" t="s">
        <v>67</v>
      </c>
      <c r="V1799" s="1" t="s">
        <v>37</v>
      </c>
      <c r="W1799" s="1">
        <v>1</v>
      </c>
    </row>
    <row r="1800" spans="1:23" x14ac:dyDescent="0.3">
      <c r="A1800" s="1" t="s">
        <v>971</v>
      </c>
      <c r="B1800" s="1" t="s">
        <v>972</v>
      </c>
      <c r="C1800" s="1" t="s">
        <v>973</v>
      </c>
      <c r="D1800" s="1" t="s">
        <v>974</v>
      </c>
      <c r="E1800" s="1">
        <v>1</v>
      </c>
      <c r="F1800" s="1" t="s">
        <v>975</v>
      </c>
      <c r="H1800" s="1" t="s">
        <v>26</v>
      </c>
      <c r="I1800" s="1" t="s">
        <v>80</v>
      </c>
      <c r="J1800" s="1" t="s">
        <v>27</v>
      </c>
      <c r="K1800" s="1" t="s">
        <v>976</v>
      </c>
      <c r="L1800" s="1" t="s">
        <v>977</v>
      </c>
      <c r="M1800" s="1" t="s">
        <v>545</v>
      </c>
      <c r="N1800" s="2">
        <v>40909</v>
      </c>
      <c r="O1800" s="1" t="s">
        <v>267</v>
      </c>
      <c r="P1800" s="1" t="s">
        <v>978</v>
      </c>
      <c r="Q1800" s="1" t="s">
        <v>979</v>
      </c>
      <c r="U1800" s="4">
        <v>45667</v>
      </c>
      <c r="W1800" s="1">
        <v>1</v>
      </c>
    </row>
    <row r="1801" spans="1:23" x14ac:dyDescent="0.3">
      <c r="A1801" s="1" t="s">
        <v>980</v>
      </c>
      <c r="B1801" s="1" t="s">
        <v>981</v>
      </c>
      <c r="F1801" s="1" t="s">
        <v>982</v>
      </c>
      <c r="H1801" s="1" t="s">
        <v>26</v>
      </c>
      <c r="I1801" s="1" t="s">
        <v>71</v>
      </c>
      <c r="J1801" s="1" t="s">
        <v>27</v>
      </c>
      <c r="K1801" s="1" t="s">
        <v>983</v>
      </c>
      <c r="L1801" s="1" t="s">
        <v>984</v>
      </c>
      <c r="M1801" s="1" t="s">
        <v>985</v>
      </c>
      <c r="N1801" s="2">
        <v>40909</v>
      </c>
      <c r="O1801" s="1" t="s">
        <v>30</v>
      </c>
      <c r="P1801" s="1" t="s">
        <v>986</v>
      </c>
      <c r="R1801" s="1" t="s">
        <v>987</v>
      </c>
      <c r="S1801" s="1" t="s">
        <v>988</v>
      </c>
      <c r="U1801" s="3">
        <v>18568</v>
      </c>
    </row>
    <row r="1802" spans="1:23" x14ac:dyDescent="0.3">
      <c r="A1802" s="1" t="s">
        <v>989</v>
      </c>
      <c r="B1802" s="1" t="s">
        <v>990</v>
      </c>
      <c r="F1802" s="1" t="s">
        <v>716</v>
      </c>
      <c r="H1802" s="1" t="s">
        <v>26</v>
      </c>
      <c r="J1802" s="1" t="s">
        <v>27</v>
      </c>
      <c r="K1802" s="1" t="s">
        <v>991</v>
      </c>
      <c r="M1802" s="1" t="s">
        <v>302</v>
      </c>
      <c r="N1802" s="2">
        <v>40909</v>
      </c>
      <c r="O1802" s="1" t="s">
        <v>30</v>
      </c>
      <c r="P1802" s="1" t="s">
        <v>992</v>
      </c>
      <c r="R1802" s="1" t="s">
        <v>993</v>
      </c>
      <c r="S1802" s="1" t="s">
        <v>994</v>
      </c>
    </row>
    <row r="1803" spans="1:23" x14ac:dyDescent="0.3">
      <c r="A1803" s="1" t="s">
        <v>995</v>
      </c>
      <c r="B1803" s="1" t="s">
        <v>996</v>
      </c>
      <c r="F1803" s="1" t="s">
        <v>602</v>
      </c>
      <c r="H1803" s="1" t="s">
        <v>26</v>
      </c>
      <c r="I1803" s="1" t="s">
        <v>71</v>
      </c>
      <c r="J1803" s="1" t="s">
        <v>27</v>
      </c>
      <c r="K1803" s="1" t="s">
        <v>997</v>
      </c>
      <c r="M1803" s="1" t="s">
        <v>302</v>
      </c>
      <c r="N1803" s="2">
        <v>40909</v>
      </c>
      <c r="O1803" s="1" t="s">
        <v>30</v>
      </c>
      <c r="P1803" s="1" t="s">
        <v>998</v>
      </c>
      <c r="Q1803" s="1" t="s">
        <v>999</v>
      </c>
      <c r="R1803" s="1" t="s">
        <v>1000</v>
      </c>
      <c r="S1803" s="1" t="s">
        <v>1001</v>
      </c>
      <c r="U1803" s="3">
        <v>18568</v>
      </c>
    </row>
    <row r="1804" spans="1:23" x14ac:dyDescent="0.3">
      <c r="A1804" s="1" t="s">
        <v>1002</v>
      </c>
      <c r="B1804" s="1" t="s">
        <v>1003</v>
      </c>
      <c r="C1804" s="1" t="s">
        <v>212</v>
      </c>
      <c r="D1804" s="1" t="s">
        <v>1004</v>
      </c>
      <c r="E1804" s="1">
        <v>3</v>
      </c>
      <c r="F1804" s="1" t="s">
        <v>1005</v>
      </c>
      <c r="H1804" s="1" t="s">
        <v>26</v>
      </c>
      <c r="I1804" s="1" t="s">
        <v>71</v>
      </c>
      <c r="J1804" s="1" t="s">
        <v>27</v>
      </c>
      <c r="K1804" s="1" t="s">
        <v>1006</v>
      </c>
      <c r="L1804" s="1" t="s">
        <v>1007</v>
      </c>
      <c r="M1804" s="1" t="s">
        <v>1008</v>
      </c>
      <c r="N1804" s="2">
        <v>40909</v>
      </c>
      <c r="O1804" s="1" t="s">
        <v>30</v>
      </c>
      <c r="P1804" s="1" t="s">
        <v>1009</v>
      </c>
      <c r="Q1804" s="1" t="s">
        <v>1010</v>
      </c>
      <c r="R1804" s="1" t="s">
        <v>1011</v>
      </c>
      <c r="U1804" s="1" t="s">
        <v>67</v>
      </c>
      <c r="W1804" s="1">
        <v>1</v>
      </c>
    </row>
    <row r="1805" spans="1:23" x14ac:dyDescent="0.3">
      <c r="A1805" s="1" t="s">
        <v>1012</v>
      </c>
      <c r="B1805" s="1" t="s">
        <v>1013</v>
      </c>
      <c r="D1805" s="1" t="s">
        <v>1014</v>
      </c>
      <c r="E1805" s="1">
        <v>3</v>
      </c>
      <c r="F1805" s="1" t="s">
        <v>274</v>
      </c>
      <c r="H1805" s="1" t="s">
        <v>26</v>
      </c>
      <c r="I1805" s="1" t="s">
        <v>39</v>
      </c>
      <c r="J1805" s="1" t="s">
        <v>27</v>
      </c>
      <c r="K1805" s="1" t="s">
        <v>275</v>
      </c>
      <c r="L1805" s="1" t="s">
        <v>1015</v>
      </c>
      <c r="M1805" s="1" t="s">
        <v>100</v>
      </c>
      <c r="N1805" s="2">
        <v>40909</v>
      </c>
      <c r="O1805" s="1" t="s">
        <v>30</v>
      </c>
      <c r="P1805" s="1" t="s">
        <v>1016</v>
      </c>
      <c r="R1805" s="1" t="s">
        <v>1017</v>
      </c>
      <c r="S1805" s="1">
        <v>27214486422</v>
      </c>
      <c r="U1805" s="1" t="s">
        <v>130</v>
      </c>
    </row>
    <row r="1806" spans="1:23" x14ac:dyDescent="0.3">
      <c r="A1806" s="1" t="s">
        <v>1018</v>
      </c>
      <c r="B1806" s="1" t="s">
        <v>1019</v>
      </c>
      <c r="F1806" s="1" t="s">
        <v>1020</v>
      </c>
      <c r="H1806" s="1" t="s">
        <v>26</v>
      </c>
      <c r="J1806" s="1" t="s">
        <v>27</v>
      </c>
      <c r="K1806" s="1" t="s">
        <v>1021</v>
      </c>
      <c r="L1806" s="1" t="s">
        <v>1022</v>
      </c>
      <c r="M1806" s="1" t="s">
        <v>100</v>
      </c>
      <c r="N1806" s="2">
        <v>40909</v>
      </c>
      <c r="O1806" s="1" t="s">
        <v>30</v>
      </c>
      <c r="P1806" s="1" t="s">
        <v>1023</v>
      </c>
      <c r="Q1806" s="1" t="s">
        <v>1024</v>
      </c>
      <c r="R1806" s="1" t="s">
        <v>1025</v>
      </c>
      <c r="S1806" s="1" t="s">
        <v>1026</v>
      </c>
      <c r="U1806" s="1" t="s">
        <v>34</v>
      </c>
    </row>
    <row r="1807" spans="1:23" x14ac:dyDescent="0.3">
      <c r="A1807" s="1" t="s">
        <v>1027</v>
      </c>
      <c r="B1807" s="1" t="s">
        <v>1028</v>
      </c>
      <c r="C1807" s="1" t="s">
        <v>212</v>
      </c>
      <c r="D1807" s="1" t="s">
        <v>1029</v>
      </c>
      <c r="E1807" s="1">
        <v>1</v>
      </c>
      <c r="F1807" s="1" t="s">
        <v>25</v>
      </c>
      <c r="H1807" s="1" t="s">
        <v>26</v>
      </c>
      <c r="J1807" s="1" t="s">
        <v>27</v>
      </c>
      <c r="K1807" s="1" t="s">
        <v>1030</v>
      </c>
      <c r="M1807" s="1" t="s">
        <v>347</v>
      </c>
      <c r="N1807" s="2">
        <v>40909</v>
      </c>
      <c r="O1807" s="1" t="s">
        <v>267</v>
      </c>
      <c r="P1807" s="1" t="s">
        <v>1031</v>
      </c>
      <c r="Q1807" s="1" t="s">
        <v>1032</v>
      </c>
      <c r="R1807" s="1" t="s">
        <v>1033</v>
      </c>
      <c r="S1807" s="1" t="s">
        <v>1034</v>
      </c>
      <c r="U1807" s="4">
        <v>45667</v>
      </c>
      <c r="W1807" s="1">
        <v>1</v>
      </c>
    </row>
    <row r="1808" spans="1:23" x14ac:dyDescent="0.3">
      <c r="A1808" s="1" t="s">
        <v>1035</v>
      </c>
      <c r="B1808" s="1" t="s">
        <v>1036</v>
      </c>
      <c r="D1808" s="1" t="s">
        <v>1037</v>
      </c>
      <c r="E1808" s="1">
        <v>2</v>
      </c>
      <c r="F1808" s="1" t="s">
        <v>1038</v>
      </c>
      <c r="H1808" s="1" t="s">
        <v>26</v>
      </c>
      <c r="J1808" s="1" t="s">
        <v>27</v>
      </c>
      <c r="K1808" s="1" t="s">
        <v>1039</v>
      </c>
      <c r="L1808" s="1" t="s">
        <v>1040</v>
      </c>
      <c r="M1808" s="1" t="s">
        <v>302</v>
      </c>
      <c r="N1808" s="2">
        <v>40909</v>
      </c>
      <c r="O1808" s="1" t="s">
        <v>30</v>
      </c>
      <c r="P1808" s="1" t="s">
        <v>1041</v>
      </c>
      <c r="R1808" s="1" t="s">
        <v>1042</v>
      </c>
      <c r="S1808" s="1" t="s">
        <v>1043</v>
      </c>
      <c r="U1808" s="1" t="s">
        <v>34</v>
      </c>
      <c r="V1808" s="1" t="s">
        <v>113</v>
      </c>
    </row>
    <row r="1809" spans="1:23" x14ac:dyDescent="0.3">
      <c r="A1809" s="1" t="s">
        <v>1044</v>
      </c>
      <c r="B1809" s="1" t="s">
        <v>1045</v>
      </c>
      <c r="C1809" s="1" t="s">
        <v>212</v>
      </c>
      <c r="D1809" s="1" t="s">
        <v>1046</v>
      </c>
      <c r="E1809" s="1">
        <v>2</v>
      </c>
      <c r="F1809" s="1" t="s">
        <v>142</v>
      </c>
      <c r="H1809" s="1" t="s">
        <v>26</v>
      </c>
      <c r="I1809" s="1" t="s">
        <v>39</v>
      </c>
      <c r="J1809" s="1" t="s">
        <v>27</v>
      </c>
      <c r="K1809" s="1" t="s">
        <v>1047</v>
      </c>
      <c r="L1809" s="1" t="s">
        <v>1048</v>
      </c>
      <c r="M1809" s="1" t="s">
        <v>302</v>
      </c>
      <c r="N1809" s="2">
        <v>40909</v>
      </c>
      <c r="O1809" s="1" t="s">
        <v>30</v>
      </c>
      <c r="P1809" s="1" t="s">
        <v>1049</v>
      </c>
      <c r="Q1809" s="1" t="s">
        <v>1050</v>
      </c>
      <c r="R1809" s="1" t="s">
        <v>1051</v>
      </c>
      <c r="S1809" s="1">
        <v>86162274825</v>
      </c>
      <c r="U1809" s="3">
        <v>18568</v>
      </c>
      <c r="W1809" s="1">
        <v>1</v>
      </c>
    </row>
    <row r="1810" spans="1:23" x14ac:dyDescent="0.3">
      <c r="A1810" s="1" t="s">
        <v>1052</v>
      </c>
      <c r="B1810" s="1" t="s">
        <v>1053</v>
      </c>
      <c r="F1810" s="1" t="s">
        <v>1054</v>
      </c>
      <c r="H1810" s="1" t="s">
        <v>26</v>
      </c>
      <c r="J1810" s="1" t="s">
        <v>27</v>
      </c>
      <c r="K1810" s="1" t="s">
        <v>1055</v>
      </c>
      <c r="M1810" s="1" t="s">
        <v>109</v>
      </c>
      <c r="N1810" s="2">
        <v>40909</v>
      </c>
      <c r="O1810" s="1" t="s">
        <v>30</v>
      </c>
      <c r="P1810" s="1" t="s">
        <v>1056</v>
      </c>
      <c r="Q1810" s="1" t="s">
        <v>1057</v>
      </c>
      <c r="R1810" s="1" t="s">
        <v>1058</v>
      </c>
      <c r="S1810" s="1">
        <f>254-20-221-9520</f>
        <v>-9507</v>
      </c>
      <c r="U1810" s="3">
        <v>18568</v>
      </c>
    </row>
    <row r="1811" spans="1:23" x14ac:dyDescent="0.3">
      <c r="A1811" s="1" t="s">
        <v>1059</v>
      </c>
      <c r="B1811" s="1" t="s">
        <v>1060</v>
      </c>
      <c r="F1811" s="1" t="s">
        <v>25</v>
      </c>
      <c r="H1811" s="1" t="s">
        <v>26</v>
      </c>
      <c r="I1811" s="1" t="s">
        <v>71</v>
      </c>
      <c r="J1811" s="1" t="s">
        <v>27</v>
      </c>
      <c r="K1811" s="1" t="s">
        <v>1061</v>
      </c>
      <c r="M1811" s="1" t="s">
        <v>163</v>
      </c>
      <c r="N1811" s="2">
        <v>40909</v>
      </c>
      <c r="O1811" s="1" t="s">
        <v>30</v>
      </c>
      <c r="P1811" s="1" t="s">
        <v>1062</v>
      </c>
      <c r="R1811" s="1" t="s">
        <v>1063</v>
      </c>
      <c r="S1811" s="1" t="s">
        <v>1064</v>
      </c>
      <c r="U1811" s="3">
        <v>18568</v>
      </c>
    </row>
    <row r="1812" spans="1:23" x14ac:dyDescent="0.3">
      <c r="A1812" s="1" t="s">
        <v>1065</v>
      </c>
      <c r="B1812" s="1" t="s">
        <v>1066</v>
      </c>
      <c r="F1812" s="1" t="s">
        <v>1067</v>
      </c>
      <c r="H1812" s="1" t="s">
        <v>26</v>
      </c>
      <c r="I1812" s="1" t="s">
        <v>39</v>
      </c>
      <c r="J1812" s="1" t="s">
        <v>27</v>
      </c>
      <c r="K1812" s="1" t="s">
        <v>1068</v>
      </c>
      <c r="L1812" s="1" t="s">
        <v>1069</v>
      </c>
      <c r="M1812" s="1" t="s">
        <v>109</v>
      </c>
      <c r="N1812" s="2">
        <v>40909</v>
      </c>
      <c r="O1812" s="1" t="s">
        <v>30</v>
      </c>
      <c r="P1812" s="1" t="s">
        <v>1070</v>
      </c>
      <c r="Q1812" s="1" t="s">
        <v>1071</v>
      </c>
      <c r="R1812" s="1" t="s">
        <v>1072</v>
      </c>
      <c r="S1812" s="1" t="s">
        <v>1073</v>
      </c>
      <c r="U1812" s="1" t="s">
        <v>130</v>
      </c>
    </row>
    <row r="1813" spans="1:23" x14ac:dyDescent="0.3">
      <c r="A1813" s="1" t="s">
        <v>1074</v>
      </c>
      <c r="B1813" s="1" t="s">
        <v>1075</v>
      </c>
      <c r="D1813" s="1" t="s">
        <v>1076</v>
      </c>
      <c r="E1813" s="1">
        <v>1</v>
      </c>
      <c r="F1813" s="1" t="s">
        <v>25</v>
      </c>
      <c r="H1813" s="1" t="s">
        <v>26</v>
      </c>
      <c r="I1813" s="1" t="s">
        <v>462</v>
      </c>
      <c r="J1813" s="1" t="s">
        <v>27</v>
      </c>
      <c r="K1813" s="1" t="s">
        <v>1077</v>
      </c>
      <c r="L1813" s="1" t="s">
        <v>1078</v>
      </c>
      <c r="M1813" s="1" t="s">
        <v>109</v>
      </c>
      <c r="N1813" s="2">
        <v>40909</v>
      </c>
      <c r="O1813" s="1" t="s">
        <v>30</v>
      </c>
      <c r="P1813" s="1" t="s">
        <v>1079</v>
      </c>
      <c r="Q1813" s="1" t="s">
        <v>1080</v>
      </c>
      <c r="R1813" s="1" t="s">
        <v>1081</v>
      </c>
      <c r="S1813" s="1" t="s">
        <v>1082</v>
      </c>
      <c r="U1813" s="1" t="s">
        <v>67</v>
      </c>
    </row>
    <row r="1814" spans="1:23" x14ac:dyDescent="0.3">
      <c r="A1814" s="1" t="s">
        <v>1083</v>
      </c>
      <c r="B1814" s="1" t="s">
        <v>1084</v>
      </c>
      <c r="D1814" s="1" t="s">
        <v>1085</v>
      </c>
      <c r="E1814" s="1">
        <v>2</v>
      </c>
      <c r="F1814" s="1" t="s">
        <v>194</v>
      </c>
      <c r="H1814" s="1" t="s">
        <v>26</v>
      </c>
      <c r="I1814" s="1" t="s">
        <v>71</v>
      </c>
      <c r="J1814" s="1" t="s">
        <v>27</v>
      </c>
      <c r="K1814" s="1" t="s">
        <v>195</v>
      </c>
      <c r="M1814" s="1" t="s">
        <v>196</v>
      </c>
      <c r="N1814" s="2">
        <v>40909</v>
      </c>
      <c r="O1814" s="1" t="s">
        <v>30</v>
      </c>
      <c r="P1814" s="1" t="s">
        <v>1086</v>
      </c>
      <c r="Q1814" s="1" t="s">
        <v>1087</v>
      </c>
      <c r="R1814" s="1" t="s">
        <v>1088</v>
      </c>
      <c r="S1814" s="1" t="s">
        <v>1089</v>
      </c>
      <c r="U1814" s="3">
        <v>18568</v>
      </c>
    </row>
    <row r="1815" spans="1:23" x14ac:dyDescent="0.3">
      <c r="A1815" s="1" t="s">
        <v>1090</v>
      </c>
      <c r="B1815" s="1" t="s">
        <v>1091</v>
      </c>
      <c r="D1815" s="1" t="s">
        <v>1092</v>
      </c>
      <c r="E1815" s="1">
        <v>1</v>
      </c>
      <c r="F1815" s="1" t="s">
        <v>25</v>
      </c>
      <c r="H1815" s="1" t="s">
        <v>26</v>
      </c>
      <c r="I1815" s="1" t="s">
        <v>71</v>
      </c>
      <c r="J1815" s="1" t="s">
        <v>27</v>
      </c>
      <c r="K1815" s="1" t="s">
        <v>1093</v>
      </c>
      <c r="M1815" s="1" t="s">
        <v>258</v>
      </c>
      <c r="N1815" s="2">
        <v>40909</v>
      </c>
      <c r="O1815" s="1" t="s">
        <v>30</v>
      </c>
      <c r="P1815" s="1" t="s">
        <v>1094</v>
      </c>
      <c r="R1815" s="1" t="s">
        <v>1095</v>
      </c>
      <c r="S1815" s="1" t="s">
        <v>1096</v>
      </c>
      <c r="U1815" s="3">
        <v>18568</v>
      </c>
    </row>
    <row r="1816" spans="1:23" x14ac:dyDescent="0.3">
      <c r="A1816" s="1" t="s">
        <v>1097</v>
      </c>
      <c r="B1816" s="1" t="s">
        <v>1098</v>
      </c>
      <c r="D1816" s="1" t="s">
        <v>1099</v>
      </c>
      <c r="E1816" s="1">
        <v>1</v>
      </c>
      <c r="F1816" s="1" t="s">
        <v>1100</v>
      </c>
      <c r="H1816" s="1" t="s">
        <v>26</v>
      </c>
      <c r="J1816" s="1" t="s">
        <v>27</v>
      </c>
      <c r="K1816" s="1" t="s">
        <v>1101</v>
      </c>
      <c r="L1816" s="1" t="s">
        <v>1102</v>
      </c>
      <c r="M1816" s="1" t="s">
        <v>347</v>
      </c>
      <c r="N1816" s="2">
        <v>40909</v>
      </c>
      <c r="O1816" s="1" t="s">
        <v>30</v>
      </c>
      <c r="P1816" s="1" t="s">
        <v>1103</v>
      </c>
      <c r="Q1816" s="1" t="s">
        <v>1104</v>
      </c>
      <c r="R1816" s="1" t="s">
        <v>1105</v>
      </c>
      <c r="S1816" s="1">
        <f>20-1065514579</f>
        <v>-1065514559</v>
      </c>
      <c r="U1816" s="3">
        <v>18568</v>
      </c>
    </row>
    <row r="1817" spans="1:23" x14ac:dyDescent="0.3">
      <c r="A1817" s="1" t="s">
        <v>1106</v>
      </c>
      <c r="B1817" s="1" t="s">
        <v>1107</v>
      </c>
      <c r="F1817" s="1" t="s">
        <v>1108</v>
      </c>
      <c r="H1817" s="1" t="s">
        <v>26</v>
      </c>
      <c r="J1817" s="1" t="s">
        <v>27</v>
      </c>
      <c r="K1817" s="1" t="s">
        <v>1109</v>
      </c>
      <c r="M1817" s="1" t="s">
        <v>1110</v>
      </c>
      <c r="N1817" s="2">
        <v>40909</v>
      </c>
      <c r="O1817" s="1" t="s">
        <v>30</v>
      </c>
      <c r="P1817" s="1" t="s">
        <v>1111</v>
      </c>
      <c r="Q1817" s="1" t="s">
        <v>1112</v>
      </c>
      <c r="R1817" s="1" t="s">
        <v>1113</v>
      </c>
      <c r="S1817" s="1" t="s">
        <v>1114</v>
      </c>
      <c r="U1817" s="3">
        <v>18568</v>
      </c>
    </row>
    <row r="1818" spans="1:23" x14ac:dyDescent="0.3">
      <c r="A1818" s="1" t="s">
        <v>1115</v>
      </c>
      <c r="B1818" s="1" t="s">
        <v>1116</v>
      </c>
      <c r="F1818" s="1" t="s">
        <v>1117</v>
      </c>
      <c r="H1818" s="1" t="s">
        <v>26</v>
      </c>
      <c r="I1818" s="1" t="s">
        <v>71</v>
      </c>
      <c r="J1818" s="1" t="s">
        <v>27</v>
      </c>
      <c r="K1818" s="1" t="s">
        <v>1118</v>
      </c>
      <c r="L1818" s="1" t="s">
        <v>1119</v>
      </c>
      <c r="M1818" s="1" t="s">
        <v>1120</v>
      </c>
      <c r="N1818" s="2">
        <v>40909</v>
      </c>
      <c r="O1818" s="1" t="s">
        <v>267</v>
      </c>
      <c r="P1818" s="1" t="s">
        <v>1121</v>
      </c>
      <c r="Q1818" s="1" t="s">
        <v>1122</v>
      </c>
      <c r="R1818" s="1" t="s">
        <v>1123</v>
      </c>
      <c r="S1818" s="1" t="s">
        <v>1124</v>
      </c>
      <c r="U1818" s="4">
        <v>45667</v>
      </c>
    </row>
    <row r="1819" spans="1:23" x14ac:dyDescent="0.3">
      <c r="A1819" s="1" t="s">
        <v>1125</v>
      </c>
      <c r="B1819" s="1" t="s">
        <v>1126</v>
      </c>
      <c r="C1819" s="1" t="s">
        <v>973</v>
      </c>
      <c r="D1819" s="1" t="s">
        <v>1127</v>
      </c>
      <c r="E1819" s="1">
        <v>2</v>
      </c>
      <c r="F1819" s="1" t="s">
        <v>1128</v>
      </c>
      <c r="H1819" s="1" t="s">
        <v>26</v>
      </c>
      <c r="I1819" s="1" t="s">
        <v>80</v>
      </c>
      <c r="J1819" s="1" t="s">
        <v>27</v>
      </c>
      <c r="K1819" s="1" t="s">
        <v>1129</v>
      </c>
      <c r="L1819" s="1" t="s">
        <v>1130</v>
      </c>
      <c r="M1819" s="1" t="s">
        <v>1131</v>
      </c>
      <c r="N1819" s="2">
        <v>40909</v>
      </c>
      <c r="O1819" s="1" t="s">
        <v>30</v>
      </c>
      <c r="P1819" s="1" t="s">
        <v>1132</v>
      </c>
      <c r="Q1819" s="1" t="s">
        <v>1133</v>
      </c>
      <c r="R1819" s="1" t="s">
        <v>1134</v>
      </c>
      <c r="S1819" s="1">
        <v>221338275340</v>
      </c>
      <c r="U1819" s="4">
        <v>45667</v>
      </c>
      <c r="V1819" s="1" t="s">
        <v>869</v>
      </c>
      <c r="W1819" s="1">
        <v>3</v>
      </c>
    </row>
    <row r="1820" spans="1:23" x14ac:dyDescent="0.3">
      <c r="A1820" s="1" t="s">
        <v>1135</v>
      </c>
      <c r="B1820" s="1" t="s">
        <v>1136</v>
      </c>
      <c r="D1820" s="1" t="s">
        <v>1137</v>
      </c>
      <c r="E1820" s="1">
        <v>1</v>
      </c>
      <c r="F1820" s="1" t="s">
        <v>142</v>
      </c>
      <c r="H1820" s="1" t="s">
        <v>26</v>
      </c>
      <c r="J1820" s="1" t="s">
        <v>27</v>
      </c>
      <c r="K1820" s="1" t="s">
        <v>928</v>
      </c>
      <c r="M1820" s="1" t="s">
        <v>788</v>
      </c>
      <c r="N1820" s="2">
        <v>40909</v>
      </c>
      <c r="O1820" s="1" t="s">
        <v>267</v>
      </c>
      <c r="P1820" s="1" t="s">
        <v>1138</v>
      </c>
      <c r="Q1820" s="1" t="s">
        <v>1139</v>
      </c>
      <c r="R1820" s="1" t="s">
        <v>1140</v>
      </c>
      <c r="S1820" s="1" t="s">
        <v>1141</v>
      </c>
      <c r="U1820" s="4">
        <v>45667</v>
      </c>
    </row>
    <row r="1821" spans="1:23" x14ac:dyDescent="0.3">
      <c r="A1821" s="1" t="s">
        <v>1142</v>
      </c>
      <c r="B1821" s="1" t="s">
        <v>1143</v>
      </c>
      <c r="F1821" s="1" t="s">
        <v>25</v>
      </c>
      <c r="H1821" s="1" t="s">
        <v>26</v>
      </c>
      <c r="I1821" s="1" t="s">
        <v>39</v>
      </c>
      <c r="J1821" s="1" t="s">
        <v>27</v>
      </c>
      <c r="K1821" s="1" t="s">
        <v>81</v>
      </c>
      <c r="M1821" s="1" t="s">
        <v>109</v>
      </c>
      <c r="N1821" s="2">
        <v>40909</v>
      </c>
      <c r="O1821" s="1" t="s">
        <v>30</v>
      </c>
      <c r="P1821" s="1" t="s">
        <v>1144</v>
      </c>
      <c r="R1821" s="1" t="s">
        <v>1145</v>
      </c>
      <c r="S1821" s="1" t="s">
        <v>1146</v>
      </c>
      <c r="U1821" s="1" t="s">
        <v>558</v>
      </c>
    </row>
    <row r="1822" spans="1:23" x14ac:dyDescent="0.3">
      <c r="A1822" s="1" t="s">
        <v>1147</v>
      </c>
      <c r="B1822" s="1" t="s">
        <v>1148</v>
      </c>
      <c r="F1822" s="1" t="s">
        <v>221</v>
      </c>
      <c r="H1822" s="1" t="s">
        <v>26</v>
      </c>
      <c r="I1822" s="1" t="s">
        <v>80</v>
      </c>
      <c r="J1822" s="1" t="s">
        <v>27</v>
      </c>
      <c r="K1822" s="1" t="s">
        <v>1149</v>
      </c>
      <c r="M1822" s="1" t="s">
        <v>100</v>
      </c>
      <c r="N1822" s="2">
        <v>40909</v>
      </c>
      <c r="O1822" s="1" t="s">
        <v>30</v>
      </c>
      <c r="P1822" s="1" t="s">
        <v>1150</v>
      </c>
      <c r="Q1822" s="1" t="s">
        <v>1151</v>
      </c>
      <c r="R1822" s="1" t="s">
        <v>1152</v>
      </c>
      <c r="S1822" s="1">
        <f>27-21-492-200</f>
        <v>-686</v>
      </c>
      <c r="U1822" s="3">
        <v>18568</v>
      </c>
    </row>
    <row r="1823" spans="1:23" x14ac:dyDescent="0.3">
      <c r="A1823" s="1" t="s">
        <v>1153</v>
      </c>
      <c r="B1823" s="1" t="s">
        <v>1154</v>
      </c>
      <c r="D1823" s="1" t="s">
        <v>1155</v>
      </c>
      <c r="E1823" s="1">
        <v>1</v>
      </c>
      <c r="F1823" s="1" t="s">
        <v>90</v>
      </c>
      <c r="H1823" s="1" t="s">
        <v>26</v>
      </c>
      <c r="J1823" s="1" t="s">
        <v>27</v>
      </c>
      <c r="K1823" s="1" t="s">
        <v>636</v>
      </c>
      <c r="M1823" s="1" t="s">
        <v>788</v>
      </c>
      <c r="N1823" s="2">
        <v>40909</v>
      </c>
      <c r="O1823" s="1" t="s">
        <v>30</v>
      </c>
      <c r="P1823" s="1" t="s">
        <v>1156</v>
      </c>
      <c r="Q1823" s="1" t="s">
        <v>1157</v>
      </c>
      <c r="R1823" s="1" t="s">
        <v>1158</v>
      </c>
      <c r="S1823" s="1" t="s">
        <v>1159</v>
      </c>
      <c r="U1823" s="4">
        <v>45667</v>
      </c>
    </row>
    <row r="1824" spans="1:23" x14ac:dyDescent="0.3">
      <c r="A1824" s="1" t="s">
        <v>1160</v>
      </c>
      <c r="B1824" s="1" t="s">
        <v>1161</v>
      </c>
      <c r="F1824" s="1" t="s">
        <v>25</v>
      </c>
      <c r="H1824" s="1" t="s">
        <v>26</v>
      </c>
      <c r="I1824" s="1" t="s">
        <v>71</v>
      </c>
      <c r="J1824" s="1" t="s">
        <v>27</v>
      </c>
      <c r="K1824" s="1" t="s">
        <v>1162</v>
      </c>
      <c r="L1824" s="1" t="s">
        <v>1163</v>
      </c>
      <c r="M1824" s="1" t="s">
        <v>42</v>
      </c>
      <c r="N1824" s="2">
        <v>40909</v>
      </c>
      <c r="O1824" s="1" t="s">
        <v>30</v>
      </c>
      <c r="P1824" s="1" t="s">
        <v>1164</v>
      </c>
      <c r="Q1824" s="1" t="s">
        <v>1165</v>
      </c>
      <c r="R1824" s="1" t="s">
        <v>1166</v>
      </c>
      <c r="S1824" s="1" t="s">
        <v>1167</v>
      </c>
      <c r="U1824" s="3">
        <v>18568</v>
      </c>
    </row>
    <row r="1825" spans="1:23" x14ac:dyDescent="0.3">
      <c r="A1825" s="1" t="s">
        <v>1168</v>
      </c>
      <c r="B1825" s="1" t="s">
        <v>1169</v>
      </c>
      <c r="F1825" s="1" t="s">
        <v>1170</v>
      </c>
      <c r="H1825" s="1" t="s">
        <v>26</v>
      </c>
      <c r="I1825" s="1" t="s">
        <v>71</v>
      </c>
      <c r="J1825" s="1" t="s">
        <v>27</v>
      </c>
      <c r="K1825" s="1" t="s">
        <v>1171</v>
      </c>
      <c r="M1825" s="1" t="s">
        <v>109</v>
      </c>
      <c r="N1825" s="2">
        <v>40909</v>
      </c>
      <c r="O1825" s="1" t="s">
        <v>30</v>
      </c>
      <c r="P1825" s="1" t="s">
        <v>1172</v>
      </c>
      <c r="R1825" s="1" t="s">
        <v>1173</v>
      </c>
      <c r="S1825" s="1" t="s">
        <v>1174</v>
      </c>
      <c r="U1825" s="3">
        <v>18568</v>
      </c>
    </row>
    <row r="1826" spans="1:23" x14ac:dyDescent="0.3">
      <c r="A1826" s="1" t="s">
        <v>1175</v>
      </c>
      <c r="B1826" s="1" t="s">
        <v>1176</v>
      </c>
      <c r="D1826" s="1" t="s">
        <v>1177</v>
      </c>
      <c r="E1826" s="1">
        <v>2</v>
      </c>
      <c r="F1826" s="1" t="s">
        <v>1178</v>
      </c>
      <c r="H1826" s="1" t="s">
        <v>26</v>
      </c>
      <c r="I1826" s="1" t="s">
        <v>71</v>
      </c>
      <c r="J1826" s="1" t="s">
        <v>27</v>
      </c>
      <c r="K1826" s="1" t="s">
        <v>1179</v>
      </c>
      <c r="L1826" s="1" t="s">
        <v>1180</v>
      </c>
      <c r="M1826" s="1" t="s">
        <v>1181</v>
      </c>
      <c r="N1826" s="2">
        <v>40909</v>
      </c>
      <c r="O1826" s="1" t="s">
        <v>30</v>
      </c>
      <c r="P1826" s="1" t="s">
        <v>1182</v>
      </c>
      <c r="Q1826" s="1" t="s">
        <v>1183</v>
      </c>
      <c r="R1826" s="1" t="s">
        <v>1184</v>
      </c>
      <c r="S1826" s="1" t="s">
        <v>1185</v>
      </c>
      <c r="T1826" s="1">
        <v>1</v>
      </c>
      <c r="U1826" s="3">
        <v>18568</v>
      </c>
    </row>
    <row r="1827" spans="1:23" x14ac:dyDescent="0.3">
      <c r="A1827" s="1" t="s">
        <v>1186</v>
      </c>
      <c r="B1827" s="1" t="s">
        <v>1187</v>
      </c>
      <c r="D1827" s="1" t="s">
        <v>1188</v>
      </c>
      <c r="E1827" s="1">
        <v>2</v>
      </c>
      <c r="F1827" s="1" t="s">
        <v>771</v>
      </c>
      <c r="H1827" s="1" t="s">
        <v>26</v>
      </c>
      <c r="I1827" s="1" t="s">
        <v>71</v>
      </c>
      <c r="J1827" s="1" t="s">
        <v>27</v>
      </c>
      <c r="K1827" s="1" t="s">
        <v>1189</v>
      </c>
      <c r="L1827" s="1" t="s">
        <v>1190</v>
      </c>
      <c r="M1827" s="1" t="s">
        <v>302</v>
      </c>
      <c r="N1827" s="2">
        <v>40909</v>
      </c>
      <c r="O1827" s="1" t="s">
        <v>30</v>
      </c>
      <c r="P1827" s="1" t="s">
        <v>1191</v>
      </c>
      <c r="Q1827" s="1" t="s">
        <v>1192</v>
      </c>
      <c r="R1827" s="1" t="s">
        <v>1193</v>
      </c>
      <c r="S1827" s="1" t="s">
        <v>1194</v>
      </c>
    </row>
    <row r="1828" spans="1:23" x14ac:dyDescent="0.3">
      <c r="A1828" s="1" t="s">
        <v>1195</v>
      </c>
      <c r="B1828" s="1" t="s">
        <v>1196</v>
      </c>
      <c r="F1828" s="1" t="s">
        <v>25</v>
      </c>
      <c r="H1828" s="1" t="s">
        <v>26</v>
      </c>
      <c r="J1828" s="1" t="s">
        <v>27</v>
      </c>
      <c r="K1828" s="1" t="s">
        <v>1197</v>
      </c>
      <c r="M1828" s="1" t="s">
        <v>82</v>
      </c>
      <c r="N1828" s="2">
        <v>40909</v>
      </c>
      <c r="O1828" s="1" t="s">
        <v>30</v>
      </c>
      <c r="P1828" s="1" t="s">
        <v>1198</v>
      </c>
      <c r="Q1828" s="1" t="s">
        <v>1199</v>
      </c>
      <c r="R1828" s="1" t="s">
        <v>1200</v>
      </c>
      <c r="S1828" s="1" t="s">
        <v>1201</v>
      </c>
      <c r="U1828" s="1" t="s">
        <v>558</v>
      </c>
    </row>
    <row r="1829" spans="1:23" x14ac:dyDescent="0.3">
      <c r="A1829" s="1" t="s">
        <v>1202</v>
      </c>
      <c r="B1829" s="1" t="s">
        <v>1203</v>
      </c>
      <c r="F1829" s="1" t="s">
        <v>25</v>
      </c>
      <c r="H1829" s="1" t="s">
        <v>26</v>
      </c>
      <c r="I1829" s="1" t="s">
        <v>80</v>
      </c>
      <c r="J1829" s="1" t="s">
        <v>27</v>
      </c>
      <c r="K1829" s="1" t="s">
        <v>1204</v>
      </c>
      <c r="M1829" s="1" t="s">
        <v>42</v>
      </c>
      <c r="N1829" s="2">
        <v>40909</v>
      </c>
      <c r="O1829" s="1" t="s">
        <v>30</v>
      </c>
      <c r="P1829" s="1" t="s">
        <v>1205</v>
      </c>
      <c r="Q1829" s="1" t="s">
        <v>1206</v>
      </c>
      <c r="R1829" s="1" t="s">
        <v>1207</v>
      </c>
      <c r="S1829" s="1" t="s">
        <v>1208</v>
      </c>
      <c r="U1829" s="1" t="s">
        <v>34</v>
      </c>
    </row>
    <row r="1830" spans="1:23" x14ac:dyDescent="0.3">
      <c r="A1830" s="1" t="s">
        <v>1209</v>
      </c>
      <c r="B1830" s="1" t="s">
        <v>1210</v>
      </c>
      <c r="F1830" s="1" t="s">
        <v>221</v>
      </c>
      <c r="H1830" s="1" t="s">
        <v>26</v>
      </c>
      <c r="J1830" s="1" t="s">
        <v>27</v>
      </c>
      <c r="K1830" s="1" t="s">
        <v>1211</v>
      </c>
      <c r="M1830" s="1" t="s">
        <v>302</v>
      </c>
      <c r="N1830" s="2">
        <v>40909</v>
      </c>
      <c r="O1830" s="1" t="s">
        <v>30</v>
      </c>
      <c r="P1830" s="1" t="s">
        <v>1212</v>
      </c>
      <c r="R1830" s="1" t="s">
        <v>1213</v>
      </c>
      <c r="S1830" s="1" t="s">
        <v>1214</v>
      </c>
      <c r="U1830" s="1" t="s">
        <v>34</v>
      </c>
    </row>
    <row r="1831" spans="1:23" x14ac:dyDescent="0.3">
      <c r="A1831" s="1" t="s">
        <v>1215</v>
      </c>
      <c r="B1831" s="1" t="s">
        <v>1216</v>
      </c>
      <c r="F1831" s="1" t="s">
        <v>1217</v>
      </c>
      <c r="H1831" s="1" t="s">
        <v>26</v>
      </c>
      <c r="I1831" s="1" t="s">
        <v>71</v>
      </c>
      <c r="J1831" s="1" t="s">
        <v>27</v>
      </c>
      <c r="K1831" s="1" t="s">
        <v>1218</v>
      </c>
      <c r="L1831" s="1" t="s">
        <v>1219</v>
      </c>
      <c r="M1831" s="1" t="s">
        <v>1220</v>
      </c>
      <c r="N1831" s="2">
        <v>40909</v>
      </c>
      <c r="O1831" s="1" t="s">
        <v>30</v>
      </c>
      <c r="P1831" s="1" t="s">
        <v>1221</v>
      </c>
      <c r="Q1831" s="1" t="s">
        <v>1222</v>
      </c>
      <c r="R1831" s="1" t="s">
        <v>1223</v>
      </c>
      <c r="S1831" s="1" t="s">
        <v>1224</v>
      </c>
      <c r="U1831" s="1" t="s">
        <v>47</v>
      </c>
    </row>
    <row r="1832" spans="1:23" x14ac:dyDescent="0.3">
      <c r="A1832" s="1" t="s">
        <v>1225</v>
      </c>
      <c r="B1832" s="1" t="s">
        <v>1226</v>
      </c>
      <c r="F1832" s="1" t="s">
        <v>221</v>
      </c>
      <c r="H1832" s="1" t="s">
        <v>26</v>
      </c>
      <c r="I1832" s="1" t="s">
        <v>71</v>
      </c>
      <c r="J1832" s="1" t="s">
        <v>27</v>
      </c>
      <c r="K1832" s="1" t="s">
        <v>1227</v>
      </c>
      <c r="L1832" s="1" t="s">
        <v>1228</v>
      </c>
      <c r="M1832" s="1" t="s">
        <v>1229</v>
      </c>
      <c r="N1832" s="2">
        <v>40909</v>
      </c>
      <c r="O1832" s="1" t="s">
        <v>223</v>
      </c>
      <c r="P1832" s="1" t="s">
        <v>1230</v>
      </c>
      <c r="Q1832" s="1" t="s">
        <v>1231</v>
      </c>
      <c r="R1832" s="1" t="s">
        <v>1232</v>
      </c>
      <c r="S1832" s="1" t="s">
        <v>1233</v>
      </c>
      <c r="U1832" s="4">
        <v>45667</v>
      </c>
    </row>
    <row r="1833" spans="1:23" x14ac:dyDescent="0.3">
      <c r="A1833" s="1" t="s">
        <v>1234</v>
      </c>
      <c r="B1833" s="1" t="s">
        <v>1235</v>
      </c>
      <c r="C1833" s="1" t="s">
        <v>869</v>
      </c>
      <c r="F1833" s="1" t="s">
        <v>1236</v>
      </c>
      <c r="H1833" s="1" t="s">
        <v>26</v>
      </c>
      <c r="I1833" s="1" t="s">
        <v>71</v>
      </c>
      <c r="J1833" s="1" t="s">
        <v>473</v>
      </c>
      <c r="K1833" s="1" t="s">
        <v>1237</v>
      </c>
      <c r="L1833" s="1" t="s">
        <v>1238</v>
      </c>
      <c r="M1833" s="1" t="s">
        <v>788</v>
      </c>
      <c r="N1833" s="2">
        <v>40909</v>
      </c>
      <c r="O1833" s="1" t="s">
        <v>30</v>
      </c>
      <c r="P1833" s="1" t="s">
        <v>1239</v>
      </c>
      <c r="Q1833" s="1" t="s">
        <v>1240</v>
      </c>
      <c r="S1833" s="1">
        <v>2218429727</v>
      </c>
      <c r="U1833" s="3">
        <v>18568</v>
      </c>
      <c r="V1833" s="1" t="s">
        <v>869</v>
      </c>
      <c r="W1833" s="1">
        <v>1</v>
      </c>
    </row>
    <row r="1834" spans="1:23" x14ac:dyDescent="0.3">
      <c r="A1834" s="1" t="s">
        <v>1241</v>
      </c>
      <c r="B1834" s="1" t="s">
        <v>1242</v>
      </c>
      <c r="F1834" s="1" t="s">
        <v>25</v>
      </c>
      <c r="H1834" s="1" t="s">
        <v>26</v>
      </c>
      <c r="I1834" s="1" t="s">
        <v>71</v>
      </c>
      <c r="J1834" s="1" t="s">
        <v>27</v>
      </c>
      <c r="K1834" s="1" t="s">
        <v>315</v>
      </c>
      <c r="M1834" s="1" t="s">
        <v>1243</v>
      </c>
      <c r="N1834" s="2">
        <v>40909</v>
      </c>
      <c r="O1834" s="1" t="s">
        <v>30</v>
      </c>
      <c r="P1834" s="1" t="s">
        <v>1244</v>
      </c>
      <c r="Q1834" s="1" t="s">
        <v>1245</v>
      </c>
      <c r="R1834" s="1" t="s">
        <v>1246</v>
      </c>
      <c r="S1834" s="1" t="s">
        <v>1247</v>
      </c>
      <c r="U1834" s="4">
        <v>45667</v>
      </c>
    </row>
    <row r="1835" spans="1:23" x14ac:dyDescent="0.3">
      <c r="A1835" s="1" t="s">
        <v>1248</v>
      </c>
      <c r="B1835" s="1" t="s">
        <v>1249</v>
      </c>
      <c r="F1835" s="1" t="s">
        <v>221</v>
      </c>
      <c r="H1835" s="1" t="s">
        <v>26</v>
      </c>
      <c r="J1835" s="1" t="s">
        <v>27</v>
      </c>
      <c r="K1835" s="1" t="s">
        <v>1250</v>
      </c>
      <c r="M1835" s="1" t="s">
        <v>302</v>
      </c>
      <c r="N1835" s="2">
        <v>40909</v>
      </c>
      <c r="O1835" s="1" t="s">
        <v>30</v>
      </c>
      <c r="P1835" s="1" t="s">
        <v>1251</v>
      </c>
      <c r="Q1835" s="1" t="s">
        <v>1252</v>
      </c>
      <c r="R1835" s="1" t="s">
        <v>1253</v>
      </c>
      <c r="S1835" s="1" t="s">
        <v>1254</v>
      </c>
      <c r="U1835" s="4">
        <v>45667</v>
      </c>
    </row>
    <row r="1836" spans="1:23" x14ac:dyDescent="0.3">
      <c r="A1836" s="1" t="s">
        <v>1255</v>
      </c>
      <c r="B1836" s="1" t="s">
        <v>1256</v>
      </c>
      <c r="D1836" s="1" t="s">
        <v>1257</v>
      </c>
      <c r="E1836" s="1">
        <v>1</v>
      </c>
      <c r="F1836" s="1" t="s">
        <v>666</v>
      </c>
      <c r="H1836" s="1" t="s">
        <v>26</v>
      </c>
      <c r="J1836" s="1" t="s">
        <v>27</v>
      </c>
      <c r="K1836" s="1" t="s">
        <v>1258</v>
      </c>
      <c r="M1836" s="1" t="s">
        <v>1259</v>
      </c>
      <c r="N1836" s="2">
        <v>40909</v>
      </c>
      <c r="O1836" s="1" t="s">
        <v>267</v>
      </c>
      <c r="P1836" s="1" t="s">
        <v>1260</v>
      </c>
      <c r="R1836" s="1" t="s">
        <v>1261</v>
      </c>
      <c r="S1836" s="1" t="s">
        <v>1262</v>
      </c>
      <c r="U1836" s="4">
        <v>45667</v>
      </c>
    </row>
    <row r="1837" spans="1:23" x14ac:dyDescent="0.3">
      <c r="A1837" s="1" t="s">
        <v>1263</v>
      </c>
      <c r="B1837" s="1" t="s">
        <v>1264</v>
      </c>
      <c r="F1837" s="1" t="s">
        <v>151</v>
      </c>
      <c r="H1837" s="1" t="s">
        <v>26</v>
      </c>
      <c r="I1837" s="1" t="s">
        <v>39</v>
      </c>
      <c r="J1837" s="1" t="s">
        <v>27</v>
      </c>
      <c r="K1837" s="1" t="s">
        <v>1265</v>
      </c>
      <c r="M1837" s="1" t="s">
        <v>82</v>
      </c>
      <c r="N1837" s="2">
        <v>40909</v>
      </c>
      <c r="O1837" s="1" t="s">
        <v>30</v>
      </c>
      <c r="P1837" s="1" t="s">
        <v>1266</v>
      </c>
      <c r="Q1837" s="1" t="s">
        <v>1267</v>
      </c>
      <c r="R1837" s="1" t="s">
        <v>1268</v>
      </c>
      <c r="S1837" s="1" t="s">
        <v>1269</v>
      </c>
      <c r="U1837" s="1" t="s">
        <v>130</v>
      </c>
    </row>
    <row r="1838" spans="1:23" x14ac:dyDescent="0.3">
      <c r="A1838" s="1" t="s">
        <v>1270</v>
      </c>
      <c r="B1838" s="1" t="s">
        <v>1271</v>
      </c>
      <c r="F1838" s="1" t="s">
        <v>25</v>
      </c>
      <c r="H1838" s="1" t="s">
        <v>26</v>
      </c>
      <c r="J1838" s="1" t="s">
        <v>27</v>
      </c>
      <c r="K1838" s="1" t="s">
        <v>391</v>
      </c>
      <c r="M1838" s="1" t="s">
        <v>1272</v>
      </c>
      <c r="N1838" s="2">
        <v>40909</v>
      </c>
      <c r="O1838" s="1" t="s">
        <v>30</v>
      </c>
      <c r="P1838" s="1" t="s">
        <v>1273</v>
      </c>
      <c r="R1838" s="1" t="s">
        <v>1274</v>
      </c>
      <c r="S1838" s="1" t="s">
        <v>1275</v>
      </c>
      <c r="U1838" s="4">
        <v>45667</v>
      </c>
    </row>
    <row r="1839" spans="1:23" x14ac:dyDescent="0.3">
      <c r="A1839" s="1" t="s">
        <v>1276</v>
      </c>
      <c r="B1839" s="1" t="s">
        <v>1277</v>
      </c>
      <c r="F1839" s="1" t="s">
        <v>1278</v>
      </c>
      <c r="H1839" s="1" t="s">
        <v>26</v>
      </c>
      <c r="I1839" s="1" t="s">
        <v>39</v>
      </c>
      <c r="J1839" s="1" t="s">
        <v>27</v>
      </c>
      <c r="K1839" s="1" t="s">
        <v>1279</v>
      </c>
      <c r="L1839" s="1" t="s">
        <v>1280</v>
      </c>
      <c r="M1839" s="1" t="s">
        <v>1110</v>
      </c>
      <c r="N1839" s="2">
        <v>40909</v>
      </c>
      <c r="O1839" s="1" t="s">
        <v>30</v>
      </c>
      <c r="P1839" s="1" t="s">
        <v>1281</v>
      </c>
      <c r="Q1839" s="1" t="s">
        <v>1282</v>
      </c>
      <c r="R1839" s="1" t="s">
        <v>1283</v>
      </c>
      <c r="S1839" s="1" t="s">
        <v>1284</v>
      </c>
      <c r="U1839" s="1" t="s">
        <v>130</v>
      </c>
    </row>
    <row r="1840" spans="1:23" x14ac:dyDescent="0.3">
      <c r="A1840" s="1" t="s">
        <v>1285</v>
      </c>
      <c r="B1840" s="1" t="s">
        <v>1286</v>
      </c>
      <c r="D1840" s="1" t="s">
        <v>1287</v>
      </c>
      <c r="E1840" s="1">
        <v>2</v>
      </c>
      <c r="F1840" s="1" t="s">
        <v>666</v>
      </c>
      <c r="H1840" s="1" t="s">
        <v>26</v>
      </c>
      <c r="I1840" s="1" t="s">
        <v>80</v>
      </c>
      <c r="J1840" s="1" t="s">
        <v>27</v>
      </c>
      <c r="K1840" s="1" t="s">
        <v>1288</v>
      </c>
      <c r="L1840" s="1" t="s">
        <v>1289</v>
      </c>
      <c r="M1840" s="1" t="s">
        <v>109</v>
      </c>
      <c r="N1840" s="2">
        <v>40909</v>
      </c>
      <c r="O1840" s="1" t="s">
        <v>30</v>
      </c>
      <c r="P1840" s="1" t="s">
        <v>1290</v>
      </c>
      <c r="Q1840" s="1" t="s">
        <v>1291</v>
      </c>
      <c r="R1840" s="1" t="s">
        <v>1292</v>
      </c>
      <c r="S1840" s="1" t="s">
        <v>1293</v>
      </c>
      <c r="U1840" s="3">
        <v>18568</v>
      </c>
    </row>
    <row r="1841" spans="1:23" x14ac:dyDescent="0.3">
      <c r="A1841" s="1" t="s">
        <v>1294</v>
      </c>
      <c r="B1841" s="1" t="s">
        <v>1295</v>
      </c>
      <c r="D1841" s="1" t="s">
        <v>1296</v>
      </c>
      <c r="E1841" s="1">
        <v>1</v>
      </c>
      <c r="F1841" s="1" t="s">
        <v>25</v>
      </c>
      <c r="H1841" s="1" t="s">
        <v>26</v>
      </c>
      <c r="I1841" s="1" t="s">
        <v>71</v>
      </c>
      <c r="J1841" s="1" t="s">
        <v>27</v>
      </c>
      <c r="K1841" s="1" t="s">
        <v>1297</v>
      </c>
      <c r="M1841" s="1" t="s">
        <v>440</v>
      </c>
      <c r="N1841" s="2">
        <v>40909</v>
      </c>
      <c r="O1841" s="1" t="s">
        <v>30</v>
      </c>
      <c r="P1841" s="1" t="s">
        <v>1298</v>
      </c>
      <c r="Q1841" s="1" t="s">
        <v>1299</v>
      </c>
      <c r="R1841" s="1" t="s">
        <v>1300</v>
      </c>
      <c r="S1841" s="1">
        <f>260-957-224-792</f>
        <v>-1713</v>
      </c>
      <c r="U1841" s="1" t="s">
        <v>130</v>
      </c>
    </row>
    <row r="1842" spans="1:23" x14ac:dyDescent="0.3">
      <c r="A1842" s="1" t="s">
        <v>1301</v>
      </c>
      <c r="B1842" s="1" t="s">
        <v>1302</v>
      </c>
      <c r="F1842" s="1" t="s">
        <v>1303</v>
      </c>
      <c r="H1842" s="1" t="s">
        <v>26</v>
      </c>
      <c r="I1842" s="1" t="s">
        <v>39</v>
      </c>
      <c r="J1842" s="1" t="s">
        <v>27</v>
      </c>
      <c r="K1842" s="1" t="s">
        <v>1304</v>
      </c>
      <c r="M1842" s="1" t="s">
        <v>375</v>
      </c>
      <c r="N1842" s="2">
        <v>40909</v>
      </c>
      <c r="O1842" s="1" t="s">
        <v>30</v>
      </c>
      <c r="P1842" s="1" t="s">
        <v>1305</v>
      </c>
      <c r="Q1842" s="1" t="s">
        <v>1306</v>
      </c>
      <c r="R1842" s="1" t="s">
        <v>1307</v>
      </c>
      <c r="S1842" s="1" t="s">
        <v>1308</v>
      </c>
      <c r="U1842" s="1" t="s">
        <v>67</v>
      </c>
    </row>
    <row r="1843" spans="1:23" x14ac:dyDescent="0.3">
      <c r="A1843" s="1" t="s">
        <v>1309</v>
      </c>
      <c r="B1843" s="1" t="s">
        <v>1310</v>
      </c>
      <c r="F1843" s="1" t="s">
        <v>1311</v>
      </c>
      <c r="H1843" s="1" t="s">
        <v>60</v>
      </c>
      <c r="I1843" s="1" t="s">
        <v>71</v>
      </c>
      <c r="J1843" s="1" t="s">
        <v>27</v>
      </c>
      <c r="K1843" s="1" t="s">
        <v>1312</v>
      </c>
      <c r="M1843" s="1" t="s">
        <v>100</v>
      </c>
      <c r="N1843" s="2">
        <v>40909</v>
      </c>
      <c r="O1843" s="1" t="s">
        <v>30</v>
      </c>
      <c r="P1843" s="1" t="s">
        <v>1313</v>
      </c>
      <c r="Q1843" s="1" t="s">
        <v>1314</v>
      </c>
      <c r="R1843" s="1" t="s">
        <v>1315</v>
      </c>
      <c r="U1843" s="4">
        <v>45667</v>
      </c>
    </row>
    <row r="1844" spans="1:23" x14ac:dyDescent="0.3">
      <c r="A1844" s="1" t="s">
        <v>1316</v>
      </c>
      <c r="B1844" s="1" t="s">
        <v>1317</v>
      </c>
      <c r="F1844" s="1" t="s">
        <v>1318</v>
      </c>
      <c r="H1844" s="1" t="s">
        <v>26</v>
      </c>
      <c r="J1844" s="1" t="s">
        <v>473</v>
      </c>
      <c r="K1844" s="1" t="s">
        <v>1319</v>
      </c>
      <c r="L1844" s="1" t="s">
        <v>1320</v>
      </c>
      <c r="M1844" s="1" t="s">
        <v>258</v>
      </c>
      <c r="N1844" s="2">
        <v>40909</v>
      </c>
      <c r="O1844" s="1" t="s">
        <v>30</v>
      </c>
      <c r="P1844" s="1" t="s">
        <v>1321</v>
      </c>
      <c r="Q1844" s="1" t="s">
        <v>1322</v>
      </c>
      <c r="S1844" s="1" t="s">
        <v>1323</v>
      </c>
      <c r="U1844" s="1" t="s">
        <v>34</v>
      </c>
      <c r="V1844" s="1" t="s">
        <v>113</v>
      </c>
    </row>
    <row r="1845" spans="1:23" x14ac:dyDescent="0.3">
      <c r="A1845" s="1" t="s">
        <v>1324</v>
      </c>
      <c r="B1845" s="1" t="s">
        <v>1325</v>
      </c>
      <c r="F1845" s="1" t="s">
        <v>569</v>
      </c>
      <c r="H1845" s="1" t="s">
        <v>26</v>
      </c>
      <c r="I1845" s="1" t="s">
        <v>71</v>
      </c>
      <c r="J1845" s="1" t="s">
        <v>27</v>
      </c>
      <c r="K1845" s="1" t="s">
        <v>570</v>
      </c>
      <c r="M1845" s="1" t="s">
        <v>163</v>
      </c>
      <c r="N1845" s="2">
        <v>40909</v>
      </c>
      <c r="O1845" s="1" t="s">
        <v>30</v>
      </c>
      <c r="P1845" s="1" t="s">
        <v>1326</v>
      </c>
      <c r="Q1845" s="1" t="s">
        <v>1327</v>
      </c>
      <c r="R1845" s="1" t="s">
        <v>1328</v>
      </c>
      <c r="S1845" s="1" t="s">
        <v>1329</v>
      </c>
      <c r="U1845" s="3">
        <v>18568</v>
      </c>
    </row>
    <row r="1846" spans="1:23" x14ac:dyDescent="0.3">
      <c r="A1846" s="1" t="s">
        <v>1330</v>
      </c>
      <c r="B1846" s="1" t="s">
        <v>1331</v>
      </c>
      <c r="F1846" s="1" t="s">
        <v>1332</v>
      </c>
      <c r="H1846" s="1" t="s">
        <v>26</v>
      </c>
      <c r="J1846" s="1" t="s">
        <v>27</v>
      </c>
      <c r="K1846" s="1" t="s">
        <v>1333</v>
      </c>
      <c r="M1846" s="1" t="s">
        <v>205</v>
      </c>
      <c r="N1846" s="2">
        <v>40909</v>
      </c>
      <c r="O1846" s="1" t="s">
        <v>30</v>
      </c>
      <c r="P1846" s="1" t="s">
        <v>1334</v>
      </c>
      <c r="R1846" s="1" t="s">
        <v>1335</v>
      </c>
      <c r="S1846" s="1" t="s">
        <v>1336</v>
      </c>
    </row>
    <row r="1847" spans="1:23" x14ac:dyDescent="0.3">
      <c r="A1847" s="1" t="s">
        <v>1337</v>
      </c>
      <c r="B1847" s="1" t="s">
        <v>1338</v>
      </c>
      <c r="F1847" s="1" t="s">
        <v>25</v>
      </c>
      <c r="H1847" s="1" t="s">
        <v>26</v>
      </c>
      <c r="J1847" s="1" t="s">
        <v>27</v>
      </c>
      <c r="K1847" s="1" t="s">
        <v>1339</v>
      </c>
      <c r="M1847" s="1" t="s">
        <v>302</v>
      </c>
      <c r="N1847" s="2">
        <v>40909</v>
      </c>
      <c r="O1847" s="1" t="s">
        <v>30</v>
      </c>
      <c r="P1847" s="1" t="s">
        <v>1340</v>
      </c>
      <c r="R1847" s="1" t="s">
        <v>1341</v>
      </c>
      <c r="S1847" s="1" t="s">
        <v>1342</v>
      </c>
      <c r="U1847" s="1" t="s">
        <v>130</v>
      </c>
    </row>
    <row r="1848" spans="1:23" x14ac:dyDescent="0.3">
      <c r="A1848" s="1" t="s">
        <v>1343</v>
      </c>
      <c r="B1848" s="1" t="s">
        <v>1344</v>
      </c>
      <c r="F1848" s="1" t="s">
        <v>1345</v>
      </c>
      <c r="H1848" s="1" t="s">
        <v>26</v>
      </c>
      <c r="J1848" s="1" t="s">
        <v>27</v>
      </c>
      <c r="K1848" s="1" t="s">
        <v>1346</v>
      </c>
      <c r="M1848" s="1" t="s">
        <v>163</v>
      </c>
      <c r="N1848" s="2">
        <v>40909</v>
      </c>
      <c r="O1848" s="1" t="s">
        <v>30</v>
      </c>
      <c r="P1848" s="1" t="s">
        <v>1347</v>
      </c>
      <c r="Q1848" s="1" t="s">
        <v>1348</v>
      </c>
      <c r="R1848" s="1" t="s">
        <v>1349</v>
      </c>
      <c r="S1848" s="1" t="s">
        <v>1350</v>
      </c>
      <c r="U1848" s="3">
        <v>18568</v>
      </c>
    </row>
    <row r="1849" spans="1:23" x14ac:dyDescent="0.3">
      <c r="A1849" s="1" t="s">
        <v>1351</v>
      </c>
      <c r="B1849" s="1" t="s">
        <v>1352</v>
      </c>
      <c r="F1849" s="1" t="s">
        <v>299</v>
      </c>
      <c r="H1849" s="1" t="s">
        <v>26</v>
      </c>
      <c r="I1849" s="1" t="s">
        <v>71</v>
      </c>
      <c r="J1849" s="1" t="s">
        <v>27</v>
      </c>
      <c r="K1849" s="1" t="s">
        <v>1353</v>
      </c>
      <c r="M1849" s="1" t="s">
        <v>100</v>
      </c>
      <c r="N1849" s="2">
        <v>40909</v>
      </c>
      <c r="O1849" s="1" t="s">
        <v>30</v>
      </c>
      <c r="P1849" s="1" t="s">
        <v>1354</v>
      </c>
      <c r="Q1849" s="1" t="s">
        <v>1355</v>
      </c>
      <c r="R1849" s="1" t="s">
        <v>1356</v>
      </c>
      <c r="S1849" s="1" t="s">
        <v>1357</v>
      </c>
      <c r="U1849" s="3">
        <v>18568</v>
      </c>
    </row>
    <row r="1850" spans="1:23" x14ac:dyDescent="0.3">
      <c r="A1850" s="1" t="s">
        <v>1358</v>
      </c>
      <c r="B1850" s="1" t="s">
        <v>1359</v>
      </c>
      <c r="F1850" s="1" t="s">
        <v>1360</v>
      </c>
      <c r="H1850" s="1" t="s">
        <v>26</v>
      </c>
      <c r="J1850" s="1" t="s">
        <v>27</v>
      </c>
      <c r="K1850" s="1" t="s">
        <v>1361</v>
      </c>
      <c r="M1850" s="1" t="s">
        <v>1362</v>
      </c>
      <c r="N1850" s="2">
        <v>40909</v>
      </c>
      <c r="O1850" s="1" t="s">
        <v>30</v>
      </c>
      <c r="P1850" s="1" t="s">
        <v>1363</v>
      </c>
      <c r="Q1850" s="1" t="s">
        <v>1364</v>
      </c>
      <c r="R1850" s="1" t="s">
        <v>1365</v>
      </c>
      <c r="S1850" s="1" t="s">
        <v>1366</v>
      </c>
      <c r="U1850" s="3">
        <v>18568</v>
      </c>
    </row>
    <row r="1851" spans="1:23" x14ac:dyDescent="0.3">
      <c r="A1851" s="1" t="s">
        <v>1367</v>
      </c>
      <c r="B1851" s="1" t="s">
        <v>1368</v>
      </c>
      <c r="F1851" s="1" t="s">
        <v>25</v>
      </c>
      <c r="H1851" s="1" t="s">
        <v>26</v>
      </c>
      <c r="I1851" s="1" t="s">
        <v>71</v>
      </c>
      <c r="J1851" s="1" t="s">
        <v>27</v>
      </c>
      <c r="K1851" s="1" t="s">
        <v>1369</v>
      </c>
      <c r="M1851" s="1" t="s">
        <v>1370</v>
      </c>
      <c r="N1851" s="2">
        <v>40909</v>
      </c>
      <c r="O1851" s="1" t="s">
        <v>30</v>
      </c>
      <c r="P1851" s="1" t="s">
        <v>1371</v>
      </c>
      <c r="Q1851" s="1" t="s">
        <v>1372</v>
      </c>
      <c r="R1851" s="1" t="s">
        <v>1373</v>
      </c>
      <c r="S1851" s="1" t="s">
        <v>1374</v>
      </c>
      <c r="U1851" s="1" t="s">
        <v>34</v>
      </c>
    </row>
    <row r="1852" spans="1:23" x14ac:dyDescent="0.3">
      <c r="A1852" s="1" t="s">
        <v>1375</v>
      </c>
      <c r="B1852" s="1" t="s">
        <v>1376</v>
      </c>
      <c r="F1852" s="1" t="s">
        <v>1377</v>
      </c>
      <c r="H1852" s="1" t="s">
        <v>26</v>
      </c>
      <c r="J1852" s="1" t="s">
        <v>27</v>
      </c>
      <c r="K1852" s="1" t="s">
        <v>1378</v>
      </c>
      <c r="M1852" s="1" t="s">
        <v>630</v>
      </c>
      <c r="N1852" s="2">
        <v>40909</v>
      </c>
      <c r="O1852" s="1" t="s">
        <v>30</v>
      </c>
      <c r="P1852" s="1" t="s">
        <v>1379</v>
      </c>
      <c r="Q1852" s="1" t="s">
        <v>1380</v>
      </c>
      <c r="R1852" s="1" t="s">
        <v>1381</v>
      </c>
      <c r="S1852" s="1" t="s">
        <v>1382</v>
      </c>
      <c r="U1852" s="3">
        <v>18568</v>
      </c>
    </row>
    <row r="1853" spans="1:23" x14ac:dyDescent="0.3">
      <c r="A1853" s="1" t="s">
        <v>1383</v>
      </c>
      <c r="B1853" s="1" t="s">
        <v>1384</v>
      </c>
      <c r="F1853" s="1" t="s">
        <v>1385</v>
      </c>
      <c r="H1853" s="1" t="s">
        <v>60</v>
      </c>
      <c r="I1853" s="1" t="s">
        <v>71</v>
      </c>
      <c r="J1853" s="1" t="s">
        <v>27</v>
      </c>
      <c r="K1853" s="1" t="s">
        <v>1386</v>
      </c>
      <c r="M1853" s="1" t="s">
        <v>1387</v>
      </c>
      <c r="N1853" s="2">
        <v>40909</v>
      </c>
      <c r="O1853" s="1" t="s">
        <v>30</v>
      </c>
      <c r="P1853" s="1" t="s">
        <v>1388</v>
      </c>
      <c r="Q1853" s="1" t="s">
        <v>1389</v>
      </c>
      <c r="R1853" s="1" t="s">
        <v>1390</v>
      </c>
      <c r="S1853" s="1" t="s">
        <v>1391</v>
      </c>
      <c r="U1853" s="1" t="s">
        <v>34</v>
      </c>
    </row>
    <row r="1854" spans="1:23" x14ac:dyDescent="0.3">
      <c r="A1854" s="1" t="s">
        <v>1392</v>
      </c>
      <c r="B1854" s="1" t="s">
        <v>1393</v>
      </c>
      <c r="C1854" s="1" t="s">
        <v>426</v>
      </c>
      <c r="D1854" s="1" t="s">
        <v>1394</v>
      </c>
      <c r="E1854" s="1">
        <v>1</v>
      </c>
      <c r="F1854" s="1" t="s">
        <v>90</v>
      </c>
      <c r="H1854" s="1" t="s">
        <v>26</v>
      </c>
      <c r="J1854" s="1" t="s">
        <v>27</v>
      </c>
      <c r="K1854" s="1" t="s">
        <v>1395</v>
      </c>
      <c r="M1854" s="1" t="s">
        <v>347</v>
      </c>
      <c r="N1854" s="2">
        <v>40909</v>
      </c>
      <c r="O1854" s="1" t="s">
        <v>30</v>
      </c>
      <c r="P1854" s="1" t="s">
        <v>1396</v>
      </c>
      <c r="Q1854" s="1" t="s">
        <v>1397</v>
      </c>
      <c r="R1854" s="1" t="s">
        <v>1398</v>
      </c>
      <c r="S1854" s="1">
        <v>20225281222</v>
      </c>
      <c r="U1854" s="3">
        <v>18568</v>
      </c>
      <c r="W1854" s="1">
        <v>1</v>
      </c>
    </row>
    <row r="1855" spans="1:23" x14ac:dyDescent="0.3">
      <c r="A1855" s="1" t="s">
        <v>1399</v>
      </c>
      <c r="B1855" s="1" t="s">
        <v>1400</v>
      </c>
      <c r="F1855" s="1" t="s">
        <v>25</v>
      </c>
      <c r="H1855" s="1" t="s">
        <v>26</v>
      </c>
      <c r="J1855" s="1" t="s">
        <v>27</v>
      </c>
      <c r="K1855" s="1" t="s">
        <v>1401</v>
      </c>
      <c r="M1855" s="1" t="s">
        <v>100</v>
      </c>
      <c r="N1855" s="2">
        <v>40909</v>
      </c>
      <c r="O1855" s="1" t="s">
        <v>30</v>
      </c>
      <c r="P1855" s="1" t="s">
        <v>1402</v>
      </c>
      <c r="Q1855" s="1" t="s">
        <v>1403</v>
      </c>
      <c r="R1855" s="1" t="s">
        <v>1404</v>
      </c>
      <c r="S1855" s="1" t="s">
        <v>1405</v>
      </c>
      <c r="U1855" s="4">
        <v>45667</v>
      </c>
    </row>
    <row r="1856" spans="1:23" x14ac:dyDescent="0.3">
      <c r="A1856" s="1" t="s">
        <v>1406</v>
      </c>
      <c r="B1856" s="1" t="s">
        <v>1407</v>
      </c>
      <c r="F1856" s="1" t="s">
        <v>1408</v>
      </c>
      <c r="H1856" s="1" t="s">
        <v>26</v>
      </c>
      <c r="I1856" s="1" t="s">
        <v>71</v>
      </c>
      <c r="J1856" s="1" t="s">
        <v>27</v>
      </c>
      <c r="K1856" s="1" t="s">
        <v>1409</v>
      </c>
      <c r="M1856" s="1" t="s">
        <v>1387</v>
      </c>
      <c r="N1856" s="2">
        <v>40909</v>
      </c>
      <c r="O1856" s="1" t="s">
        <v>30</v>
      </c>
      <c r="P1856" s="1" t="s">
        <v>1410</v>
      </c>
      <c r="Q1856" s="1" t="s">
        <v>1411</v>
      </c>
      <c r="R1856" s="1" t="s">
        <v>1412</v>
      </c>
      <c r="S1856" s="1" t="s">
        <v>1413</v>
      </c>
      <c r="U1856" s="1" t="s">
        <v>34</v>
      </c>
    </row>
    <row r="1857" spans="1:23" x14ac:dyDescent="0.3">
      <c r="A1857" s="1" t="s">
        <v>1414</v>
      </c>
      <c r="B1857" s="1" t="s">
        <v>1415</v>
      </c>
      <c r="F1857" s="1" t="s">
        <v>116</v>
      </c>
      <c r="H1857" s="1" t="s">
        <v>26</v>
      </c>
      <c r="I1857" s="1" t="s">
        <v>71</v>
      </c>
      <c r="J1857" s="1" t="s">
        <v>27</v>
      </c>
      <c r="K1857" s="1" t="s">
        <v>1416</v>
      </c>
      <c r="M1857" s="1" t="s">
        <v>302</v>
      </c>
      <c r="N1857" s="2">
        <v>40909</v>
      </c>
      <c r="O1857" s="1" t="s">
        <v>30</v>
      </c>
      <c r="P1857" s="1" t="s">
        <v>1417</v>
      </c>
      <c r="Q1857" s="1" t="s">
        <v>1418</v>
      </c>
      <c r="R1857" s="1" t="s">
        <v>1419</v>
      </c>
      <c r="S1857" s="1" t="s">
        <v>1420</v>
      </c>
      <c r="U1857" s="3">
        <v>18568</v>
      </c>
    </row>
    <row r="1858" spans="1:23" x14ac:dyDescent="0.3">
      <c r="A1858" s="1" t="s">
        <v>1421</v>
      </c>
      <c r="B1858" s="1" t="s">
        <v>1422</v>
      </c>
      <c r="F1858" s="1" t="s">
        <v>1423</v>
      </c>
      <c r="H1858" s="1" t="s">
        <v>26</v>
      </c>
      <c r="I1858" s="1" t="s">
        <v>71</v>
      </c>
      <c r="J1858" s="1" t="s">
        <v>27</v>
      </c>
      <c r="K1858" s="1" t="s">
        <v>1424</v>
      </c>
      <c r="M1858" s="1" t="s">
        <v>258</v>
      </c>
      <c r="N1858" s="2">
        <v>40909</v>
      </c>
      <c r="O1858" s="1" t="s">
        <v>30</v>
      </c>
      <c r="P1858" s="1" t="s">
        <v>1425</v>
      </c>
      <c r="R1858" s="1" t="s">
        <v>1426</v>
      </c>
      <c r="S1858" s="1" t="s">
        <v>1427</v>
      </c>
      <c r="U1858" s="3">
        <v>18568</v>
      </c>
    </row>
    <row r="1859" spans="1:23" x14ac:dyDescent="0.3">
      <c r="A1859" s="1" t="s">
        <v>1428</v>
      </c>
      <c r="B1859" s="1" t="s">
        <v>1429</v>
      </c>
      <c r="D1859" s="1" t="s">
        <v>1430</v>
      </c>
      <c r="E1859" s="1">
        <v>1</v>
      </c>
      <c r="F1859" s="1" t="s">
        <v>1431</v>
      </c>
      <c r="H1859" s="1" t="s">
        <v>26</v>
      </c>
      <c r="J1859" s="1" t="s">
        <v>473</v>
      </c>
      <c r="K1859" s="1" t="s">
        <v>1432</v>
      </c>
      <c r="L1859" s="1" t="s">
        <v>1433</v>
      </c>
      <c r="M1859" s="1" t="s">
        <v>530</v>
      </c>
      <c r="N1859" s="2">
        <v>40909</v>
      </c>
      <c r="O1859" s="1" t="s">
        <v>30</v>
      </c>
      <c r="P1859" s="1" t="s">
        <v>1434</v>
      </c>
      <c r="Q1859" s="1" t="s">
        <v>1435</v>
      </c>
      <c r="U1859" s="4">
        <v>45667</v>
      </c>
    </row>
    <row r="1860" spans="1:23" x14ac:dyDescent="0.3">
      <c r="A1860" s="1" t="s">
        <v>1436</v>
      </c>
      <c r="B1860" s="1" t="s">
        <v>1437</v>
      </c>
      <c r="C1860" s="1" t="s">
        <v>869</v>
      </c>
      <c r="D1860" s="1" t="s">
        <v>1438</v>
      </c>
      <c r="E1860" s="1">
        <v>1</v>
      </c>
      <c r="F1860" s="1" t="s">
        <v>142</v>
      </c>
      <c r="H1860" s="1" t="s">
        <v>26</v>
      </c>
      <c r="J1860" s="1" t="s">
        <v>473</v>
      </c>
      <c r="K1860" s="1" t="s">
        <v>528</v>
      </c>
      <c r="L1860" s="1" t="s">
        <v>1439</v>
      </c>
      <c r="M1860" s="1" t="s">
        <v>109</v>
      </c>
      <c r="N1860" s="2">
        <v>40909</v>
      </c>
      <c r="O1860" s="1" t="s">
        <v>30</v>
      </c>
      <c r="P1860" s="1" t="s">
        <v>1440</v>
      </c>
      <c r="Q1860" s="1" t="s">
        <v>1441</v>
      </c>
      <c r="R1860" s="1" t="s">
        <v>1442</v>
      </c>
      <c r="V1860" s="1" t="s">
        <v>869</v>
      </c>
      <c r="W1860" s="1">
        <v>1</v>
      </c>
    </row>
    <row r="1861" spans="1:23" x14ac:dyDescent="0.3">
      <c r="A1861" s="1" t="s">
        <v>1443</v>
      </c>
      <c r="B1861" s="1" t="s">
        <v>1444</v>
      </c>
      <c r="F1861" s="1" t="s">
        <v>25</v>
      </c>
      <c r="H1861" s="1" t="s">
        <v>26</v>
      </c>
      <c r="J1861" s="1" t="s">
        <v>27</v>
      </c>
      <c r="K1861" s="1" t="s">
        <v>292</v>
      </c>
      <c r="M1861" s="1" t="s">
        <v>1008</v>
      </c>
      <c r="N1861" s="2">
        <v>40909</v>
      </c>
      <c r="O1861" s="1" t="s">
        <v>30</v>
      </c>
      <c r="P1861" s="1" t="s">
        <v>1445</v>
      </c>
      <c r="Q1861" s="1" t="s">
        <v>1446</v>
      </c>
      <c r="R1861" s="1" t="s">
        <v>1447</v>
      </c>
      <c r="S1861" s="1">
        <f>27-31-584-7222</f>
        <v>-7810</v>
      </c>
      <c r="U1861" s="3">
        <v>18568</v>
      </c>
    </row>
    <row r="1862" spans="1:23" x14ac:dyDescent="0.3">
      <c r="A1862" s="1" t="s">
        <v>1448</v>
      </c>
      <c r="B1862" s="1" t="s">
        <v>1449</v>
      </c>
      <c r="F1862" s="1" t="s">
        <v>1450</v>
      </c>
      <c r="H1862" s="1" t="s">
        <v>26</v>
      </c>
      <c r="I1862" s="1" t="s">
        <v>71</v>
      </c>
      <c r="J1862" s="1" t="s">
        <v>27</v>
      </c>
      <c r="K1862" s="1" t="s">
        <v>1451</v>
      </c>
      <c r="M1862" s="1" t="s">
        <v>196</v>
      </c>
      <c r="N1862" s="2">
        <v>40909</v>
      </c>
      <c r="O1862" s="1" t="s">
        <v>30</v>
      </c>
      <c r="P1862" s="1" t="s">
        <v>1452</v>
      </c>
      <c r="U1862" s="1" t="s">
        <v>130</v>
      </c>
    </row>
    <row r="1863" spans="1:23" x14ac:dyDescent="0.3">
      <c r="A1863" s="1" t="s">
        <v>1453</v>
      </c>
      <c r="B1863" s="1" t="s">
        <v>1454</v>
      </c>
      <c r="F1863" s="1" t="s">
        <v>25</v>
      </c>
      <c r="H1863" s="1" t="s">
        <v>26</v>
      </c>
      <c r="I1863" s="1" t="s">
        <v>80</v>
      </c>
      <c r="J1863" s="1" t="s">
        <v>27</v>
      </c>
      <c r="K1863" s="1" t="s">
        <v>391</v>
      </c>
      <c r="L1863" s="1" t="s">
        <v>1455</v>
      </c>
      <c r="M1863" s="1" t="s">
        <v>1220</v>
      </c>
      <c r="N1863" s="2">
        <v>40909</v>
      </c>
      <c r="O1863" s="1" t="s">
        <v>30</v>
      </c>
      <c r="P1863" s="1" t="s">
        <v>1456</v>
      </c>
      <c r="S1863" s="1" t="s">
        <v>1457</v>
      </c>
      <c r="U1863" s="3">
        <v>18568</v>
      </c>
      <c r="V1863" s="1" t="s">
        <v>139</v>
      </c>
    </row>
    <row r="1864" spans="1:23" x14ac:dyDescent="0.3">
      <c r="A1864" s="1" t="s">
        <v>1458</v>
      </c>
      <c r="B1864" s="1" t="s">
        <v>1459</v>
      </c>
      <c r="D1864" s="1" t="s">
        <v>1460</v>
      </c>
      <c r="E1864" s="1">
        <v>1</v>
      </c>
      <c r="F1864" s="1" t="s">
        <v>90</v>
      </c>
      <c r="H1864" s="1" t="s">
        <v>26</v>
      </c>
      <c r="J1864" s="1" t="s">
        <v>27</v>
      </c>
      <c r="K1864" s="1" t="s">
        <v>322</v>
      </c>
      <c r="M1864" s="1" t="s">
        <v>170</v>
      </c>
      <c r="N1864" s="2">
        <v>40909</v>
      </c>
      <c r="O1864" s="1" t="s">
        <v>30</v>
      </c>
      <c r="P1864" s="1" t="s">
        <v>1461</v>
      </c>
      <c r="Q1864" s="1" t="s">
        <v>1462</v>
      </c>
      <c r="R1864" s="1" t="s">
        <v>1463</v>
      </c>
      <c r="S1864" s="1" t="s">
        <v>1464</v>
      </c>
      <c r="T1864" s="1">
        <v>1</v>
      </c>
      <c r="U1864" s="4">
        <v>45667</v>
      </c>
    </row>
    <row r="1865" spans="1:23" x14ac:dyDescent="0.3">
      <c r="A1865" s="1" t="s">
        <v>1465</v>
      </c>
      <c r="B1865" s="1" t="s">
        <v>1466</v>
      </c>
      <c r="F1865" s="1" t="s">
        <v>1467</v>
      </c>
      <c r="H1865" s="1" t="s">
        <v>26</v>
      </c>
      <c r="J1865" s="1" t="s">
        <v>473</v>
      </c>
      <c r="K1865" s="1" t="s">
        <v>1468</v>
      </c>
      <c r="M1865" s="1" t="s">
        <v>100</v>
      </c>
      <c r="N1865" s="2">
        <v>40909</v>
      </c>
      <c r="O1865" s="1" t="s">
        <v>30</v>
      </c>
      <c r="P1865" s="1" t="s">
        <v>1469</v>
      </c>
      <c r="Q1865" s="1" t="s">
        <v>1470</v>
      </c>
      <c r="R1865" s="1" t="s">
        <v>1471</v>
      </c>
      <c r="U1865" s="4">
        <v>45667</v>
      </c>
    </row>
    <row r="1866" spans="1:23" x14ac:dyDescent="0.3">
      <c r="A1866" s="1" t="s">
        <v>940</v>
      </c>
      <c r="B1866" s="1" t="s">
        <v>941</v>
      </c>
      <c r="F1866" s="1" t="s">
        <v>643</v>
      </c>
      <c r="H1866" s="1" t="s">
        <v>26</v>
      </c>
      <c r="J1866" s="1" t="s">
        <v>27</v>
      </c>
      <c r="K1866" s="1" t="s">
        <v>942</v>
      </c>
      <c r="L1866" s="1" t="s">
        <v>943</v>
      </c>
      <c r="M1866" s="1" t="s">
        <v>170</v>
      </c>
      <c r="N1866" s="2">
        <v>40886</v>
      </c>
      <c r="O1866" s="1" t="s">
        <v>267</v>
      </c>
      <c r="P1866" s="1" t="s">
        <v>944</v>
      </c>
      <c r="R1866" s="1" t="s">
        <v>945</v>
      </c>
      <c r="S1866" s="1" t="s">
        <v>946</v>
      </c>
      <c r="U1866" s="1" t="s">
        <v>67</v>
      </c>
    </row>
    <row r="1867" spans="1:23" x14ac:dyDescent="0.3">
      <c r="A1867" s="1" t="s">
        <v>914</v>
      </c>
      <c r="B1867" s="1" t="s">
        <v>915</v>
      </c>
      <c r="C1867" s="1" t="s">
        <v>497</v>
      </c>
      <c r="D1867" s="1" t="s">
        <v>916</v>
      </c>
      <c r="E1867" s="1">
        <v>1</v>
      </c>
      <c r="F1867" s="1" t="s">
        <v>142</v>
      </c>
      <c r="H1867" s="1" t="s">
        <v>26</v>
      </c>
      <c r="I1867" s="1" t="s">
        <v>71</v>
      </c>
      <c r="J1867" s="1" t="s">
        <v>27</v>
      </c>
      <c r="K1867" s="1" t="s">
        <v>917</v>
      </c>
      <c r="L1867" s="1" t="s">
        <v>918</v>
      </c>
      <c r="M1867" s="1" t="s">
        <v>919</v>
      </c>
      <c r="N1867" s="2">
        <v>40817</v>
      </c>
      <c r="O1867" s="1" t="s">
        <v>267</v>
      </c>
      <c r="P1867" s="1" t="s">
        <v>920</v>
      </c>
      <c r="Q1867" s="1" t="s">
        <v>921</v>
      </c>
      <c r="R1867" s="1" t="s">
        <v>922</v>
      </c>
      <c r="S1867" s="1" t="s">
        <v>923</v>
      </c>
      <c r="U1867" s="4">
        <v>45667</v>
      </c>
      <c r="W1867" s="1">
        <v>1</v>
      </c>
    </row>
    <row r="1868" spans="1:23" x14ac:dyDescent="0.3">
      <c r="A1868" s="1" t="s">
        <v>924</v>
      </c>
      <c r="B1868" s="1" t="s">
        <v>925</v>
      </c>
      <c r="C1868" s="1" t="s">
        <v>926</v>
      </c>
      <c r="D1868" s="1" t="s">
        <v>927</v>
      </c>
      <c r="E1868" s="1">
        <v>2</v>
      </c>
      <c r="F1868" s="1" t="s">
        <v>142</v>
      </c>
      <c r="H1868" s="1" t="s">
        <v>26</v>
      </c>
      <c r="J1868" s="1" t="s">
        <v>27</v>
      </c>
      <c r="K1868" s="1" t="s">
        <v>928</v>
      </c>
      <c r="L1868" s="1" t="s">
        <v>929</v>
      </c>
      <c r="M1868" s="1" t="s">
        <v>100</v>
      </c>
      <c r="N1868" s="2">
        <v>40817</v>
      </c>
      <c r="O1868" s="1" t="s">
        <v>223</v>
      </c>
      <c r="P1868" s="1" t="s">
        <v>930</v>
      </c>
      <c r="Q1868" s="1" t="s">
        <v>931</v>
      </c>
      <c r="U1868" s="3">
        <v>18568</v>
      </c>
      <c r="V1868" s="1" t="s">
        <v>932</v>
      </c>
      <c r="W1868" s="1">
        <v>3</v>
      </c>
    </row>
    <row r="1869" spans="1:23" x14ac:dyDescent="0.3">
      <c r="A1869" s="1" t="s">
        <v>933</v>
      </c>
      <c r="B1869" s="1" t="s">
        <v>934</v>
      </c>
      <c r="D1869" s="1" t="s">
        <v>935</v>
      </c>
      <c r="E1869" s="1">
        <v>1</v>
      </c>
      <c r="F1869" s="1" t="s">
        <v>25</v>
      </c>
      <c r="H1869" s="1" t="s">
        <v>26</v>
      </c>
      <c r="I1869" s="1" t="s">
        <v>71</v>
      </c>
      <c r="J1869" s="1" t="s">
        <v>27</v>
      </c>
      <c r="K1869" s="1" t="s">
        <v>292</v>
      </c>
      <c r="M1869" s="1" t="s">
        <v>109</v>
      </c>
      <c r="N1869" s="2">
        <v>40817</v>
      </c>
      <c r="O1869" s="1" t="s">
        <v>223</v>
      </c>
      <c r="P1869" s="1" t="s">
        <v>936</v>
      </c>
      <c r="Q1869" s="1" t="s">
        <v>937</v>
      </c>
      <c r="R1869" s="1" t="s">
        <v>938</v>
      </c>
      <c r="S1869" s="1" t="s">
        <v>939</v>
      </c>
      <c r="U1869" s="1" t="s">
        <v>67</v>
      </c>
    </row>
    <row r="1870" spans="1:23" x14ac:dyDescent="0.3">
      <c r="A1870" s="1" t="s">
        <v>905</v>
      </c>
      <c r="B1870" s="1" t="s">
        <v>906</v>
      </c>
      <c r="C1870" s="1" t="s">
        <v>907</v>
      </c>
      <c r="D1870" s="1" t="s">
        <v>908</v>
      </c>
      <c r="E1870" s="1">
        <v>2</v>
      </c>
      <c r="F1870" s="1" t="s">
        <v>142</v>
      </c>
      <c r="H1870" s="1" t="s">
        <v>26</v>
      </c>
      <c r="J1870" s="1" t="s">
        <v>27</v>
      </c>
      <c r="K1870" s="1" t="s">
        <v>528</v>
      </c>
      <c r="L1870" s="1" t="s">
        <v>909</v>
      </c>
      <c r="M1870" s="1" t="s">
        <v>109</v>
      </c>
      <c r="N1870" s="2">
        <v>40797</v>
      </c>
      <c r="O1870" s="1" t="s">
        <v>267</v>
      </c>
      <c r="P1870" s="1" t="s">
        <v>910</v>
      </c>
      <c r="Q1870" s="1" t="s">
        <v>911</v>
      </c>
      <c r="R1870" s="1" t="s">
        <v>912</v>
      </c>
      <c r="S1870" s="1" t="s">
        <v>913</v>
      </c>
      <c r="U1870" s="3">
        <v>18568</v>
      </c>
    </row>
    <row r="1871" spans="1:23" x14ac:dyDescent="0.3">
      <c r="A1871" s="1" t="s">
        <v>896</v>
      </c>
      <c r="B1871" s="1" t="s">
        <v>897</v>
      </c>
      <c r="F1871" s="1" t="s">
        <v>898</v>
      </c>
      <c r="H1871" s="1" t="s">
        <v>26</v>
      </c>
      <c r="I1871" s="1" t="s">
        <v>71</v>
      </c>
      <c r="J1871" s="1" t="s">
        <v>27</v>
      </c>
      <c r="K1871" s="1" t="s">
        <v>899</v>
      </c>
      <c r="M1871" s="1" t="s">
        <v>900</v>
      </c>
      <c r="N1871" s="2">
        <v>40725</v>
      </c>
      <c r="O1871" s="1" t="s">
        <v>267</v>
      </c>
      <c r="P1871" s="1" t="s">
        <v>901</v>
      </c>
      <c r="Q1871" s="1" t="s">
        <v>902</v>
      </c>
      <c r="R1871" s="1" t="s">
        <v>903</v>
      </c>
      <c r="S1871" s="1" t="s">
        <v>904</v>
      </c>
      <c r="U1871" s="1" t="s">
        <v>34</v>
      </c>
    </row>
    <row r="1872" spans="1:23" x14ac:dyDescent="0.3">
      <c r="A1872" s="1" t="s">
        <v>887</v>
      </c>
      <c r="B1872" s="1" t="s">
        <v>888</v>
      </c>
      <c r="C1872" s="1" t="s">
        <v>869</v>
      </c>
      <c r="D1872" s="1" t="s">
        <v>889</v>
      </c>
      <c r="E1872" s="1">
        <v>2</v>
      </c>
      <c r="F1872" s="1" t="s">
        <v>890</v>
      </c>
      <c r="H1872" s="1" t="s">
        <v>26</v>
      </c>
      <c r="I1872" s="1" t="s">
        <v>80</v>
      </c>
      <c r="J1872" s="1" t="s">
        <v>27</v>
      </c>
      <c r="K1872" s="1" t="s">
        <v>891</v>
      </c>
      <c r="L1872" s="1" t="s">
        <v>892</v>
      </c>
      <c r="M1872" s="1" t="s">
        <v>109</v>
      </c>
      <c r="N1872" s="2">
        <v>40672</v>
      </c>
      <c r="O1872" s="1" t="s">
        <v>267</v>
      </c>
      <c r="P1872" s="1" t="s">
        <v>893</v>
      </c>
      <c r="Q1872" s="1" t="s">
        <v>894</v>
      </c>
      <c r="R1872" s="1" t="s">
        <v>895</v>
      </c>
      <c r="S1872" s="1">
        <v>254723832248</v>
      </c>
      <c r="U1872" s="4">
        <v>45667</v>
      </c>
      <c r="V1872" s="1" t="s">
        <v>869</v>
      </c>
      <c r="W1872" s="1">
        <v>2</v>
      </c>
    </row>
    <row r="1873" spans="1:23" x14ac:dyDescent="0.3">
      <c r="A1873" s="1" t="s">
        <v>876</v>
      </c>
      <c r="B1873" s="1" t="s">
        <v>877</v>
      </c>
      <c r="D1873" s="1" t="s">
        <v>878</v>
      </c>
      <c r="E1873" s="1">
        <v>1</v>
      </c>
      <c r="F1873" s="1" t="s">
        <v>879</v>
      </c>
      <c r="H1873" s="1" t="s">
        <v>26</v>
      </c>
      <c r="I1873" s="1" t="s">
        <v>71</v>
      </c>
      <c r="J1873" s="1" t="s">
        <v>27</v>
      </c>
      <c r="K1873" s="1" t="s">
        <v>880</v>
      </c>
      <c r="L1873" s="1" t="s">
        <v>881</v>
      </c>
      <c r="M1873" s="1" t="s">
        <v>882</v>
      </c>
      <c r="N1873" s="2">
        <v>40671</v>
      </c>
      <c r="O1873" s="1" t="s">
        <v>267</v>
      </c>
      <c r="P1873" s="1" t="s">
        <v>883</v>
      </c>
      <c r="Q1873" s="1" t="s">
        <v>884</v>
      </c>
      <c r="R1873" s="1" t="s">
        <v>885</v>
      </c>
      <c r="S1873" s="1" t="s">
        <v>886</v>
      </c>
      <c r="U1873" s="3">
        <v>18568</v>
      </c>
    </row>
    <row r="1874" spans="1:23" x14ac:dyDescent="0.3">
      <c r="A1874" s="1" t="s">
        <v>867</v>
      </c>
      <c r="B1874" s="1" t="s">
        <v>868</v>
      </c>
      <c r="C1874" s="1" t="s">
        <v>869</v>
      </c>
      <c r="D1874" s="1" t="s">
        <v>870</v>
      </c>
      <c r="E1874" s="1">
        <v>1</v>
      </c>
      <c r="F1874" s="1" t="s">
        <v>70</v>
      </c>
      <c r="H1874" s="1" t="s">
        <v>26</v>
      </c>
      <c r="I1874" s="1" t="s">
        <v>71</v>
      </c>
      <c r="J1874" s="1" t="s">
        <v>473</v>
      </c>
      <c r="K1874" s="1" t="s">
        <v>871</v>
      </c>
      <c r="L1874" s="1" t="s">
        <v>872</v>
      </c>
      <c r="M1874" s="1" t="s">
        <v>788</v>
      </c>
      <c r="N1874" s="2">
        <v>40608</v>
      </c>
      <c r="O1874" s="1" t="s">
        <v>267</v>
      </c>
      <c r="P1874" s="1" t="s">
        <v>873</v>
      </c>
      <c r="Q1874" s="1" t="s">
        <v>874</v>
      </c>
      <c r="R1874" s="1" t="s">
        <v>875</v>
      </c>
      <c r="S1874" s="1">
        <v>256392176048</v>
      </c>
      <c r="U1874" s="4">
        <v>45667</v>
      </c>
      <c r="V1874" s="1" t="s">
        <v>869</v>
      </c>
      <c r="W1874" s="1">
        <v>3</v>
      </c>
    </row>
    <row r="1875" spans="1:23" x14ac:dyDescent="0.3">
      <c r="A1875" s="1" t="s">
        <v>855</v>
      </c>
      <c r="B1875" s="1" t="s">
        <v>856</v>
      </c>
      <c r="F1875" s="1" t="s">
        <v>857</v>
      </c>
      <c r="H1875" s="1" t="s">
        <v>26</v>
      </c>
      <c r="J1875" s="1" t="s">
        <v>27</v>
      </c>
      <c r="K1875" s="1" t="s">
        <v>858</v>
      </c>
      <c r="L1875" s="1" t="s">
        <v>859</v>
      </c>
      <c r="M1875" s="1" t="s">
        <v>302</v>
      </c>
      <c r="N1875" s="2">
        <v>40603</v>
      </c>
      <c r="O1875" s="1" t="s">
        <v>267</v>
      </c>
      <c r="P1875" s="1" t="s">
        <v>860</v>
      </c>
      <c r="R1875" s="1" t="s">
        <v>861</v>
      </c>
      <c r="S1875" s="1">
        <v>27112584442</v>
      </c>
      <c r="U1875" s="3">
        <v>18568</v>
      </c>
    </row>
    <row r="1876" spans="1:23" x14ac:dyDescent="0.3">
      <c r="A1876" s="1" t="s">
        <v>862</v>
      </c>
      <c r="B1876" s="1" t="s">
        <v>863</v>
      </c>
      <c r="F1876" s="1" t="s">
        <v>25</v>
      </c>
      <c r="H1876" s="1" t="s">
        <v>26</v>
      </c>
      <c r="J1876" s="1" t="s">
        <v>27</v>
      </c>
      <c r="K1876" s="1" t="s">
        <v>315</v>
      </c>
      <c r="M1876" s="1" t="s">
        <v>109</v>
      </c>
      <c r="N1876" s="2">
        <v>40603</v>
      </c>
      <c r="O1876" s="1" t="s">
        <v>223</v>
      </c>
      <c r="P1876" s="1" t="s">
        <v>864</v>
      </c>
      <c r="Q1876" s="1" t="s">
        <v>865</v>
      </c>
      <c r="R1876" s="1" t="s">
        <v>866</v>
      </c>
      <c r="S1876" s="1">
        <f>254-798-174105</f>
        <v>-174649</v>
      </c>
      <c r="U1876" s="1" t="s">
        <v>67</v>
      </c>
    </row>
    <row r="1877" spans="1:23" x14ac:dyDescent="0.3">
      <c r="A1877" s="1" t="s">
        <v>549</v>
      </c>
      <c r="B1877" s="1" t="s">
        <v>550</v>
      </c>
      <c r="C1877" s="1" t="s">
        <v>497</v>
      </c>
      <c r="D1877" s="1" t="s">
        <v>551</v>
      </c>
      <c r="E1877" s="1">
        <v>3</v>
      </c>
      <c r="F1877" s="1" t="s">
        <v>142</v>
      </c>
      <c r="H1877" s="1" t="s">
        <v>26</v>
      </c>
      <c r="I1877" s="1" t="s">
        <v>552</v>
      </c>
      <c r="J1877" s="1" t="s">
        <v>27</v>
      </c>
      <c r="K1877" s="1" t="s">
        <v>528</v>
      </c>
      <c r="L1877" s="1" t="s">
        <v>553</v>
      </c>
      <c r="M1877" s="1" t="s">
        <v>109</v>
      </c>
      <c r="N1877" s="2">
        <v>40544</v>
      </c>
      <c r="O1877" s="1" t="s">
        <v>30</v>
      </c>
      <c r="P1877" s="1" t="s">
        <v>554</v>
      </c>
      <c r="Q1877" s="1" t="s">
        <v>555</v>
      </c>
      <c r="R1877" s="1" t="s">
        <v>556</v>
      </c>
      <c r="S1877" s="1" t="s">
        <v>557</v>
      </c>
      <c r="U1877" s="1" t="s">
        <v>558</v>
      </c>
      <c r="W1877" s="1">
        <v>39</v>
      </c>
    </row>
    <row r="1878" spans="1:23" x14ac:dyDescent="0.3">
      <c r="A1878" s="1" t="s">
        <v>559</v>
      </c>
      <c r="B1878" s="1" t="s">
        <v>560</v>
      </c>
      <c r="C1878" s="1" t="s">
        <v>212</v>
      </c>
      <c r="D1878" s="1" t="s">
        <v>561</v>
      </c>
      <c r="E1878" s="1">
        <v>1</v>
      </c>
      <c r="F1878" s="1" t="s">
        <v>90</v>
      </c>
      <c r="H1878" s="1" t="s">
        <v>26</v>
      </c>
      <c r="I1878" s="1" t="s">
        <v>71</v>
      </c>
      <c r="J1878" s="1" t="s">
        <v>27</v>
      </c>
      <c r="K1878" s="1" t="s">
        <v>562</v>
      </c>
      <c r="L1878" s="1" t="s">
        <v>563</v>
      </c>
      <c r="M1878" s="1" t="s">
        <v>100</v>
      </c>
      <c r="N1878" s="2">
        <v>40544</v>
      </c>
      <c r="O1878" s="1" t="s">
        <v>223</v>
      </c>
      <c r="P1878" s="1" t="s">
        <v>564</v>
      </c>
      <c r="Q1878" s="1" t="s">
        <v>565</v>
      </c>
      <c r="R1878" s="1" t="s">
        <v>566</v>
      </c>
      <c r="U1878" s="3">
        <v>18568</v>
      </c>
      <c r="W1878" s="1">
        <v>5</v>
      </c>
    </row>
    <row r="1879" spans="1:23" x14ac:dyDescent="0.3">
      <c r="A1879" s="1" t="s">
        <v>567</v>
      </c>
      <c r="B1879" s="1" t="s">
        <v>568</v>
      </c>
      <c r="F1879" s="1" t="s">
        <v>569</v>
      </c>
      <c r="H1879" s="1" t="s">
        <v>26</v>
      </c>
      <c r="J1879" s="1" t="s">
        <v>27</v>
      </c>
      <c r="K1879" s="1" t="s">
        <v>570</v>
      </c>
      <c r="L1879" s="1" t="s">
        <v>571</v>
      </c>
      <c r="M1879" s="1" t="s">
        <v>74</v>
      </c>
      <c r="N1879" s="2">
        <v>40544</v>
      </c>
      <c r="O1879" s="1" t="s">
        <v>30</v>
      </c>
      <c r="P1879" s="1" t="s">
        <v>572</v>
      </c>
      <c r="Q1879" s="1" t="s">
        <v>573</v>
      </c>
      <c r="R1879" s="1" t="s">
        <v>574</v>
      </c>
      <c r="S1879" s="1" t="s">
        <v>575</v>
      </c>
      <c r="U1879" s="3">
        <v>18568</v>
      </c>
    </row>
    <row r="1880" spans="1:23" x14ac:dyDescent="0.3">
      <c r="A1880" s="1" t="s">
        <v>576</v>
      </c>
      <c r="B1880" s="1" t="s">
        <v>577</v>
      </c>
      <c r="C1880" s="1" t="s">
        <v>37</v>
      </c>
      <c r="F1880" s="1" t="s">
        <v>299</v>
      </c>
      <c r="H1880" s="1" t="s">
        <v>26</v>
      </c>
      <c r="J1880" s="1" t="s">
        <v>27</v>
      </c>
      <c r="K1880" s="1" t="s">
        <v>578</v>
      </c>
      <c r="L1880" s="1" t="s">
        <v>579</v>
      </c>
      <c r="M1880" s="1" t="s">
        <v>170</v>
      </c>
      <c r="N1880" s="2">
        <v>40544</v>
      </c>
      <c r="O1880" s="1" t="s">
        <v>30</v>
      </c>
      <c r="P1880" s="1" t="s">
        <v>580</v>
      </c>
      <c r="Q1880" s="1" t="s">
        <v>581</v>
      </c>
      <c r="R1880" s="1" t="s">
        <v>582</v>
      </c>
      <c r="S1880" s="1">
        <v>2330302740963</v>
      </c>
      <c r="U1880" s="4">
        <v>45667</v>
      </c>
      <c r="V1880" s="1" t="s">
        <v>37</v>
      </c>
      <c r="W1880" s="1">
        <v>1</v>
      </c>
    </row>
    <row r="1881" spans="1:23" x14ac:dyDescent="0.3">
      <c r="A1881" s="1" t="s">
        <v>583</v>
      </c>
      <c r="B1881" s="1" t="s">
        <v>584</v>
      </c>
      <c r="F1881" s="1" t="s">
        <v>25</v>
      </c>
      <c r="H1881" s="1" t="s">
        <v>26</v>
      </c>
      <c r="I1881" s="1" t="s">
        <v>71</v>
      </c>
      <c r="J1881" s="1" t="s">
        <v>27</v>
      </c>
      <c r="K1881" s="1" t="s">
        <v>585</v>
      </c>
      <c r="L1881" s="1" t="s">
        <v>586</v>
      </c>
      <c r="M1881" s="1" t="s">
        <v>100</v>
      </c>
      <c r="N1881" s="2">
        <v>40544</v>
      </c>
      <c r="O1881" s="1" t="s">
        <v>30</v>
      </c>
      <c r="P1881" s="1" t="s">
        <v>587</v>
      </c>
      <c r="Q1881" s="1" t="s">
        <v>588</v>
      </c>
      <c r="R1881" s="1" t="s">
        <v>589</v>
      </c>
      <c r="S1881" s="1" t="s">
        <v>590</v>
      </c>
    </row>
    <row r="1882" spans="1:23" x14ac:dyDescent="0.3">
      <c r="A1882" s="1" t="s">
        <v>591</v>
      </c>
      <c r="B1882" s="1" t="s">
        <v>592</v>
      </c>
      <c r="F1882" s="1" t="s">
        <v>593</v>
      </c>
      <c r="H1882" s="1" t="s">
        <v>26</v>
      </c>
      <c r="J1882" s="1" t="s">
        <v>27</v>
      </c>
      <c r="K1882" s="1" t="s">
        <v>594</v>
      </c>
      <c r="L1882" s="1" t="s">
        <v>595</v>
      </c>
      <c r="M1882" s="1" t="s">
        <v>347</v>
      </c>
      <c r="N1882" s="2">
        <v>40544</v>
      </c>
      <c r="O1882" s="1" t="s">
        <v>30</v>
      </c>
      <c r="P1882" s="1" t="s">
        <v>596</v>
      </c>
      <c r="Q1882" s="1" t="s">
        <v>597</v>
      </c>
      <c r="R1882" s="1" t="s">
        <v>598</v>
      </c>
      <c r="S1882" s="1" t="s">
        <v>599</v>
      </c>
      <c r="V1882" s="1" t="s">
        <v>113</v>
      </c>
    </row>
    <row r="1883" spans="1:23" x14ac:dyDescent="0.3">
      <c r="A1883" s="1" t="s">
        <v>600</v>
      </c>
      <c r="B1883" s="1" t="s">
        <v>601</v>
      </c>
      <c r="F1883" s="1" t="s">
        <v>602</v>
      </c>
      <c r="H1883" s="1" t="s">
        <v>26</v>
      </c>
      <c r="I1883" s="1" t="s">
        <v>71</v>
      </c>
      <c r="J1883" s="1" t="s">
        <v>27</v>
      </c>
      <c r="K1883" s="1" t="s">
        <v>603</v>
      </c>
      <c r="L1883" s="1" t="s">
        <v>604</v>
      </c>
      <c r="M1883" s="1" t="s">
        <v>100</v>
      </c>
      <c r="N1883" s="2">
        <v>40544</v>
      </c>
      <c r="O1883" s="1" t="s">
        <v>30</v>
      </c>
      <c r="P1883" s="1" t="s">
        <v>605</v>
      </c>
      <c r="Q1883" s="1" t="s">
        <v>606</v>
      </c>
      <c r="R1883" s="1" t="s">
        <v>607</v>
      </c>
      <c r="S1883" s="1" t="s">
        <v>608</v>
      </c>
      <c r="U1883" s="3">
        <v>18568</v>
      </c>
    </row>
    <row r="1884" spans="1:23" x14ac:dyDescent="0.3">
      <c r="A1884" s="1" t="s">
        <v>609</v>
      </c>
      <c r="B1884" s="1" t="s">
        <v>610</v>
      </c>
      <c r="D1884" s="1" t="s">
        <v>611</v>
      </c>
      <c r="E1884" s="1">
        <v>1</v>
      </c>
      <c r="F1884" s="1" t="s">
        <v>25</v>
      </c>
      <c r="H1884" s="1" t="s">
        <v>26</v>
      </c>
      <c r="J1884" s="1" t="s">
        <v>27</v>
      </c>
      <c r="K1884" s="1" t="s">
        <v>612</v>
      </c>
      <c r="L1884" s="1" t="s">
        <v>613</v>
      </c>
      <c r="M1884" s="1" t="s">
        <v>258</v>
      </c>
      <c r="N1884" s="2">
        <v>40544</v>
      </c>
      <c r="O1884" s="1" t="s">
        <v>30</v>
      </c>
      <c r="P1884" s="1" t="s">
        <v>614</v>
      </c>
      <c r="R1884" s="1" t="s">
        <v>615</v>
      </c>
      <c r="S1884" s="1" t="s">
        <v>616</v>
      </c>
      <c r="U1884" s="1" t="s">
        <v>130</v>
      </c>
      <c r="V1884" s="1" t="s">
        <v>113</v>
      </c>
    </row>
    <row r="1885" spans="1:23" x14ac:dyDescent="0.3">
      <c r="A1885" s="1" t="s">
        <v>617</v>
      </c>
      <c r="B1885" s="1" t="s">
        <v>618</v>
      </c>
      <c r="F1885" s="1" t="s">
        <v>619</v>
      </c>
      <c r="H1885" s="1" t="s">
        <v>26</v>
      </c>
      <c r="J1885" s="1" t="s">
        <v>27</v>
      </c>
      <c r="K1885" s="1" t="s">
        <v>620</v>
      </c>
      <c r="L1885" s="1" t="s">
        <v>621</v>
      </c>
      <c r="M1885" s="1" t="s">
        <v>309</v>
      </c>
      <c r="N1885" s="2">
        <v>40544</v>
      </c>
      <c r="O1885" s="1" t="s">
        <v>30</v>
      </c>
      <c r="P1885" s="1" t="s">
        <v>622</v>
      </c>
      <c r="Q1885" s="1" t="s">
        <v>623</v>
      </c>
      <c r="R1885" s="1" t="s">
        <v>624</v>
      </c>
      <c r="S1885" s="1" t="s">
        <v>625</v>
      </c>
      <c r="U1885" s="4">
        <v>45667</v>
      </c>
    </row>
    <row r="1886" spans="1:23" x14ac:dyDescent="0.3">
      <c r="A1886" s="1" t="s">
        <v>626</v>
      </c>
      <c r="B1886" s="1" t="s">
        <v>627</v>
      </c>
      <c r="F1886" s="1" t="s">
        <v>628</v>
      </c>
      <c r="H1886" s="1" t="s">
        <v>26</v>
      </c>
      <c r="I1886" s="1" t="s">
        <v>71</v>
      </c>
      <c r="J1886" s="1" t="s">
        <v>27</v>
      </c>
      <c r="K1886" s="1" t="s">
        <v>629</v>
      </c>
      <c r="M1886" s="1" t="s">
        <v>630</v>
      </c>
      <c r="N1886" s="2">
        <v>40544</v>
      </c>
      <c r="O1886" s="1" t="s">
        <v>30</v>
      </c>
      <c r="P1886" s="1" t="s">
        <v>631</v>
      </c>
      <c r="R1886" s="1" t="s">
        <v>632</v>
      </c>
      <c r="S1886" s="1">
        <v>709184000</v>
      </c>
      <c r="U1886" s="3">
        <v>18568</v>
      </c>
    </row>
    <row r="1887" spans="1:23" x14ac:dyDescent="0.3">
      <c r="A1887" s="1" t="s">
        <v>633</v>
      </c>
      <c r="B1887" s="1" t="s">
        <v>634</v>
      </c>
      <c r="D1887" s="1" t="s">
        <v>635</v>
      </c>
      <c r="E1887" s="1">
        <v>1</v>
      </c>
      <c r="F1887" s="1" t="s">
        <v>90</v>
      </c>
      <c r="H1887" s="1" t="s">
        <v>26</v>
      </c>
      <c r="J1887" s="1" t="s">
        <v>27</v>
      </c>
      <c r="K1887" s="1" t="s">
        <v>636</v>
      </c>
      <c r="M1887" s="1" t="s">
        <v>135</v>
      </c>
      <c r="N1887" s="2">
        <v>40544</v>
      </c>
      <c r="O1887" s="1" t="s">
        <v>30</v>
      </c>
      <c r="P1887" s="1" t="s">
        <v>637</v>
      </c>
      <c r="Q1887" s="1" t="s">
        <v>638</v>
      </c>
      <c r="R1887" s="1" t="s">
        <v>639</v>
      </c>
      <c r="S1887" s="1" t="s">
        <v>640</v>
      </c>
    </row>
    <row r="1888" spans="1:23" x14ac:dyDescent="0.3">
      <c r="A1888" s="1" t="s">
        <v>641</v>
      </c>
      <c r="B1888" s="1" t="s">
        <v>642</v>
      </c>
      <c r="F1888" s="1" t="s">
        <v>643</v>
      </c>
      <c r="H1888" s="1" t="s">
        <v>26</v>
      </c>
      <c r="J1888" s="1" t="s">
        <v>27</v>
      </c>
      <c r="K1888" s="1" t="s">
        <v>644</v>
      </c>
      <c r="M1888" s="1" t="s">
        <v>645</v>
      </c>
      <c r="N1888" s="2">
        <v>40544</v>
      </c>
      <c r="O1888" s="1" t="s">
        <v>30</v>
      </c>
      <c r="P1888" s="1" t="s">
        <v>646</v>
      </c>
      <c r="Q1888" s="1" t="s">
        <v>647</v>
      </c>
      <c r="R1888" s="1" t="s">
        <v>648</v>
      </c>
      <c r="S1888" s="1" t="s">
        <v>649</v>
      </c>
      <c r="U1888" s="3">
        <v>18568</v>
      </c>
    </row>
    <row r="1889" spans="1:22" x14ac:dyDescent="0.3">
      <c r="A1889" s="1" t="s">
        <v>650</v>
      </c>
      <c r="B1889" s="1" t="s">
        <v>651</v>
      </c>
      <c r="F1889" s="1" t="s">
        <v>652</v>
      </c>
      <c r="H1889" s="1" t="s">
        <v>26</v>
      </c>
      <c r="J1889" s="1" t="s">
        <v>27</v>
      </c>
      <c r="K1889" s="1" t="s">
        <v>653</v>
      </c>
      <c r="M1889" s="1" t="s">
        <v>258</v>
      </c>
      <c r="N1889" s="2">
        <v>40544</v>
      </c>
      <c r="O1889" s="1" t="s">
        <v>30</v>
      </c>
      <c r="P1889" s="1" t="s">
        <v>654</v>
      </c>
    </row>
    <row r="1890" spans="1:22" x14ac:dyDescent="0.3">
      <c r="A1890" s="1" t="s">
        <v>655</v>
      </c>
      <c r="B1890" s="1" t="s">
        <v>656</v>
      </c>
      <c r="F1890" s="1" t="s">
        <v>657</v>
      </c>
      <c r="H1890" s="1" t="s">
        <v>26</v>
      </c>
      <c r="I1890" s="1" t="s">
        <v>39</v>
      </c>
      <c r="J1890" s="1" t="s">
        <v>27</v>
      </c>
      <c r="K1890" s="1" t="s">
        <v>658</v>
      </c>
      <c r="L1890" s="1" t="s">
        <v>659</v>
      </c>
      <c r="M1890" s="1" t="s">
        <v>660</v>
      </c>
      <c r="N1890" s="2">
        <v>40544</v>
      </c>
      <c r="O1890" s="1" t="s">
        <v>30</v>
      </c>
      <c r="P1890" s="1" t="s">
        <v>661</v>
      </c>
      <c r="R1890" s="1" t="s">
        <v>662</v>
      </c>
      <c r="S1890" s="1" t="s">
        <v>663</v>
      </c>
      <c r="U1890" s="3">
        <v>18568</v>
      </c>
    </row>
    <row r="1891" spans="1:22" x14ac:dyDescent="0.3">
      <c r="A1891" s="1" t="s">
        <v>664</v>
      </c>
      <c r="B1891" s="1" t="s">
        <v>665</v>
      </c>
      <c r="F1891" s="1" t="s">
        <v>666</v>
      </c>
      <c r="H1891" s="1" t="s">
        <v>26</v>
      </c>
      <c r="I1891" s="1" t="s">
        <v>71</v>
      </c>
      <c r="J1891" s="1" t="s">
        <v>27</v>
      </c>
      <c r="K1891" s="1" t="s">
        <v>667</v>
      </c>
      <c r="M1891" s="1" t="s">
        <v>118</v>
      </c>
      <c r="N1891" s="2">
        <v>40544</v>
      </c>
      <c r="O1891" s="1" t="s">
        <v>30</v>
      </c>
      <c r="P1891" s="1" t="s">
        <v>668</v>
      </c>
      <c r="Q1891" s="1" t="s">
        <v>669</v>
      </c>
      <c r="R1891" s="1" t="s">
        <v>670</v>
      </c>
      <c r="S1891" s="1" t="s">
        <v>671</v>
      </c>
      <c r="U1891" s="1" t="s">
        <v>34</v>
      </c>
    </row>
    <row r="1892" spans="1:22" x14ac:dyDescent="0.3">
      <c r="A1892" s="1" t="s">
        <v>672</v>
      </c>
      <c r="B1892" s="1" t="s">
        <v>673</v>
      </c>
      <c r="F1892" s="1" t="s">
        <v>674</v>
      </c>
      <c r="H1892" s="1" t="s">
        <v>26</v>
      </c>
      <c r="I1892" s="1" t="s">
        <v>71</v>
      </c>
      <c r="J1892" s="1" t="s">
        <v>27</v>
      </c>
      <c r="K1892" s="1" t="s">
        <v>675</v>
      </c>
      <c r="M1892" s="1" t="s">
        <v>100</v>
      </c>
      <c r="N1892" s="2">
        <v>40544</v>
      </c>
      <c r="O1892" s="1" t="s">
        <v>30</v>
      </c>
      <c r="P1892" s="1" t="s">
        <v>676</v>
      </c>
      <c r="R1892" s="1" t="s">
        <v>677</v>
      </c>
      <c r="S1892" s="1" t="s">
        <v>678</v>
      </c>
      <c r="U1892" s="4">
        <v>45667</v>
      </c>
      <c r="V1892" s="1" t="s">
        <v>113</v>
      </c>
    </row>
    <row r="1893" spans="1:22" x14ac:dyDescent="0.3">
      <c r="A1893" s="1" t="s">
        <v>679</v>
      </c>
      <c r="B1893" s="1" t="s">
        <v>680</v>
      </c>
      <c r="F1893" s="1" t="s">
        <v>681</v>
      </c>
      <c r="H1893" s="1" t="s">
        <v>26</v>
      </c>
      <c r="I1893" s="1" t="s">
        <v>71</v>
      </c>
      <c r="J1893" s="1" t="s">
        <v>27</v>
      </c>
      <c r="K1893" s="1" t="s">
        <v>682</v>
      </c>
      <c r="L1893" s="1" t="s">
        <v>683</v>
      </c>
      <c r="M1893" s="1" t="s">
        <v>419</v>
      </c>
      <c r="N1893" s="2">
        <v>40544</v>
      </c>
      <c r="O1893" s="1" t="s">
        <v>30</v>
      </c>
      <c r="P1893" s="1" t="s">
        <v>684</v>
      </c>
      <c r="Q1893" s="1" t="s">
        <v>685</v>
      </c>
      <c r="R1893" s="1" t="s">
        <v>686</v>
      </c>
      <c r="S1893" s="1" t="s">
        <v>687</v>
      </c>
      <c r="U1893" s="3">
        <v>18568</v>
      </c>
    </row>
    <row r="1894" spans="1:22" x14ac:dyDescent="0.3">
      <c r="A1894" s="1" t="s">
        <v>688</v>
      </c>
      <c r="B1894" s="1" t="s">
        <v>689</v>
      </c>
      <c r="F1894" s="1" t="s">
        <v>151</v>
      </c>
      <c r="H1894" s="1" t="s">
        <v>26</v>
      </c>
      <c r="I1894" s="1" t="s">
        <v>71</v>
      </c>
      <c r="J1894" s="1" t="s">
        <v>27</v>
      </c>
      <c r="K1894" s="1" t="s">
        <v>544</v>
      </c>
      <c r="L1894" s="1" t="s">
        <v>690</v>
      </c>
      <c r="M1894" s="1" t="s">
        <v>109</v>
      </c>
      <c r="N1894" s="2">
        <v>40544</v>
      </c>
      <c r="O1894" s="1" t="s">
        <v>30</v>
      </c>
      <c r="P1894" s="1" t="s">
        <v>691</v>
      </c>
      <c r="R1894" s="1" t="s">
        <v>692</v>
      </c>
      <c r="S1894" s="1" t="s">
        <v>693</v>
      </c>
      <c r="U1894" s="4">
        <v>45667</v>
      </c>
    </row>
    <row r="1895" spans="1:22" x14ac:dyDescent="0.3">
      <c r="A1895" s="1" t="s">
        <v>694</v>
      </c>
      <c r="B1895" s="1" t="s">
        <v>695</v>
      </c>
      <c r="F1895" s="1" t="s">
        <v>151</v>
      </c>
      <c r="H1895" s="1" t="s">
        <v>26</v>
      </c>
      <c r="I1895" s="1" t="s">
        <v>71</v>
      </c>
      <c r="J1895" s="1" t="s">
        <v>27</v>
      </c>
      <c r="K1895" s="1" t="s">
        <v>544</v>
      </c>
      <c r="L1895" s="1" t="s">
        <v>696</v>
      </c>
      <c r="M1895" s="1" t="s">
        <v>258</v>
      </c>
      <c r="N1895" s="2">
        <v>40544</v>
      </c>
      <c r="O1895" s="1" t="s">
        <v>30</v>
      </c>
      <c r="P1895" s="1" t="s">
        <v>697</v>
      </c>
      <c r="Q1895" s="1" t="s">
        <v>698</v>
      </c>
      <c r="R1895" s="1" t="s">
        <v>699</v>
      </c>
      <c r="S1895" s="1" t="s">
        <v>700</v>
      </c>
      <c r="U1895" s="3">
        <v>18568</v>
      </c>
    </row>
    <row r="1896" spans="1:22" x14ac:dyDescent="0.3">
      <c r="A1896" s="1" t="s">
        <v>701</v>
      </c>
      <c r="B1896" s="1" t="s">
        <v>702</v>
      </c>
      <c r="F1896" s="1" t="s">
        <v>25</v>
      </c>
      <c r="H1896" s="1" t="s">
        <v>26</v>
      </c>
      <c r="I1896" s="1" t="s">
        <v>39</v>
      </c>
      <c r="J1896" s="1" t="s">
        <v>27</v>
      </c>
      <c r="K1896" s="1" t="s">
        <v>703</v>
      </c>
      <c r="M1896" s="1" t="s">
        <v>170</v>
      </c>
      <c r="N1896" s="2">
        <v>40544</v>
      </c>
      <c r="O1896" s="1" t="s">
        <v>30</v>
      </c>
      <c r="P1896" s="1" t="s">
        <v>704</v>
      </c>
      <c r="R1896" s="1" t="s">
        <v>705</v>
      </c>
      <c r="S1896" s="1" t="s">
        <v>706</v>
      </c>
      <c r="U1896" s="1" t="s">
        <v>67</v>
      </c>
    </row>
    <row r="1897" spans="1:22" x14ac:dyDescent="0.3">
      <c r="A1897" s="1" t="s">
        <v>707</v>
      </c>
      <c r="B1897" s="1" t="s">
        <v>708</v>
      </c>
      <c r="F1897" s="1" t="s">
        <v>709</v>
      </c>
      <c r="H1897" s="1" t="s">
        <v>26</v>
      </c>
      <c r="J1897" s="1" t="s">
        <v>27</v>
      </c>
      <c r="K1897" s="1" t="s">
        <v>710</v>
      </c>
      <c r="M1897" s="1" t="s">
        <v>170</v>
      </c>
      <c r="N1897" s="2">
        <v>40544</v>
      </c>
      <c r="O1897" s="1" t="s">
        <v>30</v>
      </c>
      <c r="P1897" s="1" t="s">
        <v>711</v>
      </c>
      <c r="R1897" s="1" t="s">
        <v>712</v>
      </c>
      <c r="S1897" s="1" t="s">
        <v>713</v>
      </c>
      <c r="U1897" s="3">
        <v>18568</v>
      </c>
    </row>
    <row r="1898" spans="1:22" x14ac:dyDescent="0.3">
      <c r="A1898" s="1" t="s">
        <v>714</v>
      </c>
      <c r="B1898" s="1" t="s">
        <v>715</v>
      </c>
      <c r="F1898" s="1" t="s">
        <v>716</v>
      </c>
      <c r="H1898" s="1" t="s">
        <v>26</v>
      </c>
      <c r="J1898" s="1" t="s">
        <v>27</v>
      </c>
      <c r="K1898" s="1" t="s">
        <v>717</v>
      </c>
      <c r="M1898" s="1" t="s">
        <v>258</v>
      </c>
      <c r="N1898" s="2">
        <v>40544</v>
      </c>
      <c r="O1898" s="1" t="s">
        <v>30</v>
      </c>
      <c r="P1898" s="1" t="s">
        <v>718</v>
      </c>
      <c r="R1898" s="1" t="s">
        <v>719</v>
      </c>
      <c r="S1898" s="1" t="s">
        <v>720</v>
      </c>
      <c r="U1898" s="3">
        <v>18568</v>
      </c>
    </row>
    <row r="1899" spans="1:22" x14ac:dyDescent="0.3">
      <c r="A1899" s="1" t="s">
        <v>721</v>
      </c>
      <c r="B1899" s="1" t="s">
        <v>722</v>
      </c>
      <c r="F1899" s="1" t="s">
        <v>723</v>
      </c>
      <c r="H1899" s="1" t="s">
        <v>26</v>
      </c>
      <c r="I1899" s="1" t="s">
        <v>71</v>
      </c>
      <c r="J1899" s="1" t="s">
        <v>27</v>
      </c>
      <c r="K1899" s="1" t="s">
        <v>724</v>
      </c>
      <c r="M1899" s="1" t="s">
        <v>258</v>
      </c>
      <c r="N1899" s="2">
        <v>40544</v>
      </c>
      <c r="O1899" s="1" t="s">
        <v>30</v>
      </c>
      <c r="P1899" s="1" t="s">
        <v>725</v>
      </c>
      <c r="R1899" s="1" t="s">
        <v>726</v>
      </c>
      <c r="S1899" s="1" t="s">
        <v>727</v>
      </c>
      <c r="U1899" s="3">
        <v>18568</v>
      </c>
    </row>
    <row r="1900" spans="1:22" x14ac:dyDescent="0.3">
      <c r="A1900" s="1" t="s">
        <v>728</v>
      </c>
      <c r="B1900" s="1" t="s">
        <v>729</v>
      </c>
      <c r="F1900" s="1" t="s">
        <v>643</v>
      </c>
      <c r="H1900" s="1" t="s">
        <v>26</v>
      </c>
      <c r="I1900" s="1" t="s">
        <v>71</v>
      </c>
      <c r="J1900" s="1" t="s">
        <v>27</v>
      </c>
      <c r="K1900" s="1" t="s">
        <v>730</v>
      </c>
      <c r="M1900" s="1" t="s">
        <v>163</v>
      </c>
      <c r="N1900" s="2">
        <v>40544</v>
      </c>
      <c r="O1900" s="1" t="s">
        <v>30</v>
      </c>
      <c r="P1900" s="1" t="s">
        <v>731</v>
      </c>
      <c r="Q1900" s="1" t="s">
        <v>732</v>
      </c>
      <c r="R1900" s="1" t="s">
        <v>733</v>
      </c>
      <c r="S1900" s="1" t="s">
        <v>734</v>
      </c>
      <c r="U1900" s="4">
        <v>45667</v>
      </c>
    </row>
    <row r="1901" spans="1:22" x14ac:dyDescent="0.3">
      <c r="A1901" s="1" t="s">
        <v>735</v>
      </c>
      <c r="B1901" s="1" t="s">
        <v>736</v>
      </c>
      <c r="F1901" s="1" t="s">
        <v>737</v>
      </c>
      <c r="H1901" s="1" t="s">
        <v>26</v>
      </c>
      <c r="I1901" s="1" t="s">
        <v>71</v>
      </c>
      <c r="J1901" s="1" t="s">
        <v>27</v>
      </c>
      <c r="K1901" s="1" t="s">
        <v>738</v>
      </c>
      <c r="M1901" s="1" t="s">
        <v>375</v>
      </c>
      <c r="N1901" s="2">
        <v>40544</v>
      </c>
      <c r="O1901" s="1" t="s">
        <v>30</v>
      </c>
      <c r="P1901" s="1" t="s">
        <v>739</v>
      </c>
      <c r="Q1901" s="1" t="s">
        <v>740</v>
      </c>
      <c r="R1901" s="1" t="s">
        <v>741</v>
      </c>
      <c r="S1901" s="1" t="s">
        <v>742</v>
      </c>
      <c r="U1901" s="3">
        <v>18568</v>
      </c>
    </row>
    <row r="1902" spans="1:22" x14ac:dyDescent="0.3">
      <c r="A1902" s="1" t="s">
        <v>743</v>
      </c>
      <c r="B1902" s="1" t="s">
        <v>744</v>
      </c>
      <c r="F1902" s="1" t="s">
        <v>25</v>
      </c>
      <c r="H1902" s="1" t="s">
        <v>26</v>
      </c>
      <c r="J1902" s="1" t="s">
        <v>27</v>
      </c>
      <c r="K1902" s="1" t="s">
        <v>745</v>
      </c>
      <c r="M1902" s="1" t="s">
        <v>746</v>
      </c>
      <c r="N1902" s="2">
        <v>40544</v>
      </c>
      <c r="O1902" s="1" t="s">
        <v>30</v>
      </c>
      <c r="P1902" s="1" t="s">
        <v>747</v>
      </c>
      <c r="R1902" s="1" t="s">
        <v>748</v>
      </c>
      <c r="S1902" s="1">
        <f>237-3342-7962</f>
        <v>-11067</v>
      </c>
    </row>
    <row r="1903" spans="1:22" x14ac:dyDescent="0.3">
      <c r="A1903" s="1" t="s">
        <v>749</v>
      </c>
      <c r="B1903" s="1" t="s">
        <v>750</v>
      </c>
      <c r="F1903" s="1" t="s">
        <v>25</v>
      </c>
      <c r="H1903" s="1" t="s">
        <v>26</v>
      </c>
      <c r="I1903" s="1" t="s">
        <v>71</v>
      </c>
      <c r="J1903" s="1" t="s">
        <v>27</v>
      </c>
      <c r="K1903" s="1" t="s">
        <v>751</v>
      </c>
      <c r="M1903" s="1" t="s">
        <v>118</v>
      </c>
      <c r="N1903" s="2">
        <v>40544</v>
      </c>
      <c r="O1903" s="1" t="s">
        <v>30</v>
      </c>
      <c r="P1903" s="1" t="s">
        <v>752</v>
      </c>
      <c r="Q1903" s="1" t="s">
        <v>753</v>
      </c>
      <c r="R1903" s="1" t="s">
        <v>754</v>
      </c>
      <c r="S1903" s="1" t="s">
        <v>755</v>
      </c>
      <c r="U1903" s="3">
        <v>18568</v>
      </c>
    </row>
    <row r="1904" spans="1:22" x14ac:dyDescent="0.3">
      <c r="A1904" s="1" t="s">
        <v>756</v>
      </c>
      <c r="B1904" s="1" t="s">
        <v>757</v>
      </c>
      <c r="F1904" s="1" t="s">
        <v>602</v>
      </c>
      <c r="H1904" s="1" t="s">
        <v>26</v>
      </c>
      <c r="J1904" s="1" t="s">
        <v>27</v>
      </c>
      <c r="K1904" s="1" t="s">
        <v>758</v>
      </c>
      <c r="L1904" s="1" t="s">
        <v>759</v>
      </c>
      <c r="M1904" s="1" t="s">
        <v>109</v>
      </c>
      <c r="N1904" s="2">
        <v>40544</v>
      </c>
      <c r="O1904" s="1" t="s">
        <v>30</v>
      </c>
      <c r="P1904" s="1" t="s">
        <v>760</v>
      </c>
      <c r="Q1904" s="1" t="s">
        <v>761</v>
      </c>
      <c r="R1904" s="1" t="s">
        <v>762</v>
      </c>
      <c r="U1904" s="4">
        <v>45667</v>
      </c>
    </row>
    <row r="1905" spans="1:23" x14ac:dyDescent="0.3">
      <c r="A1905" s="1" t="s">
        <v>763</v>
      </c>
      <c r="B1905" s="1" t="s">
        <v>764</v>
      </c>
      <c r="F1905" s="1" t="s">
        <v>283</v>
      </c>
      <c r="H1905" s="1" t="s">
        <v>26</v>
      </c>
      <c r="I1905" s="1" t="s">
        <v>71</v>
      </c>
      <c r="J1905" s="1" t="s">
        <v>27</v>
      </c>
      <c r="K1905" s="1" t="s">
        <v>765</v>
      </c>
      <c r="M1905" s="1" t="s">
        <v>746</v>
      </c>
      <c r="N1905" s="2">
        <v>40544</v>
      </c>
      <c r="O1905" s="1" t="s">
        <v>30</v>
      </c>
      <c r="P1905" s="1" t="s">
        <v>766</v>
      </c>
      <c r="R1905" s="1" t="s">
        <v>767</v>
      </c>
      <c r="S1905" s="1" t="s">
        <v>768</v>
      </c>
      <c r="U1905" s="4">
        <v>45667</v>
      </c>
    </row>
    <row r="1906" spans="1:23" x14ac:dyDescent="0.3">
      <c r="A1906" s="1" t="s">
        <v>769</v>
      </c>
      <c r="B1906" s="1" t="s">
        <v>770</v>
      </c>
      <c r="F1906" s="1" t="s">
        <v>771</v>
      </c>
      <c r="H1906" s="1" t="s">
        <v>26</v>
      </c>
      <c r="I1906" s="1" t="s">
        <v>71</v>
      </c>
      <c r="J1906" s="1" t="s">
        <v>27</v>
      </c>
      <c r="K1906" s="1" t="s">
        <v>772</v>
      </c>
      <c r="M1906" s="1" t="s">
        <v>100</v>
      </c>
      <c r="N1906" s="2">
        <v>40544</v>
      </c>
      <c r="O1906" s="1" t="s">
        <v>30</v>
      </c>
      <c r="P1906" s="1" t="s">
        <v>773</v>
      </c>
      <c r="R1906" s="1" t="s">
        <v>774</v>
      </c>
      <c r="S1906" s="1" t="s">
        <v>775</v>
      </c>
      <c r="U1906" s="4">
        <v>45667</v>
      </c>
    </row>
    <row r="1907" spans="1:23" x14ac:dyDescent="0.3">
      <c r="A1907" s="1" t="s">
        <v>776</v>
      </c>
      <c r="B1907" s="1" t="s">
        <v>777</v>
      </c>
      <c r="F1907" s="1" t="s">
        <v>778</v>
      </c>
      <c r="H1907" s="1" t="s">
        <v>60</v>
      </c>
      <c r="I1907" s="1" t="s">
        <v>71</v>
      </c>
      <c r="J1907" s="1" t="s">
        <v>27</v>
      </c>
      <c r="K1907" s="1" t="s">
        <v>779</v>
      </c>
      <c r="M1907" s="1" t="s">
        <v>170</v>
      </c>
      <c r="N1907" s="2">
        <v>40544</v>
      </c>
      <c r="O1907" s="1" t="s">
        <v>30</v>
      </c>
      <c r="P1907" s="1" t="s">
        <v>780</v>
      </c>
      <c r="Q1907" s="1" t="s">
        <v>781</v>
      </c>
      <c r="R1907" s="1" t="s">
        <v>782</v>
      </c>
      <c r="S1907" s="1" t="s">
        <v>783</v>
      </c>
      <c r="U1907" s="3">
        <v>18568</v>
      </c>
    </row>
    <row r="1908" spans="1:23" x14ac:dyDescent="0.3">
      <c r="A1908" s="1" t="s">
        <v>784</v>
      </c>
      <c r="B1908" s="1" t="s">
        <v>785</v>
      </c>
      <c r="F1908" s="1" t="s">
        <v>666</v>
      </c>
      <c r="H1908" s="1" t="s">
        <v>26</v>
      </c>
      <c r="J1908" s="1" t="s">
        <v>27</v>
      </c>
      <c r="K1908" s="1" t="s">
        <v>786</v>
      </c>
      <c r="L1908" s="1" t="s">
        <v>787</v>
      </c>
      <c r="M1908" s="1" t="s">
        <v>788</v>
      </c>
      <c r="N1908" s="2">
        <v>40544</v>
      </c>
      <c r="O1908" s="1" t="s">
        <v>30</v>
      </c>
      <c r="P1908" s="1" t="s">
        <v>789</v>
      </c>
      <c r="Q1908" s="1" t="s">
        <v>790</v>
      </c>
      <c r="R1908" s="1" t="s">
        <v>791</v>
      </c>
      <c r="S1908" s="1" t="s">
        <v>792</v>
      </c>
      <c r="U1908" s="4">
        <v>45667</v>
      </c>
    </row>
    <row r="1909" spans="1:23" x14ac:dyDescent="0.3">
      <c r="A1909" s="1" t="s">
        <v>793</v>
      </c>
      <c r="B1909" s="1" t="s">
        <v>794</v>
      </c>
      <c r="F1909" s="1" t="s">
        <v>628</v>
      </c>
      <c r="H1909" s="1" t="s">
        <v>26</v>
      </c>
      <c r="I1909" s="1" t="s">
        <v>71</v>
      </c>
      <c r="J1909" s="1" t="s">
        <v>27</v>
      </c>
      <c r="K1909" s="1" t="s">
        <v>629</v>
      </c>
      <c r="M1909" s="1" t="s">
        <v>409</v>
      </c>
      <c r="N1909" s="2">
        <v>40544</v>
      </c>
      <c r="O1909" s="1" t="s">
        <v>30</v>
      </c>
      <c r="P1909" s="1" t="s">
        <v>795</v>
      </c>
      <c r="R1909" s="1" t="s">
        <v>796</v>
      </c>
      <c r="S1909" s="1" t="s">
        <v>797</v>
      </c>
      <c r="U1909" s="3">
        <v>18568</v>
      </c>
    </row>
    <row r="1910" spans="1:23" x14ac:dyDescent="0.3">
      <c r="A1910" s="1" t="s">
        <v>798</v>
      </c>
      <c r="B1910" s="1" t="s">
        <v>799</v>
      </c>
      <c r="F1910" s="1" t="s">
        <v>151</v>
      </c>
      <c r="H1910" s="1" t="s">
        <v>26</v>
      </c>
      <c r="I1910" s="1" t="s">
        <v>71</v>
      </c>
      <c r="J1910" s="1" t="s">
        <v>27</v>
      </c>
      <c r="K1910" s="1" t="s">
        <v>800</v>
      </c>
      <c r="M1910" s="1" t="s">
        <v>801</v>
      </c>
      <c r="N1910" s="2">
        <v>40544</v>
      </c>
      <c r="O1910" s="1" t="s">
        <v>30</v>
      </c>
      <c r="P1910" s="1" t="s">
        <v>802</v>
      </c>
      <c r="Q1910" s="1" t="s">
        <v>803</v>
      </c>
      <c r="R1910" s="1" t="s">
        <v>804</v>
      </c>
      <c r="S1910" s="1" t="s">
        <v>805</v>
      </c>
      <c r="U1910" s="3">
        <v>18568</v>
      </c>
    </row>
    <row r="1911" spans="1:23" x14ac:dyDescent="0.3">
      <c r="A1911" s="1" t="s">
        <v>806</v>
      </c>
      <c r="B1911" s="1" t="s">
        <v>807</v>
      </c>
      <c r="F1911" s="1" t="s">
        <v>221</v>
      </c>
      <c r="H1911" s="1" t="s">
        <v>26</v>
      </c>
      <c r="I1911" s="1" t="s">
        <v>71</v>
      </c>
      <c r="J1911" s="1" t="s">
        <v>27</v>
      </c>
      <c r="K1911" s="1" t="s">
        <v>808</v>
      </c>
      <c r="M1911" s="1" t="s">
        <v>309</v>
      </c>
      <c r="N1911" s="2">
        <v>40544</v>
      </c>
      <c r="O1911" s="1" t="s">
        <v>30</v>
      </c>
      <c r="P1911" s="1" t="s">
        <v>809</v>
      </c>
      <c r="Q1911" s="1" t="s">
        <v>810</v>
      </c>
      <c r="R1911" s="1" t="s">
        <v>811</v>
      </c>
      <c r="S1911" s="1" t="s">
        <v>812</v>
      </c>
      <c r="U1911" s="4">
        <v>45667</v>
      </c>
    </row>
    <row r="1912" spans="1:23" x14ac:dyDescent="0.3">
      <c r="A1912" s="1" t="s">
        <v>813</v>
      </c>
      <c r="B1912" s="1" t="s">
        <v>814</v>
      </c>
      <c r="F1912" s="1" t="s">
        <v>90</v>
      </c>
      <c r="H1912" s="1" t="s">
        <v>26</v>
      </c>
      <c r="I1912" s="1" t="s">
        <v>39</v>
      </c>
      <c r="J1912" s="1" t="s">
        <v>27</v>
      </c>
      <c r="K1912" s="1" t="s">
        <v>636</v>
      </c>
      <c r="M1912" s="1" t="s">
        <v>815</v>
      </c>
      <c r="N1912" s="2">
        <v>40544</v>
      </c>
      <c r="O1912" s="1" t="s">
        <v>30</v>
      </c>
      <c r="P1912" s="1" t="s">
        <v>816</v>
      </c>
      <c r="R1912" s="1" t="s">
        <v>817</v>
      </c>
      <c r="S1912" s="1" t="s">
        <v>818</v>
      </c>
      <c r="U1912" s="1" t="s">
        <v>67</v>
      </c>
    </row>
    <row r="1913" spans="1:23" x14ac:dyDescent="0.3">
      <c r="A1913" s="1" t="s">
        <v>819</v>
      </c>
      <c r="B1913" s="1" t="s">
        <v>820</v>
      </c>
      <c r="F1913" s="1" t="s">
        <v>821</v>
      </c>
      <c r="H1913" s="1" t="s">
        <v>26</v>
      </c>
      <c r="I1913" s="1" t="s">
        <v>71</v>
      </c>
      <c r="J1913" s="1" t="s">
        <v>27</v>
      </c>
      <c r="K1913" s="1" t="s">
        <v>822</v>
      </c>
      <c r="M1913" s="1" t="s">
        <v>258</v>
      </c>
      <c r="N1913" s="2">
        <v>40544</v>
      </c>
      <c r="O1913" s="1" t="s">
        <v>30</v>
      </c>
      <c r="P1913" s="1" t="s">
        <v>823</v>
      </c>
      <c r="R1913" s="1" t="s">
        <v>824</v>
      </c>
      <c r="S1913" s="1" t="s">
        <v>825</v>
      </c>
      <c r="U1913" s="3">
        <v>18568</v>
      </c>
    </row>
    <row r="1914" spans="1:23" x14ac:dyDescent="0.3">
      <c r="A1914" s="1" t="s">
        <v>826</v>
      </c>
      <c r="B1914" s="1" t="s">
        <v>827</v>
      </c>
      <c r="F1914" s="1" t="s">
        <v>828</v>
      </c>
      <c r="H1914" s="1" t="s">
        <v>26</v>
      </c>
      <c r="I1914" s="1" t="s">
        <v>71</v>
      </c>
      <c r="J1914" s="1" t="s">
        <v>27</v>
      </c>
      <c r="K1914" s="1" t="s">
        <v>829</v>
      </c>
      <c r="M1914" s="1" t="s">
        <v>830</v>
      </c>
      <c r="N1914" s="2">
        <v>40544</v>
      </c>
      <c r="O1914" s="1" t="s">
        <v>30</v>
      </c>
      <c r="P1914" s="1" t="s">
        <v>831</v>
      </c>
      <c r="R1914" s="1" t="s">
        <v>832</v>
      </c>
      <c r="S1914" s="1" t="s">
        <v>833</v>
      </c>
      <c r="U1914" s="4">
        <v>45667</v>
      </c>
    </row>
    <row r="1915" spans="1:23" x14ac:dyDescent="0.3">
      <c r="A1915" s="1" t="s">
        <v>834</v>
      </c>
      <c r="B1915" s="1" t="s">
        <v>835</v>
      </c>
      <c r="F1915" s="1" t="s">
        <v>25</v>
      </c>
      <c r="H1915" s="1" t="s">
        <v>26</v>
      </c>
      <c r="J1915" s="1" t="s">
        <v>27</v>
      </c>
      <c r="K1915" s="1" t="s">
        <v>836</v>
      </c>
      <c r="M1915" s="1" t="s">
        <v>170</v>
      </c>
      <c r="N1915" s="2">
        <v>40544</v>
      </c>
      <c r="O1915" s="1" t="s">
        <v>30</v>
      </c>
      <c r="P1915" s="1" t="s">
        <v>837</v>
      </c>
      <c r="Q1915" s="1" t="s">
        <v>838</v>
      </c>
      <c r="R1915" s="1" t="s">
        <v>839</v>
      </c>
      <c r="S1915" s="1" t="s">
        <v>840</v>
      </c>
      <c r="U1915" s="3">
        <v>18568</v>
      </c>
    </row>
    <row r="1916" spans="1:23" x14ac:dyDescent="0.3">
      <c r="A1916" s="1" t="s">
        <v>841</v>
      </c>
      <c r="B1916" s="1" t="s">
        <v>842</v>
      </c>
      <c r="F1916" s="1" t="s">
        <v>25</v>
      </c>
      <c r="H1916" s="1" t="s">
        <v>26</v>
      </c>
      <c r="I1916" s="1" t="s">
        <v>71</v>
      </c>
      <c r="J1916" s="1" t="s">
        <v>27</v>
      </c>
      <c r="K1916" s="1" t="s">
        <v>843</v>
      </c>
      <c r="M1916" s="1" t="s">
        <v>258</v>
      </c>
      <c r="N1916" s="2">
        <v>40544</v>
      </c>
      <c r="O1916" s="1" t="s">
        <v>30</v>
      </c>
      <c r="P1916" s="1" t="s">
        <v>844</v>
      </c>
      <c r="Q1916" s="1" t="s">
        <v>845</v>
      </c>
      <c r="R1916" s="1" t="s">
        <v>846</v>
      </c>
      <c r="S1916" s="1" t="s">
        <v>847</v>
      </c>
      <c r="U1916" s="3">
        <v>18568</v>
      </c>
    </row>
    <row r="1917" spans="1:23" x14ac:dyDescent="0.3">
      <c r="A1917" s="1" t="s">
        <v>848</v>
      </c>
      <c r="B1917" s="1" t="s">
        <v>849</v>
      </c>
      <c r="C1917" s="1" t="s">
        <v>212</v>
      </c>
      <c r="F1917" s="1" t="s">
        <v>25</v>
      </c>
      <c r="H1917" s="1" t="s">
        <v>26</v>
      </c>
      <c r="J1917" s="1" t="s">
        <v>473</v>
      </c>
      <c r="K1917" s="1" t="s">
        <v>850</v>
      </c>
      <c r="L1917" s="1" t="s">
        <v>851</v>
      </c>
      <c r="M1917" s="1" t="s">
        <v>852</v>
      </c>
      <c r="N1917" s="2">
        <v>40544</v>
      </c>
      <c r="O1917" s="1" t="s">
        <v>30</v>
      </c>
      <c r="P1917" s="1" t="s">
        <v>853</v>
      </c>
      <c r="R1917" s="1" t="s">
        <v>854</v>
      </c>
      <c r="U1917" s="1" t="s">
        <v>67</v>
      </c>
      <c r="W1917" s="1">
        <v>1</v>
      </c>
    </row>
    <row r="1918" spans="1:23" x14ac:dyDescent="0.3">
      <c r="A1918" s="1" t="s">
        <v>542</v>
      </c>
      <c r="B1918" s="1" t="s">
        <v>543</v>
      </c>
      <c r="F1918" s="1" t="s">
        <v>151</v>
      </c>
      <c r="H1918" s="1" t="s">
        <v>26</v>
      </c>
      <c r="I1918" s="1" t="s">
        <v>71</v>
      </c>
      <c r="J1918" s="1" t="s">
        <v>27</v>
      </c>
      <c r="K1918" s="1" t="s">
        <v>544</v>
      </c>
      <c r="M1918" s="1" t="s">
        <v>545</v>
      </c>
      <c r="N1918" s="2">
        <v>40452</v>
      </c>
      <c r="O1918" s="1" t="s">
        <v>223</v>
      </c>
      <c r="P1918" s="1" t="s">
        <v>546</v>
      </c>
      <c r="R1918" s="1" t="s">
        <v>547</v>
      </c>
      <c r="S1918" s="1" t="s">
        <v>548</v>
      </c>
      <c r="U1918" s="3">
        <v>18568</v>
      </c>
    </row>
    <row r="1919" spans="1:23" x14ac:dyDescent="0.3">
      <c r="A1919" s="1" t="s">
        <v>535</v>
      </c>
      <c r="B1919" s="1" t="s">
        <v>536</v>
      </c>
      <c r="C1919" s="1" t="s">
        <v>37</v>
      </c>
      <c r="F1919" s="1" t="s">
        <v>142</v>
      </c>
      <c r="H1919" s="1" t="s">
        <v>26</v>
      </c>
      <c r="I1919" s="1" t="s">
        <v>71</v>
      </c>
      <c r="J1919" s="1" t="s">
        <v>27</v>
      </c>
      <c r="K1919" s="1" t="s">
        <v>528</v>
      </c>
      <c r="L1919" s="1" t="s">
        <v>537</v>
      </c>
      <c r="M1919" s="1" t="s">
        <v>163</v>
      </c>
      <c r="N1919" s="2">
        <v>40422</v>
      </c>
      <c r="O1919" s="1" t="s">
        <v>267</v>
      </c>
      <c r="P1919" s="1" t="s">
        <v>538</v>
      </c>
      <c r="Q1919" s="1" t="s">
        <v>539</v>
      </c>
      <c r="R1919" s="1" t="s">
        <v>540</v>
      </c>
      <c r="S1919" s="1" t="s">
        <v>541</v>
      </c>
      <c r="U1919" s="1" t="s">
        <v>130</v>
      </c>
      <c r="V1919" s="1" t="s">
        <v>37</v>
      </c>
      <c r="W1919" s="1">
        <v>2</v>
      </c>
    </row>
    <row r="1920" spans="1:23" x14ac:dyDescent="0.3">
      <c r="A1920" s="1" t="s">
        <v>505</v>
      </c>
      <c r="B1920" s="1" t="s">
        <v>506</v>
      </c>
      <c r="C1920" s="1" t="s">
        <v>507</v>
      </c>
      <c r="D1920" s="1" t="s">
        <v>508</v>
      </c>
      <c r="E1920" s="1">
        <v>2</v>
      </c>
      <c r="F1920" s="1" t="s">
        <v>509</v>
      </c>
      <c r="H1920" s="1" t="s">
        <v>26</v>
      </c>
      <c r="I1920" s="1" t="s">
        <v>71</v>
      </c>
      <c r="J1920" s="1" t="s">
        <v>27</v>
      </c>
      <c r="K1920" s="1" t="s">
        <v>510</v>
      </c>
      <c r="L1920" s="1" t="s">
        <v>511</v>
      </c>
      <c r="M1920" s="1" t="s">
        <v>109</v>
      </c>
      <c r="N1920" s="2">
        <v>40391</v>
      </c>
      <c r="O1920" s="1" t="s">
        <v>267</v>
      </c>
      <c r="P1920" s="1" t="s">
        <v>512</v>
      </c>
      <c r="Q1920" s="1" t="s">
        <v>513</v>
      </c>
      <c r="R1920" s="1" t="s">
        <v>514</v>
      </c>
      <c r="S1920" s="1" t="s">
        <v>515</v>
      </c>
      <c r="U1920" s="1" t="s">
        <v>130</v>
      </c>
      <c r="V1920" s="1" t="s">
        <v>113</v>
      </c>
      <c r="W1920" s="1">
        <v>4</v>
      </c>
    </row>
    <row r="1921" spans="1:23" x14ac:dyDescent="0.3">
      <c r="A1921" s="1" t="s">
        <v>516</v>
      </c>
      <c r="B1921" s="1" t="s">
        <v>517</v>
      </c>
      <c r="D1921" s="1" t="s">
        <v>518</v>
      </c>
      <c r="E1921" s="1">
        <v>1</v>
      </c>
      <c r="F1921" s="1" t="s">
        <v>519</v>
      </c>
      <c r="G1921" s="1">
        <v>10</v>
      </c>
      <c r="H1921" s="1" t="s">
        <v>26</v>
      </c>
      <c r="I1921" s="1" t="s">
        <v>39</v>
      </c>
      <c r="J1921" s="1" t="s">
        <v>27</v>
      </c>
      <c r="K1921" s="1" t="s">
        <v>520</v>
      </c>
      <c r="L1921" s="1" t="s">
        <v>521</v>
      </c>
      <c r="M1921" s="1" t="s">
        <v>118</v>
      </c>
      <c r="N1921" s="2">
        <v>40391</v>
      </c>
      <c r="O1921" s="1" t="s">
        <v>267</v>
      </c>
      <c r="P1921" s="1" t="s">
        <v>522</v>
      </c>
      <c r="Q1921" s="1" t="s">
        <v>523</v>
      </c>
      <c r="R1921" s="1" t="s">
        <v>524</v>
      </c>
      <c r="T1921" s="1">
        <v>1</v>
      </c>
      <c r="U1921" s="1" t="s">
        <v>130</v>
      </c>
    </row>
    <row r="1922" spans="1:23" x14ac:dyDescent="0.3">
      <c r="A1922" s="1" t="s">
        <v>525</v>
      </c>
      <c r="B1922" s="1" t="s">
        <v>526</v>
      </c>
      <c r="D1922" s="1" t="s">
        <v>527</v>
      </c>
      <c r="E1922" s="1">
        <v>1</v>
      </c>
      <c r="F1922" s="1" t="s">
        <v>142</v>
      </c>
      <c r="H1922" s="1" t="s">
        <v>26</v>
      </c>
      <c r="I1922" s="1" t="s">
        <v>80</v>
      </c>
      <c r="J1922" s="1" t="s">
        <v>473</v>
      </c>
      <c r="K1922" s="1" t="s">
        <v>528</v>
      </c>
      <c r="L1922" s="1" t="s">
        <v>529</v>
      </c>
      <c r="M1922" s="1" t="s">
        <v>530</v>
      </c>
      <c r="N1922" s="2">
        <v>40391</v>
      </c>
      <c r="O1922" s="1" t="s">
        <v>267</v>
      </c>
      <c r="P1922" s="1" t="s">
        <v>531</v>
      </c>
      <c r="Q1922" s="1" t="s">
        <v>532</v>
      </c>
      <c r="R1922" s="1" t="s">
        <v>533</v>
      </c>
      <c r="S1922" s="1" t="s">
        <v>534</v>
      </c>
      <c r="U1922" s="3">
        <v>18568</v>
      </c>
    </row>
    <row r="1923" spans="1:23" x14ac:dyDescent="0.3">
      <c r="A1923" s="1" t="s">
        <v>495</v>
      </c>
      <c r="B1923" s="1" t="s">
        <v>496</v>
      </c>
      <c r="C1923" s="1" t="s">
        <v>497</v>
      </c>
      <c r="F1923" s="1" t="s">
        <v>25</v>
      </c>
      <c r="H1923" s="1" t="s">
        <v>26</v>
      </c>
      <c r="J1923" s="1" t="s">
        <v>27</v>
      </c>
      <c r="K1923" s="1" t="s">
        <v>498</v>
      </c>
      <c r="L1923" s="1" t="s">
        <v>499</v>
      </c>
      <c r="M1923" s="1" t="s">
        <v>500</v>
      </c>
      <c r="N1923" s="2">
        <v>40375</v>
      </c>
      <c r="O1923" s="1" t="s">
        <v>267</v>
      </c>
      <c r="P1923" s="1" t="s">
        <v>501</v>
      </c>
      <c r="Q1923" s="1" t="s">
        <v>502</v>
      </c>
      <c r="R1923" s="1" t="s">
        <v>503</v>
      </c>
      <c r="S1923" s="1" t="s">
        <v>504</v>
      </c>
      <c r="T1923" s="1">
        <v>1</v>
      </c>
      <c r="U1923" s="3">
        <v>18568</v>
      </c>
      <c r="W1923" s="1">
        <v>1</v>
      </c>
    </row>
    <row r="1924" spans="1:23" x14ac:dyDescent="0.3">
      <c r="A1924" s="1" t="s">
        <v>486</v>
      </c>
      <c r="B1924" s="1" t="s">
        <v>487</v>
      </c>
      <c r="D1924" s="1" t="s">
        <v>488</v>
      </c>
      <c r="E1924" s="1">
        <v>1</v>
      </c>
      <c r="F1924" s="1" t="s">
        <v>240</v>
      </c>
      <c r="H1924" s="1" t="s">
        <v>26</v>
      </c>
      <c r="J1924" s="1" t="s">
        <v>27</v>
      </c>
      <c r="K1924" s="1" t="s">
        <v>489</v>
      </c>
      <c r="L1924" s="1" t="s">
        <v>490</v>
      </c>
      <c r="M1924" s="1" t="s">
        <v>109</v>
      </c>
      <c r="N1924" s="2">
        <v>40366</v>
      </c>
      <c r="O1924" s="1" t="s">
        <v>267</v>
      </c>
      <c r="P1924" s="1" t="s">
        <v>491</v>
      </c>
      <c r="Q1924" s="1" t="s">
        <v>492</v>
      </c>
      <c r="R1924" s="1" t="s">
        <v>493</v>
      </c>
      <c r="S1924" s="1" t="s">
        <v>494</v>
      </c>
      <c r="U1924" s="4">
        <v>45667</v>
      </c>
    </row>
    <row r="1925" spans="1:23" x14ac:dyDescent="0.3">
      <c r="A1925" s="1" t="s">
        <v>478</v>
      </c>
      <c r="B1925" s="1" t="s">
        <v>479</v>
      </c>
      <c r="C1925" s="1" t="s">
        <v>212</v>
      </c>
      <c r="F1925" s="1" t="s">
        <v>25</v>
      </c>
      <c r="H1925" s="1" t="s">
        <v>26</v>
      </c>
      <c r="J1925" s="1" t="s">
        <v>27</v>
      </c>
      <c r="K1925" s="1" t="s">
        <v>480</v>
      </c>
      <c r="L1925" s="1" t="s">
        <v>481</v>
      </c>
      <c r="M1925" s="1" t="s">
        <v>482</v>
      </c>
      <c r="N1925" s="2">
        <v>40359</v>
      </c>
      <c r="O1925" s="1" t="s">
        <v>267</v>
      </c>
      <c r="P1925" s="1" t="s">
        <v>483</v>
      </c>
      <c r="R1925" s="1" t="s">
        <v>484</v>
      </c>
      <c r="S1925" s="1" t="s">
        <v>485</v>
      </c>
      <c r="U1925" s="4">
        <v>45667</v>
      </c>
      <c r="W1925" s="1">
        <v>1</v>
      </c>
    </row>
    <row r="1926" spans="1:23" x14ac:dyDescent="0.3">
      <c r="A1926" s="1" t="s">
        <v>469</v>
      </c>
      <c r="B1926" s="1" t="s">
        <v>470</v>
      </c>
      <c r="D1926" s="1" t="s">
        <v>471</v>
      </c>
      <c r="E1926" s="1">
        <v>1</v>
      </c>
      <c r="F1926" s="1" t="s">
        <v>472</v>
      </c>
      <c r="H1926" s="1" t="s">
        <v>26</v>
      </c>
      <c r="J1926" s="1" t="s">
        <v>473</v>
      </c>
      <c r="K1926" s="1" t="s">
        <v>474</v>
      </c>
      <c r="M1926" s="1" t="s">
        <v>375</v>
      </c>
      <c r="N1926" s="2">
        <v>40334</v>
      </c>
      <c r="O1926" s="1" t="s">
        <v>267</v>
      </c>
      <c r="P1926" s="1" t="s">
        <v>475</v>
      </c>
      <c r="Q1926" s="1" t="s">
        <v>476</v>
      </c>
      <c r="R1926" s="1" t="s">
        <v>477</v>
      </c>
      <c r="S1926" s="1">
        <v>2349097530390</v>
      </c>
      <c r="U1926" s="4">
        <v>45667</v>
      </c>
    </row>
    <row r="1927" spans="1:23" x14ac:dyDescent="0.3">
      <c r="A1927" s="1" t="s">
        <v>459</v>
      </c>
      <c r="B1927" s="1" t="s">
        <v>460</v>
      </c>
      <c r="D1927" s="1" t="s">
        <v>461</v>
      </c>
      <c r="E1927" s="1">
        <v>1</v>
      </c>
      <c r="F1927" s="1" t="s">
        <v>70</v>
      </c>
      <c r="H1927" s="1" t="s">
        <v>26</v>
      </c>
      <c r="I1927" s="1" t="s">
        <v>462</v>
      </c>
      <c r="J1927" s="1" t="s">
        <v>27</v>
      </c>
      <c r="K1927" s="1" t="s">
        <v>463</v>
      </c>
      <c r="L1927" s="1" t="s">
        <v>464</v>
      </c>
      <c r="M1927" s="1" t="s">
        <v>258</v>
      </c>
      <c r="N1927" s="2">
        <v>40322</v>
      </c>
      <c r="O1927" s="1" t="s">
        <v>267</v>
      </c>
      <c r="P1927" s="1" t="s">
        <v>465</v>
      </c>
      <c r="Q1927" s="1" t="s">
        <v>466</v>
      </c>
      <c r="R1927" s="1" t="s">
        <v>467</v>
      </c>
      <c r="S1927" s="1" t="s">
        <v>468</v>
      </c>
      <c r="U1927" s="3">
        <v>18568</v>
      </c>
    </row>
    <row r="1928" spans="1:23" x14ac:dyDescent="0.3">
      <c r="A1928" s="1" t="s">
        <v>451</v>
      </c>
      <c r="B1928" s="1" t="s">
        <v>452</v>
      </c>
      <c r="F1928" s="1" t="s">
        <v>151</v>
      </c>
      <c r="H1928" s="1" t="s">
        <v>26</v>
      </c>
      <c r="I1928" s="1" t="s">
        <v>39</v>
      </c>
      <c r="J1928" s="1" t="s">
        <v>27</v>
      </c>
      <c r="K1928" s="1" t="s">
        <v>453</v>
      </c>
      <c r="M1928" s="1" t="s">
        <v>454</v>
      </c>
      <c r="N1928" s="2">
        <v>40282</v>
      </c>
      <c r="O1928" s="1" t="s">
        <v>267</v>
      </c>
      <c r="P1928" s="1" t="s">
        <v>455</v>
      </c>
      <c r="Q1928" s="1" t="s">
        <v>456</v>
      </c>
      <c r="R1928" s="1" t="s">
        <v>457</v>
      </c>
      <c r="S1928" s="1" t="s">
        <v>458</v>
      </c>
      <c r="U1928" s="1" t="s">
        <v>34</v>
      </c>
    </row>
    <row r="1929" spans="1:23" x14ac:dyDescent="0.3">
      <c r="A1929" s="1" t="s">
        <v>444</v>
      </c>
      <c r="B1929" s="1" t="s">
        <v>445</v>
      </c>
      <c r="F1929" s="1" t="s">
        <v>25</v>
      </c>
      <c r="H1929" s="1" t="s">
        <v>26</v>
      </c>
      <c r="I1929" s="1" t="s">
        <v>71</v>
      </c>
      <c r="J1929" s="1" t="s">
        <v>27</v>
      </c>
      <c r="K1929" s="1" t="s">
        <v>418</v>
      </c>
      <c r="L1929" s="1" t="s">
        <v>446</v>
      </c>
      <c r="M1929" s="1" t="s">
        <v>419</v>
      </c>
      <c r="N1929" s="2">
        <v>40272</v>
      </c>
      <c r="O1929" s="1" t="s">
        <v>267</v>
      </c>
      <c r="P1929" s="1" t="s">
        <v>447</v>
      </c>
      <c r="Q1929" s="1" t="s">
        <v>448</v>
      </c>
      <c r="R1929" s="1" t="s">
        <v>449</v>
      </c>
      <c r="S1929" s="1" t="s">
        <v>450</v>
      </c>
      <c r="U1929" s="1" t="s">
        <v>34</v>
      </c>
    </row>
    <row r="1930" spans="1:23" x14ac:dyDescent="0.3">
      <c r="A1930" s="1" t="s">
        <v>424</v>
      </c>
      <c r="B1930" s="1" t="s">
        <v>425</v>
      </c>
      <c r="C1930" s="1" t="s">
        <v>426</v>
      </c>
      <c r="D1930" s="1" t="s">
        <v>427</v>
      </c>
      <c r="E1930" s="1">
        <v>1</v>
      </c>
      <c r="F1930" s="1" t="s">
        <v>428</v>
      </c>
      <c r="H1930" s="1" t="s">
        <v>26</v>
      </c>
      <c r="J1930" s="1" t="s">
        <v>27</v>
      </c>
      <c r="K1930" s="1" t="s">
        <v>429</v>
      </c>
      <c r="L1930" s="1" t="s">
        <v>430</v>
      </c>
      <c r="M1930" s="1" t="s">
        <v>109</v>
      </c>
      <c r="N1930" s="2">
        <v>40238</v>
      </c>
      <c r="O1930" s="1" t="s">
        <v>267</v>
      </c>
      <c r="P1930" s="1" t="s">
        <v>431</v>
      </c>
      <c r="Q1930" s="1" t="s">
        <v>432</v>
      </c>
      <c r="R1930" s="1" t="s">
        <v>433</v>
      </c>
      <c r="S1930" s="1">
        <v>442070362071</v>
      </c>
      <c r="U1930" s="1" t="s">
        <v>47</v>
      </c>
      <c r="V1930" s="1" t="s">
        <v>113</v>
      </c>
      <c r="W1930" s="1">
        <v>2</v>
      </c>
    </row>
    <row r="1931" spans="1:23" x14ac:dyDescent="0.3">
      <c r="A1931" s="1" t="s">
        <v>434</v>
      </c>
      <c r="B1931" s="1" t="s">
        <v>435</v>
      </c>
      <c r="D1931" s="1" t="s">
        <v>436</v>
      </c>
      <c r="E1931" s="1">
        <v>2</v>
      </c>
      <c r="F1931" s="1" t="s">
        <v>437</v>
      </c>
      <c r="H1931" s="1" t="s">
        <v>26</v>
      </c>
      <c r="I1931" s="1" t="s">
        <v>71</v>
      </c>
      <c r="J1931" s="1" t="s">
        <v>27</v>
      </c>
      <c r="K1931" s="1" t="s">
        <v>438</v>
      </c>
      <c r="L1931" s="1" t="s">
        <v>439</v>
      </c>
      <c r="M1931" s="1" t="s">
        <v>440</v>
      </c>
      <c r="N1931" s="2">
        <v>40238</v>
      </c>
      <c r="O1931" s="1" t="s">
        <v>223</v>
      </c>
      <c r="P1931" s="1" t="s">
        <v>441</v>
      </c>
      <c r="Q1931" s="1" t="s">
        <v>442</v>
      </c>
      <c r="R1931" s="1" t="s">
        <v>443</v>
      </c>
      <c r="S1931" s="1">
        <v>260974365365</v>
      </c>
      <c r="U1931" s="3">
        <v>18568</v>
      </c>
    </row>
    <row r="1932" spans="1:23" x14ac:dyDescent="0.3">
      <c r="A1932" s="1" t="s">
        <v>415</v>
      </c>
      <c r="B1932" s="1" t="s">
        <v>416</v>
      </c>
      <c r="D1932" s="1" t="s">
        <v>417</v>
      </c>
      <c r="E1932" s="1">
        <v>1</v>
      </c>
      <c r="F1932" s="1" t="s">
        <v>25</v>
      </c>
      <c r="H1932" s="1" t="s">
        <v>26</v>
      </c>
      <c r="I1932" s="1" t="s">
        <v>39</v>
      </c>
      <c r="J1932" s="1" t="s">
        <v>27</v>
      </c>
      <c r="K1932" s="1" t="s">
        <v>418</v>
      </c>
      <c r="M1932" s="1" t="s">
        <v>419</v>
      </c>
      <c r="N1932" s="2">
        <v>40225</v>
      </c>
      <c r="O1932" s="1" t="s">
        <v>267</v>
      </c>
      <c r="P1932" s="1" t="s">
        <v>420</v>
      </c>
      <c r="Q1932" s="1" t="s">
        <v>421</v>
      </c>
      <c r="R1932" s="1" t="s">
        <v>422</v>
      </c>
      <c r="S1932" s="1" t="s">
        <v>423</v>
      </c>
      <c r="U1932" s="3">
        <v>18568</v>
      </c>
    </row>
    <row r="1933" spans="1:23" x14ac:dyDescent="0.3">
      <c r="A1933" s="1" t="s">
        <v>23</v>
      </c>
      <c r="B1933" s="1" t="s">
        <v>24</v>
      </c>
      <c r="F1933" s="1" t="s">
        <v>25</v>
      </c>
      <c r="H1933" s="1" t="s">
        <v>26</v>
      </c>
      <c r="J1933" s="1" t="s">
        <v>27</v>
      </c>
      <c r="K1933" s="1" t="s">
        <v>28</v>
      </c>
      <c r="M1933" s="1" t="s">
        <v>29</v>
      </c>
      <c r="N1933" s="2">
        <v>40179</v>
      </c>
      <c r="O1933" s="1" t="s">
        <v>30</v>
      </c>
      <c r="P1933" s="1" t="s">
        <v>31</v>
      </c>
      <c r="R1933" s="1" t="s">
        <v>32</v>
      </c>
      <c r="S1933" s="1" t="s">
        <v>33</v>
      </c>
      <c r="U1933" s="1" t="s">
        <v>34</v>
      </c>
    </row>
    <row r="1934" spans="1:23" x14ac:dyDescent="0.3">
      <c r="A1934" s="1" t="s">
        <v>35</v>
      </c>
      <c r="B1934" s="1" t="s">
        <v>36</v>
      </c>
      <c r="C1934" s="1" t="s">
        <v>37</v>
      </c>
      <c r="F1934" s="1" t="s">
        <v>38</v>
      </c>
      <c r="H1934" s="1" t="s">
        <v>26</v>
      </c>
      <c r="I1934" s="1" t="s">
        <v>39</v>
      </c>
      <c r="J1934" s="1" t="s">
        <v>27</v>
      </c>
      <c r="K1934" s="1" t="s">
        <v>40</v>
      </c>
      <c r="L1934" s="1" t="s">
        <v>41</v>
      </c>
      <c r="M1934" s="1" t="s">
        <v>42</v>
      </c>
      <c r="N1934" s="2">
        <v>40179</v>
      </c>
      <c r="O1934" s="1" t="s">
        <v>30</v>
      </c>
      <c r="P1934" s="1" t="s">
        <v>43</v>
      </c>
      <c r="Q1934" s="1" t="s">
        <v>44</v>
      </c>
      <c r="R1934" s="1" t="s">
        <v>45</v>
      </c>
      <c r="S1934" s="1" t="s">
        <v>46</v>
      </c>
      <c r="U1934" s="1" t="s">
        <v>47</v>
      </c>
      <c r="V1934" s="1" t="s">
        <v>37</v>
      </c>
      <c r="W1934" s="1">
        <v>1</v>
      </c>
    </row>
    <row r="1935" spans="1:23" x14ac:dyDescent="0.3">
      <c r="A1935" s="1" t="s">
        <v>48</v>
      </c>
      <c r="B1935" s="1" t="s">
        <v>49</v>
      </c>
      <c r="D1935" s="1" t="s">
        <v>50</v>
      </c>
      <c r="E1935" s="1">
        <v>1</v>
      </c>
      <c r="F1935" s="1" t="s">
        <v>25</v>
      </c>
      <c r="H1935" s="1" t="s">
        <v>26</v>
      </c>
      <c r="J1935" s="1" t="s">
        <v>27</v>
      </c>
      <c r="K1935" s="1" t="s">
        <v>51</v>
      </c>
      <c r="M1935" s="1" t="s">
        <v>52</v>
      </c>
      <c r="N1935" s="2">
        <v>40179</v>
      </c>
      <c r="O1935" s="1" t="s">
        <v>30</v>
      </c>
      <c r="P1935" s="1" t="s">
        <v>53</v>
      </c>
      <c r="R1935" s="1" t="s">
        <v>54</v>
      </c>
      <c r="S1935" s="1" t="s">
        <v>55</v>
      </c>
      <c r="U1935" s="3">
        <v>18568</v>
      </c>
    </row>
    <row r="1936" spans="1:23" x14ac:dyDescent="0.3">
      <c r="A1936" s="1" t="s">
        <v>56</v>
      </c>
      <c r="B1936" s="1" t="s">
        <v>57</v>
      </c>
      <c r="D1936" s="1" t="s">
        <v>58</v>
      </c>
      <c r="E1936" s="1">
        <v>1</v>
      </c>
      <c r="F1936" s="1" t="s">
        <v>59</v>
      </c>
      <c r="H1936" s="1" t="s">
        <v>60</v>
      </c>
      <c r="J1936" s="1" t="s">
        <v>27</v>
      </c>
      <c r="K1936" s="1" t="s">
        <v>61</v>
      </c>
      <c r="L1936" s="1" t="s">
        <v>62</v>
      </c>
      <c r="M1936" s="1" t="s">
        <v>63</v>
      </c>
      <c r="N1936" s="2">
        <v>40179</v>
      </c>
      <c r="O1936" s="1" t="s">
        <v>30</v>
      </c>
      <c r="P1936" s="1" t="s">
        <v>64</v>
      </c>
      <c r="Q1936" s="1" t="s">
        <v>65</v>
      </c>
      <c r="R1936" s="1" t="s">
        <v>66</v>
      </c>
      <c r="S1936" s="1">
        <f>234-815-361-5704</f>
        <v>-6646</v>
      </c>
      <c r="U1936" s="1" t="s">
        <v>67</v>
      </c>
    </row>
    <row r="1937" spans="1:22" x14ac:dyDescent="0.3">
      <c r="A1937" s="1" t="s">
        <v>68</v>
      </c>
      <c r="B1937" s="1" t="s">
        <v>69</v>
      </c>
      <c r="F1937" s="1" t="s">
        <v>70</v>
      </c>
      <c r="H1937" s="1" t="s">
        <v>26</v>
      </c>
      <c r="I1937" s="1" t="s">
        <v>71</v>
      </c>
      <c r="J1937" s="1" t="s">
        <v>27</v>
      </c>
      <c r="K1937" s="1" t="s">
        <v>72</v>
      </c>
      <c r="L1937" s="1" t="s">
        <v>73</v>
      </c>
      <c r="M1937" s="1" t="s">
        <v>74</v>
      </c>
      <c r="N1937" s="2">
        <v>40179</v>
      </c>
      <c r="O1937" s="1" t="s">
        <v>30</v>
      </c>
      <c r="P1937" s="1" t="s">
        <v>75</v>
      </c>
      <c r="R1937" s="1" t="s">
        <v>76</v>
      </c>
      <c r="S1937" s="1">
        <v>21252247455080</v>
      </c>
      <c r="U1937" s="3">
        <v>18568</v>
      </c>
    </row>
    <row r="1938" spans="1:22" x14ac:dyDescent="0.3">
      <c r="A1938" s="1" t="s">
        <v>77</v>
      </c>
      <c r="B1938" s="1" t="s">
        <v>78</v>
      </c>
      <c r="D1938" s="1" t="s">
        <v>79</v>
      </c>
      <c r="E1938" s="1">
        <v>1</v>
      </c>
      <c r="F1938" s="1" t="s">
        <v>25</v>
      </c>
      <c r="H1938" s="1" t="s">
        <v>26</v>
      </c>
      <c r="I1938" s="1" t="s">
        <v>80</v>
      </c>
      <c r="J1938" s="1" t="s">
        <v>27</v>
      </c>
      <c r="K1938" s="1" t="s">
        <v>81</v>
      </c>
      <c r="M1938" s="1" t="s">
        <v>82</v>
      </c>
      <c r="N1938" s="2">
        <v>40179</v>
      </c>
      <c r="O1938" s="1" t="s">
        <v>30</v>
      </c>
      <c r="P1938" s="1" t="s">
        <v>83</v>
      </c>
      <c r="Q1938" s="1" t="s">
        <v>84</v>
      </c>
      <c r="R1938" s="1" t="s">
        <v>85</v>
      </c>
      <c r="S1938" s="1" t="s">
        <v>86</v>
      </c>
      <c r="U1938" s="3">
        <v>18568</v>
      </c>
    </row>
    <row r="1939" spans="1:22" x14ac:dyDescent="0.3">
      <c r="A1939" s="1" t="s">
        <v>87</v>
      </c>
      <c r="B1939" s="1" t="s">
        <v>88</v>
      </c>
      <c r="D1939" s="1" t="s">
        <v>89</v>
      </c>
      <c r="E1939" s="1">
        <v>1</v>
      </c>
      <c r="F1939" s="1" t="s">
        <v>90</v>
      </c>
      <c r="H1939" s="1" t="s">
        <v>26</v>
      </c>
      <c r="I1939" s="1" t="s">
        <v>71</v>
      </c>
      <c r="J1939" s="1" t="s">
        <v>27</v>
      </c>
      <c r="K1939" s="1" t="s">
        <v>91</v>
      </c>
      <c r="M1939" s="1" t="s">
        <v>92</v>
      </c>
      <c r="N1939" s="2">
        <v>40179</v>
      </c>
      <c r="O1939" s="1" t="s">
        <v>30</v>
      </c>
      <c r="P1939" s="1" t="s">
        <v>93</v>
      </c>
      <c r="R1939" s="1" t="s">
        <v>94</v>
      </c>
      <c r="S1939" s="1" t="s">
        <v>95</v>
      </c>
      <c r="U1939" s="3">
        <v>18568</v>
      </c>
    </row>
    <row r="1940" spans="1:22" x14ac:dyDescent="0.3">
      <c r="A1940" s="1" t="s">
        <v>96</v>
      </c>
      <c r="B1940" s="1" t="s">
        <v>97</v>
      </c>
      <c r="F1940" s="1" t="s">
        <v>98</v>
      </c>
      <c r="H1940" s="1" t="s">
        <v>26</v>
      </c>
      <c r="J1940" s="1" t="s">
        <v>27</v>
      </c>
      <c r="K1940" s="1" t="s">
        <v>99</v>
      </c>
      <c r="M1940" s="1" t="s">
        <v>100</v>
      </c>
      <c r="N1940" s="2">
        <v>40179</v>
      </c>
      <c r="O1940" s="1" t="s">
        <v>30</v>
      </c>
      <c r="P1940" s="1" t="s">
        <v>101</v>
      </c>
      <c r="Q1940" s="1" t="s">
        <v>102</v>
      </c>
      <c r="R1940" s="1" t="s">
        <v>103</v>
      </c>
      <c r="S1940" s="1" t="s">
        <v>104</v>
      </c>
      <c r="U1940" s="4">
        <v>45667</v>
      </c>
    </row>
    <row r="1941" spans="1:22" x14ac:dyDescent="0.3">
      <c r="A1941" s="1" t="s">
        <v>105</v>
      </c>
      <c r="B1941" s="1" t="s">
        <v>106</v>
      </c>
      <c r="F1941" s="1" t="s">
        <v>70</v>
      </c>
      <c r="H1941" s="1" t="s">
        <v>26</v>
      </c>
      <c r="J1941" s="1" t="s">
        <v>27</v>
      </c>
      <c r="K1941" s="1" t="s">
        <v>107</v>
      </c>
      <c r="L1941" s="1" t="s">
        <v>108</v>
      </c>
      <c r="M1941" s="1" t="s">
        <v>109</v>
      </c>
      <c r="N1941" s="2">
        <v>40179</v>
      </c>
      <c r="O1941" s="1" t="s">
        <v>30</v>
      </c>
      <c r="P1941" s="1" t="s">
        <v>110</v>
      </c>
      <c r="Q1941" s="1" t="s">
        <v>111</v>
      </c>
      <c r="R1941" s="1" t="s">
        <v>112</v>
      </c>
      <c r="S1941" s="1">
        <f>254-709-836-0</f>
        <v>-1291</v>
      </c>
      <c r="U1941" s="1" t="s">
        <v>34</v>
      </c>
      <c r="V1941" s="1" t="s">
        <v>113</v>
      </c>
    </row>
    <row r="1942" spans="1:22" x14ac:dyDescent="0.3">
      <c r="A1942" s="1" t="s">
        <v>114</v>
      </c>
      <c r="B1942" s="1" t="s">
        <v>115</v>
      </c>
      <c r="F1942" s="1" t="s">
        <v>116</v>
      </c>
      <c r="H1942" s="1" t="s">
        <v>26</v>
      </c>
      <c r="J1942" s="1" t="s">
        <v>27</v>
      </c>
      <c r="K1942" s="1" t="s">
        <v>117</v>
      </c>
      <c r="M1942" s="1" t="s">
        <v>118</v>
      </c>
      <c r="N1942" s="2">
        <v>40179</v>
      </c>
      <c r="O1942" s="1" t="s">
        <v>30</v>
      </c>
      <c r="P1942" s="1" t="s">
        <v>119</v>
      </c>
      <c r="R1942" s="1" t="s">
        <v>120</v>
      </c>
      <c r="S1942" s="1">
        <f>234-806-356-5866</f>
        <v>-6794</v>
      </c>
      <c r="U1942" s="3">
        <v>18568</v>
      </c>
    </row>
    <row r="1943" spans="1:22" x14ac:dyDescent="0.3">
      <c r="A1943" s="1" t="s">
        <v>121</v>
      </c>
      <c r="B1943" s="1" t="s">
        <v>122</v>
      </c>
      <c r="F1943" s="1" t="s">
        <v>123</v>
      </c>
      <c r="H1943" s="1" t="s">
        <v>60</v>
      </c>
      <c r="I1943" s="1" t="s">
        <v>124</v>
      </c>
      <c r="J1943" s="1" t="s">
        <v>27</v>
      </c>
      <c r="K1943" s="1" t="s">
        <v>125</v>
      </c>
      <c r="M1943" s="1" t="s">
        <v>109</v>
      </c>
      <c r="N1943" s="2">
        <v>40179</v>
      </c>
      <c r="O1943" s="1" t="s">
        <v>30</v>
      </c>
      <c r="P1943" s="1" t="s">
        <v>126</v>
      </c>
      <c r="Q1943" s="1" t="s">
        <v>127</v>
      </c>
      <c r="R1943" s="1" t="s">
        <v>128</v>
      </c>
      <c r="S1943" s="1" t="s">
        <v>129</v>
      </c>
      <c r="T1943" s="1">
        <v>1</v>
      </c>
      <c r="U1943" s="1" t="s">
        <v>130</v>
      </c>
    </row>
    <row r="1944" spans="1:22" x14ac:dyDescent="0.3">
      <c r="A1944" s="1" t="s">
        <v>131</v>
      </c>
      <c r="B1944" s="1" t="s">
        <v>132</v>
      </c>
      <c r="D1944" s="1" t="s">
        <v>133</v>
      </c>
      <c r="E1944" s="1">
        <v>1</v>
      </c>
      <c r="F1944" s="1" t="s">
        <v>25</v>
      </c>
      <c r="H1944" s="1" t="s">
        <v>26</v>
      </c>
      <c r="J1944" s="1" t="s">
        <v>27</v>
      </c>
      <c r="K1944" s="1" t="s">
        <v>28</v>
      </c>
      <c r="L1944" s="1" t="s">
        <v>134</v>
      </c>
      <c r="M1944" s="1" t="s">
        <v>135</v>
      </c>
      <c r="N1944" s="2">
        <v>40179</v>
      </c>
      <c r="O1944" s="1" t="s">
        <v>30</v>
      </c>
      <c r="P1944" s="1" t="s">
        <v>136</v>
      </c>
      <c r="R1944" s="1" t="s">
        <v>137</v>
      </c>
      <c r="S1944" s="1" t="s">
        <v>138</v>
      </c>
      <c r="U1944" s="1" t="s">
        <v>34</v>
      </c>
      <c r="V1944" s="1" t="s">
        <v>139</v>
      </c>
    </row>
    <row r="1945" spans="1:22" x14ac:dyDescent="0.3">
      <c r="A1945" s="1" t="s">
        <v>140</v>
      </c>
      <c r="B1945" s="1" t="s">
        <v>141</v>
      </c>
      <c r="F1945" s="1" t="s">
        <v>142</v>
      </c>
      <c r="H1945" s="1" t="s">
        <v>26</v>
      </c>
      <c r="I1945" s="1" t="s">
        <v>39</v>
      </c>
      <c r="J1945" s="1" t="s">
        <v>27</v>
      </c>
      <c r="K1945" s="1" t="s">
        <v>143</v>
      </c>
      <c r="M1945" s="1" t="s">
        <v>144</v>
      </c>
      <c r="N1945" s="2">
        <v>40179</v>
      </c>
      <c r="O1945" s="1" t="s">
        <v>30</v>
      </c>
      <c r="P1945" s="1" t="s">
        <v>145</v>
      </c>
      <c r="Q1945" s="1" t="s">
        <v>146</v>
      </c>
      <c r="R1945" s="1" t="s">
        <v>147</v>
      </c>
      <c r="S1945" s="1" t="s">
        <v>148</v>
      </c>
      <c r="U1945" s="3">
        <v>18568</v>
      </c>
    </row>
    <row r="1946" spans="1:22" x14ac:dyDescent="0.3">
      <c r="A1946" s="1" t="s">
        <v>149</v>
      </c>
      <c r="B1946" s="1" t="s">
        <v>150</v>
      </c>
      <c r="F1946" s="1" t="s">
        <v>151</v>
      </c>
      <c r="H1946" s="1" t="s">
        <v>26</v>
      </c>
      <c r="I1946" s="1" t="s">
        <v>71</v>
      </c>
      <c r="J1946" s="1" t="s">
        <v>27</v>
      </c>
      <c r="K1946" s="1" t="s">
        <v>152</v>
      </c>
      <c r="L1946" s="1" t="s">
        <v>153</v>
      </c>
      <c r="M1946" s="1" t="s">
        <v>109</v>
      </c>
      <c r="N1946" s="2">
        <v>40179</v>
      </c>
      <c r="O1946" s="1" t="s">
        <v>30</v>
      </c>
      <c r="P1946" s="1" t="s">
        <v>154</v>
      </c>
      <c r="Q1946" s="1" t="s">
        <v>155</v>
      </c>
      <c r="R1946" s="1" t="s">
        <v>156</v>
      </c>
      <c r="S1946" s="1" t="s">
        <v>157</v>
      </c>
      <c r="U1946" s="3">
        <v>18568</v>
      </c>
    </row>
    <row r="1947" spans="1:22" x14ac:dyDescent="0.3">
      <c r="A1947" s="1" t="s">
        <v>158</v>
      </c>
      <c r="B1947" s="1" t="s">
        <v>159</v>
      </c>
      <c r="D1947" s="1" t="s">
        <v>160</v>
      </c>
      <c r="E1947" s="1">
        <v>1</v>
      </c>
      <c r="F1947" s="1" t="s">
        <v>161</v>
      </c>
      <c r="H1947" s="1" t="s">
        <v>26</v>
      </c>
      <c r="I1947" s="1" t="s">
        <v>71</v>
      </c>
      <c r="J1947" s="1" t="s">
        <v>27</v>
      </c>
      <c r="K1947" s="1" t="s">
        <v>162</v>
      </c>
      <c r="M1947" s="1" t="s">
        <v>163</v>
      </c>
      <c r="N1947" s="2">
        <v>40179</v>
      </c>
      <c r="O1947" s="1" t="s">
        <v>30</v>
      </c>
      <c r="P1947" s="1" t="s">
        <v>164</v>
      </c>
      <c r="R1947" s="1" t="s">
        <v>165</v>
      </c>
      <c r="S1947" s="1" t="s">
        <v>166</v>
      </c>
      <c r="U1947" s="4">
        <v>45667</v>
      </c>
    </row>
    <row r="1948" spans="1:22" x14ac:dyDescent="0.3">
      <c r="A1948" s="1" t="s">
        <v>167</v>
      </c>
      <c r="B1948" s="1" t="s">
        <v>168</v>
      </c>
      <c r="F1948" s="1" t="s">
        <v>25</v>
      </c>
      <c r="H1948" s="1" t="s">
        <v>26</v>
      </c>
      <c r="I1948" s="1" t="s">
        <v>39</v>
      </c>
      <c r="J1948" s="1" t="s">
        <v>27</v>
      </c>
      <c r="K1948" s="1" t="s">
        <v>169</v>
      </c>
      <c r="M1948" s="1" t="s">
        <v>170</v>
      </c>
      <c r="N1948" s="2">
        <v>40179</v>
      </c>
      <c r="O1948" s="1" t="s">
        <v>30</v>
      </c>
      <c r="P1948" s="1" t="s">
        <v>171</v>
      </c>
      <c r="R1948" s="1" t="s">
        <v>172</v>
      </c>
      <c r="S1948" s="1" t="s">
        <v>173</v>
      </c>
      <c r="U1948" s="1" t="s">
        <v>34</v>
      </c>
    </row>
    <row r="1949" spans="1:22" x14ac:dyDescent="0.3">
      <c r="A1949" s="1" t="s">
        <v>174</v>
      </c>
      <c r="B1949" s="1" t="s">
        <v>175</v>
      </c>
      <c r="F1949" s="1" t="s">
        <v>176</v>
      </c>
      <c r="H1949" s="1" t="s">
        <v>26</v>
      </c>
      <c r="I1949" s="1" t="s">
        <v>80</v>
      </c>
      <c r="J1949" s="1" t="s">
        <v>27</v>
      </c>
      <c r="K1949" s="1" t="s">
        <v>177</v>
      </c>
      <c r="L1949" s="1" t="s">
        <v>178</v>
      </c>
      <c r="M1949" s="1" t="s">
        <v>170</v>
      </c>
      <c r="N1949" s="2">
        <v>40179</v>
      </c>
      <c r="O1949" s="1" t="s">
        <v>30</v>
      </c>
      <c r="P1949" s="1" t="s">
        <v>179</v>
      </c>
      <c r="Q1949" s="1" t="s">
        <v>180</v>
      </c>
      <c r="R1949" s="1" t="s">
        <v>181</v>
      </c>
      <c r="S1949" s="1" t="s">
        <v>182</v>
      </c>
      <c r="U1949" s="3">
        <v>18568</v>
      </c>
    </row>
    <row r="1950" spans="1:22" x14ac:dyDescent="0.3">
      <c r="A1950" s="1" t="s">
        <v>183</v>
      </c>
      <c r="B1950" s="1" t="s">
        <v>184</v>
      </c>
      <c r="D1950" s="1" t="s">
        <v>185</v>
      </c>
      <c r="E1950" s="1">
        <v>1</v>
      </c>
      <c r="F1950" s="1" t="s">
        <v>186</v>
      </c>
      <c r="H1950" s="1" t="s">
        <v>26</v>
      </c>
      <c r="J1950" s="1" t="s">
        <v>27</v>
      </c>
      <c r="K1950" s="1" t="s">
        <v>187</v>
      </c>
      <c r="M1950" s="1" t="s">
        <v>144</v>
      </c>
      <c r="N1950" s="2">
        <v>40179</v>
      </c>
      <c r="O1950" s="1" t="s">
        <v>30</v>
      </c>
      <c r="P1950" s="1" t="s">
        <v>188</v>
      </c>
      <c r="Q1950" s="1" t="s">
        <v>189</v>
      </c>
      <c r="R1950" s="1" t="s">
        <v>190</v>
      </c>
      <c r="S1950" s="1" t="s">
        <v>191</v>
      </c>
      <c r="U1950" s="1" t="s">
        <v>67</v>
      </c>
    </row>
    <row r="1951" spans="1:22" x14ac:dyDescent="0.3">
      <c r="A1951" s="1" t="s">
        <v>192</v>
      </c>
      <c r="B1951" s="1" t="s">
        <v>193</v>
      </c>
      <c r="F1951" s="1" t="s">
        <v>194</v>
      </c>
      <c r="H1951" s="1" t="s">
        <v>26</v>
      </c>
      <c r="I1951" s="1" t="s">
        <v>71</v>
      </c>
      <c r="J1951" s="1" t="s">
        <v>27</v>
      </c>
      <c r="K1951" s="1" t="s">
        <v>195</v>
      </c>
      <c r="M1951" s="1" t="s">
        <v>196</v>
      </c>
      <c r="N1951" s="2">
        <v>40179</v>
      </c>
      <c r="O1951" s="1" t="s">
        <v>30</v>
      </c>
      <c r="P1951" s="1" t="s">
        <v>197</v>
      </c>
      <c r="R1951" s="1" t="s">
        <v>198</v>
      </c>
      <c r="S1951" s="1" t="s">
        <v>199</v>
      </c>
      <c r="U1951" s="1" t="s">
        <v>34</v>
      </c>
    </row>
    <row r="1952" spans="1:22" x14ac:dyDescent="0.3">
      <c r="A1952" s="1" t="s">
        <v>200</v>
      </c>
      <c r="B1952" s="1" t="s">
        <v>201</v>
      </c>
      <c r="D1952" s="1" t="s">
        <v>202</v>
      </c>
      <c r="E1952" s="1">
        <v>1</v>
      </c>
      <c r="F1952" s="1" t="s">
        <v>90</v>
      </c>
      <c r="H1952" s="1" t="s">
        <v>26</v>
      </c>
      <c r="J1952" s="1" t="s">
        <v>27</v>
      </c>
      <c r="K1952" s="1" t="s">
        <v>203</v>
      </c>
      <c r="L1952" s="1" t="s">
        <v>204</v>
      </c>
      <c r="M1952" s="1" t="s">
        <v>205</v>
      </c>
      <c r="N1952" s="2">
        <v>40179</v>
      </c>
      <c r="O1952" s="1" t="s">
        <v>30</v>
      </c>
      <c r="P1952" s="1" t="s">
        <v>206</v>
      </c>
      <c r="Q1952" s="1" t="s">
        <v>207</v>
      </c>
      <c r="R1952" s="1" t="s">
        <v>208</v>
      </c>
      <c r="S1952" s="1" t="s">
        <v>209</v>
      </c>
      <c r="V1952" s="1" t="s">
        <v>113</v>
      </c>
    </row>
    <row r="1953" spans="1:23" x14ac:dyDescent="0.3">
      <c r="A1953" s="1" t="s">
        <v>210</v>
      </c>
      <c r="B1953" s="1" t="s">
        <v>211</v>
      </c>
      <c r="C1953" s="1" t="s">
        <v>212</v>
      </c>
      <c r="F1953" s="1" t="s">
        <v>25</v>
      </c>
      <c r="H1953" s="1" t="s">
        <v>26</v>
      </c>
      <c r="I1953" s="1" t="s">
        <v>80</v>
      </c>
      <c r="J1953" s="1" t="s">
        <v>27</v>
      </c>
      <c r="K1953" s="1" t="s">
        <v>213</v>
      </c>
      <c r="L1953" s="1" t="s">
        <v>214</v>
      </c>
      <c r="M1953" s="1" t="s">
        <v>215</v>
      </c>
      <c r="N1953" s="2">
        <v>40179</v>
      </c>
      <c r="O1953" s="1" t="s">
        <v>30</v>
      </c>
      <c r="P1953" s="1" t="s">
        <v>216</v>
      </c>
      <c r="Q1953" s="1" t="s">
        <v>217</v>
      </c>
      <c r="U1953" s="1" t="s">
        <v>130</v>
      </c>
      <c r="W1953" s="1">
        <v>1</v>
      </c>
    </row>
    <row r="1954" spans="1:23" x14ac:dyDescent="0.3">
      <c r="A1954" s="1" t="s">
        <v>218</v>
      </c>
      <c r="B1954" s="1" t="s">
        <v>219</v>
      </c>
      <c r="D1954" s="1" t="s">
        <v>220</v>
      </c>
      <c r="E1954" s="1">
        <v>1</v>
      </c>
      <c r="F1954" s="1" t="s">
        <v>221</v>
      </c>
      <c r="H1954" s="1" t="s">
        <v>26</v>
      </c>
      <c r="I1954" s="1" t="s">
        <v>71</v>
      </c>
      <c r="J1954" s="1" t="s">
        <v>27</v>
      </c>
      <c r="K1954" s="1" t="s">
        <v>222</v>
      </c>
      <c r="M1954" s="1" t="s">
        <v>135</v>
      </c>
      <c r="N1954" s="2">
        <v>40179</v>
      </c>
      <c r="O1954" s="1" t="s">
        <v>223</v>
      </c>
      <c r="P1954" s="1" t="s">
        <v>224</v>
      </c>
      <c r="R1954" s="1" t="s">
        <v>225</v>
      </c>
      <c r="S1954" s="1" t="s">
        <v>226</v>
      </c>
      <c r="U1954" s="3">
        <v>18568</v>
      </c>
    </row>
    <row r="1955" spans="1:23" x14ac:dyDescent="0.3">
      <c r="A1955" s="1" t="s">
        <v>227</v>
      </c>
      <c r="B1955" s="1" t="s">
        <v>228</v>
      </c>
      <c r="D1955" s="1" t="s">
        <v>229</v>
      </c>
      <c r="E1955" s="1">
        <v>2</v>
      </c>
      <c r="F1955" s="1" t="s">
        <v>230</v>
      </c>
      <c r="H1955" s="1" t="s">
        <v>26</v>
      </c>
      <c r="I1955" s="1" t="s">
        <v>80</v>
      </c>
      <c r="J1955" s="1" t="s">
        <v>27</v>
      </c>
      <c r="K1955" s="1" t="s">
        <v>231</v>
      </c>
      <c r="L1955" s="1" t="s">
        <v>232</v>
      </c>
      <c r="M1955" s="1" t="s">
        <v>233</v>
      </c>
      <c r="N1955" s="2">
        <v>40179</v>
      </c>
      <c r="O1955" s="1" t="s">
        <v>30</v>
      </c>
      <c r="P1955" s="1" t="s">
        <v>234</v>
      </c>
      <c r="Q1955" s="1" t="s">
        <v>235</v>
      </c>
      <c r="R1955" s="1" t="s">
        <v>236</v>
      </c>
      <c r="S1955" s="1" t="s">
        <v>237</v>
      </c>
      <c r="U1955" s="3">
        <v>18568</v>
      </c>
    </row>
    <row r="1956" spans="1:23" x14ac:dyDescent="0.3">
      <c r="A1956" s="1" t="s">
        <v>238</v>
      </c>
      <c r="B1956" s="1" t="s">
        <v>239</v>
      </c>
      <c r="F1956" s="1" t="s">
        <v>240</v>
      </c>
      <c r="H1956" s="1" t="s">
        <v>26</v>
      </c>
      <c r="J1956" s="1" t="s">
        <v>27</v>
      </c>
      <c r="K1956" s="1" t="s">
        <v>241</v>
      </c>
      <c r="M1956" s="1" t="s">
        <v>109</v>
      </c>
      <c r="N1956" s="2">
        <v>40179</v>
      </c>
      <c r="O1956" s="1" t="s">
        <v>30</v>
      </c>
      <c r="P1956" s="1" t="s">
        <v>242</v>
      </c>
      <c r="Q1956" s="1" t="s">
        <v>243</v>
      </c>
      <c r="R1956" s="1" t="s">
        <v>244</v>
      </c>
      <c r="S1956" s="1" t="s">
        <v>245</v>
      </c>
      <c r="U1956" s="1" t="s">
        <v>130</v>
      </c>
    </row>
    <row r="1957" spans="1:23" x14ac:dyDescent="0.3">
      <c r="A1957" s="1" t="s">
        <v>246</v>
      </c>
      <c r="B1957" s="1" t="s">
        <v>247</v>
      </c>
      <c r="F1957" s="1" t="s">
        <v>248</v>
      </c>
      <c r="H1957" s="1" t="s">
        <v>26</v>
      </c>
      <c r="I1957" s="1" t="s">
        <v>71</v>
      </c>
      <c r="J1957" s="1" t="s">
        <v>27</v>
      </c>
      <c r="K1957" s="1" t="s">
        <v>249</v>
      </c>
      <c r="M1957" s="1" t="s">
        <v>250</v>
      </c>
      <c r="N1957" s="2">
        <v>40179</v>
      </c>
      <c r="O1957" s="1" t="s">
        <v>30</v>
      </c>
      <c r="P1957" s="1" t="s">
        <v>251</v>
      </c>
      <c r="Q1957" s="1" t="s">
        <v>252</v>
      </c>
      <c r="R1957" s="1" t="s">
        <v>253</v>
      </c>
      <c r="S1957" s="1" t="s">
        <v>254</v>
      </c>
      <c r="U1957" s="3">
        <v>18568</v>
      </c>
    </row>
    <row r="1958" spans="1:23" x14ac:dyDescent="0.3">
      <c r="A1958" s="1" t="s">
        <v>255</v>
      </c>
      <c r="B1958" s="1" t="s">
        <v>256</v>
      </c>
      <c r="F1958" s="1" t="s">
        <v>25</v>
      </c>
      <c r="H1958" s="1" t="s">
        <v>26</v>
      </c>
      <c r="I1958" s="1" t="s">
        <v>71</v>
      </c>
      <c r="J1958" s="1" t="s">
        <v>27</v>
      </c>
      <c r="K1958" s="1" t="s">
        <v>257</v>
      </c>
      <c r="M1958" s="1" t="s">
        <v>258</v>
      </c>
      <c r="N1958" s="2">
        <v>40179</v>
      </c>
      <c r="O1958" s="1" t="s">
        <v>30</v>
      </c>
      <c r="P1958" s="1" t="s">
        <v>259</v>
      </c>
      <c r="R1958" s="1" t="s">
        <v>260</v>
      </c>
      <c r="S1958" s="1" t="s">
        <v>261</v>
      </c>
      <c r="U1958" s="1" t="s">
        <v>67</v>
      </c>
    </row>
    <row r="1959" spans="1:23" x14ac:dyDescent="0.3">
      <c r="A1959" s="1" t="s">
        <v>262</v>
      </c>
      <c r="B1959" s="1" t="s">
        <v>263</v>
      </c>
      <c r="D1959" s="1" t="s">
        <v>264</v>
      </c>
      <c r="E1959" s="1">
        <v>2</v>
      </c>
      <c r="F1959" s="1" t="s">
        <v>90</v>
      </c>
      <c r="H1959" s="1" t="s">
        <v>26</v>
      </c>
      <c r="J1959" s="1" t="s">
        <v>27</v>
      </c>
      <c r="K1959" s="1" t="s">
        <v>265</v>
      </c>
      <c r="L1959" s="1" t="s">
        <v>266</v>
      </c>
      <c r="M1959" s="1" t="s">
        <v>82</v>
      </c>
      <c r="N1959" s="2">
        <v>40179</v>
      </c>
      <c r="O1959" s="1" t="s">
        <v>267</v>
      </c>
      <c r="P1959" s="1" t="s">
        <v>268</v>
      </c>
      <c r="Q1959" s="1" t="s">
        <v>269</v>
      </c>
      <c r="R1959" s="1" t="s">
        <v>270</v>
      </c>
      <c r="S1959" s="1">
        <v>120300207</v>
      </c>
      <c r="U1959" s="3">
        <v>18568</v>
      </c>
    </row>
    <row r="1960" spans="1:23" x14ac:dyDescent="0.3">
      <c r="A1960" s="1" t="s">
        <v>271</v>
      </c>
      <c r="B1960" s="1" t="s">
        <v>272</v>
      </c>
      <c r="D1960" s="1" t="s">
        <v>273</v>
      </c>
      <c r="E1960" s="1">
        <v>1</v>
      </c>
      <c r="F1960" s="1" t="s">
        <v>274</v>
      </c>
      <c r="H1960" s="1" t="s">
        <v>26</v>
      </c>
      <c r="I1960" s="1" t="s">
        <v>71</v>
      </c>
      <c r="J1960" s="1" t="s">
        <v>27</v>
      </c>
      <c r="K1960" s="1" t="s">
        <v>275</v>
      </c>
      <c r="L1960" s="1" t="s">
        <v>276</v>
      </c>
      <c r="M1960" s="1" t="s">
        <v>109</v>
      </c>
      <c r="N1960" s="2">
        <v>40179</v>
      </c>
      <c r="O1960" s="1" t="s">
        <v>223</v>
      </c>
      <c r="P1960" s="1" t="s">
        <v>277</v>
      </c>
      <c r="Q1960" s="1" t="s">
        <v>278</v>
      </c>
      <c r="R1960" s="1" t="s">
        <v>279</v>
      </c>
      <c r="S1960" s="1" t="s">
        <v>280</v>
      </c>
      <c r="U1960" s="1" t="s">
        <v>130</v>
      </c>
    </row>
    <row r="1961" spans="1:23" x14ac:dyDescent="0.3">
      <c r="A1961" s="1" t="s">
        <v>281</v>
      </c>
      <c r="B1961" s="1" t="s">
        <v>282</v>
      </c>
      <c r="F1961" s="1" t="s">
        <v>283</v>
      </c>
      <c r="H1961" s="1" t="s">
        <v>26</v>
      </c>
      <c r="I1961" s="1" t="s">
        <v>71</v>
      </c>
      <c r="J1961" s="1" t="s">
        <v>27</v>
      </c>
      <c r="K1961" s="1" t="s">
        <v>284</v>
      </c>
      <c r="L1961" s="1" t="s">
        <v>285</v>
      </c>
      <c r="M1961" s="1" t="s">
        <v>258</v>
      </c>
      <c r="N1961" s="2">
        <v>40179</v>
      </c>
      <c r="O1961" s="1" t="s">
        <v>30</v>
      </c>
      <c r="P1961" s="1" t="s">
        <v>286</v>
      </c>
      <c r="Q1961" s="1" t="s">
        <v>287</v>
      </c>
      <c r="R1961" s="1" t="s">
        <v>288</v>
      </c>
      <c r="S1961" s="1" t="s">
        <v>289</v>
      </c>
      <c r="U1961" s="3">
        <v>18568</v>
      </c>
    </row>
    <row r="1962" spans="1:23" x14ac:dyDescent="0.3">
      <c r="A1962" s="1" t="s">
        <v>290</v>
      </c>
      <c r="B1962" s="1" t="s">
        <v>291</v>
      </c>
      <c r="F1962" s="1" t="s">
        <v>25</v>
      </c>
      <c r="H1962" s="1" t="s">
        <v>26</v>
      </c>
      <c r="J1962" s="1" t="s">
        <v>27</v>
      </c>
      <c r="K1962" s="1" t="s">
        <v>292</v>
      </c>
      <c r="M1962" s="1" t="s">
        <v>293</v>
      </c>
      <c r="N1962" s="2">
        <v>40179</v>
      </c>
      <c r="O1962" s="1" t="s">
        <v>30</v>
      </c>
      <c r="P1962" s="1" t="s">
        <v>294</v>
      </c>
      <c r="Q1962" s="1" t="s">
        <v>295</v>
      </c>
      <c r="R1962" s="1" t="s">
        <v>296</v>
      </c>
      <c r="S1962" s="1">
        <f>254-70-449-9441</f>
        <v>-9706</v>
      </c>
      <c r="U1962" s="1" t="s">
        <v>130</v>
      </c>
    </row>
    <row r="1963" spans="1:23" x14ac:dyDescent="0.3">
      <c r="A1963" s="1" t="s">
        <v>297</v>
      </c>
      <c r="B1963" s="1" t="s">
        <v>298</v>
      </c>
      <c r="F1963" s="1" t="s">
        <v>299</v>
      </c>
      <c r="H1963" s="1" t="s">
        <v>26</v>
      </c>
      <c r="I1963" s="1" t="s">
        <v>80</v>
      </c>
      <c r="J1963" s="1" t="s">
        <v>27</v>
      </c>
      <c r="K1963" s="1" t="s">
        <v>300</v>
      </c>
      <c r="L1963" s="1" t="s">
        <v>301</v>
      </c>
      <c r="M1963" s="1" t="s">
        <v>302</v>
      </c>
      <c r="N1963" s="2">
        <v>40179</v>
      </c>
      <c r="O1963" s="1" t="s">
        <v>30</v>
      </c>
      <c r="P1963" s="1" t="s">
        <v>303</v>
      </c>
      <c r="Q1963" s="1" t="s">
        <v>304</v>
      </c>
      <c r="R1963" s="1" t="s">
        <v>305</v>
      </c>
      <c r="S1963" s="1">
        <v>117633770</v>
      </c>
      <c r="U1963" s="4">
        <v>45667</v>
      </c>
    </row>
    <row r="1964" spans="1:23" x14ac:dyDescent="0.3">
      <c r="A1964" s="1" t="s">
        <v>306</v>
      </c>
      <c r="B1964" s="1" t="s">
        <v>307</v>
      </c>
      <c r="F1964" s="1" t="s">
        <v>25</v>
      </c>
      <c r="H1964" s="1" t="s">
        <v>26</v>
      </c>
      <c r="I1964" s="1" t="s">
        <v>39</v>
      </c>
      <c r="J1964" s="1" t="s">
        <v>27</v>
      </c>
      <c r="K1964" s="1" t="s">
        <v>308</v>
      </c>
      <c r="M1964" s="1" t="s">
        <v>309</v>
      </c>
      <c r="N1964" s="2">
        <v>40179</v>
      </c>
      <c r="O1964" s="1" t="s">
        <v>223</v>
      </c>
      <c r="P1964" s="1" t="s">
        <v>310</v>
      </c>
      <c r="Q1964" s="1" t="s">
        <v>311</v>
      </c>
      <c r="R1964" s="1" t="s">
        <v>312</v>
      </c>
      <c r="S1964" s="1">
        <f>44-203-2396117</f>
        <v>-2396276</v>
      </c>
      <c r="U1964" s="3">
        <v>18568</v>
      </c>
    </row>
    <row r="1965" spans="1:23" x14ac:dyDescent="0.3">
      <c r="A1965" s="1" t="s">
        <v>313</v>
      </c>
      <c r="B1965" s="1" t="s">
        <v>314</v>
      </c>
      <c r="F1965" s="1" t="s">
        <v>25</v>
      </c>
      <c r="H1965" s="1" t="s">
        <v>26</v>
      </c>
      <c r="J1965" s="1" t="s">
        <v>27</v>
      </c>
      <c r="K1965" s="1" t="s">
        <v>315</v>
      </c>
      <c r="M1965" s="1" t="s">
        <v>302</v>
      </c>
      <c r="N1965" s="2">
        <v>40179</v>
      </c>
      <c r="O1965" s="1" t="s">
        <v>30</v>
      </c>
      <c r="P1965" s="1" t="s">
        <v>316</v>
      </c>
      <c r="Q1965" s="1" t="s">
        <v>317</v>
      </c>
      <c r="R1965" s="1" t="s">
        <v>318</v>
      </c>
      <c r="S1965" s="1">
        <f>27-11-5684911</f>
        <v>-5684895</v>
      </c>
      <c r="U1965" s="3">
        <v>18568</v>
      </c>
    </row>
    <row r="1966" spans="1:23" x14ac:dyDescent="0.3">
      <c r="A1966" s="1" t="s">
        <v>319</v>
      </c>
      <c r="B1966" s="1" t="s">
        <v>320</v>
      </c>
      <c r="D1966" s="1" t="s">
        <v>321</v>
      </c>
      <c r="E1966" s="1">
        <v>2</v>
      </c>
      <c r="F1966" s="1" t="s">
        <v>90</v>
      </c>
      <c r="H1966" s="1" t="s">
        <v>26</v>
      </c>
      <c r="I1966" s="1" t="s">
        <v>71</v>
      </c>
      <c r="J1966" s="1" t="s">
        <v>27</v>
      </c>
      <c r="K1966" s="1" t="s">
        <v>322</v>
      </c>
      <c r="L1966" s="1" t="s">
        <v>323</v>
      </c>
      <c r="M1966" s="1" t="s">
        <v>100</v>
      </c>
      <c r="N1966" s="2">
        <v>40179</v>
      </c>
      <c r="O1966" s="1" t="s">
        <v>30</v>
      </c>
      <c r="P1966" s="1" t="s">
        <v>324</v>
      </c>
      <c r="Q1966" s="1" t="s">
        <v>325</v>
      </c>
      <c r="R1966" s="1" t="s">
        <v>326</v>
      </c>
      <c r="S1966" s="1" t="s">
        <v>327</v>
      </c>
      <c r="U1966" s="4">
        <v>45667</v>
      </c>
    </row>
    <row r="1967" spans="1:23" x14ac:dyDescent="0.3">
      <c r="A1967" s="1" t="s">
        <v>328</v>
      </c>
      <c r="B1967" s="1" t="s">
        <v>329</v>
      </c>
      <c r="F1967" s="1" t="s">
        <v>25</v>
      </c>
      <c r="H1967" s="1" t="s">
        <v>26</v>
      </c>
      <c r="J1967" s="1" t="s">
        <v>27</v>
      </c>
      <c r="K1967" s="1" t="s">
        <v>330</v>
      </c>
      <c r="M1967" s="1" t="s">
        <v>258</v>
      </c>
      <c r="N1967" s="2">
        <v>40179</v>
      </c>
      <c r="O1967" s="1" t="s">
        <v>30</v>
      </c>
      <c r="P1967" s="1" t="s">
        <v>331</v>
      </c>
      <c r="Q1967" s="1" t="s">
        <v>332</v>
      </c>
      <c r="R1967" s="1" t="s">
        <v>333</v>
      </c>
      <c r="S1967" s="1" t="s">
        <v>334</v>
      </c>
      <c r="U1967" s="1" t="s">
        <v>34</v>
      </c>
    </row>
    <row r="1968" spans="1:23" x14ac:dyDescent="0.3">
      <c r="A1968" s="1" t="s">
        <v>335</v>
      </c>
      <c r="B1968" s="1" t="s">
        <v>336</v>
      </c>
      <c r="F1968" s="1" t="s">
        <v>25</v>
      </c>
      <c r="H1968" s="1" t="s">
        <v>26</v>
      </c>
      <c r="I1968" s="1" t="s">
        <v>71</v>
      </c>
      <c r="J1968" s="1" t="s">
        <v>27</v>
      </c>
      <c r="K1968" s="1" t="s">
        <v>337</v>
      </c>
      <c r="L1968" s="1" t="s">
        <v>338</v>
      </c>
      <c r="M1968" s="1" t="s">
        <v>163</v>
      </c>
      <c r="N1968" s="2">
        <v>40179</v>
      </c>
      <c r="O1968" s="1" t="s">
        <v>30</v>
      </c>
      <c r="P1968" s="1" t="s">
        <v>339</v>
      </c>
      <c r="Q1968" s="1" t="s">
        <v>340</v>
      </c>
      <c r="R1968" s="1" t="s">
        <v>341</v>
      </c>
      <c r="S1968" s="1" t="s">
        <v>342</v>
      </c>
      <c r="U1968" s="4">
        <v>45667</v>
      </c>
    </row>
    <row r="1969" spans="1:22" x14ac:dyDescent="0.3">
      <c r="A1969" s="1" t="s">
        <v>343</v>
      </c>
      <c r="B1969" s="1" t="s">
        <v>344</v>
      </c>
      <c r="F1969" s="1" t="s">
        <v>25</v>
      </c>
      <c r="H1969" s="1" t="s">
        <v>26</v>
      </c>
      <c r="I1969" s="1" t="s">
        <v>71</v>
      </c>
      <c r="J1969" s="1" t="s">
        <v>27</v>
      </c>
      <c r="K1969" s="1" t="s">
        <v>345</v>
      </c>
      <c r="L1969" s="1" t="s">
        <v>346</v>
      </c>
      <c r="M1969" s="1" t="s">
        <v>347</v>
      </c>
      <c r="N1969" s="2">
        <v>40179</v>
      </c>
      <c r="O1969" s="1" t="s">
        <v>30</v>
      </c>
      <c r="P1969" s="1" t="s">
        <v>348</v>
      </c>
      <c r="Q1969" s="1" t="s">
        <v>349</v>
      </c>
      <c r="R1969" s="1" t="s">
        <v>350</v>
      </c>
      <c r="S1969" s="1" t="s">
        <v>351</v>
      </c>
      <c r="U1969" s="1" t="s">
        <v>130</v>
      </c>
    </row>
    <row r="1970" spans="1:22" x14ac:dyDescent="0.3">
      <c r="A1970" s="1" t="s">
        <v>352</v>
      </c>
      <c r="B1970" s="1" t="s">
        <v>353</v>
      </c>
      <c r="F1970" s="1" t="s">
        <v>151</v>
      </c>
      <c r="H1970" s="1" t="s">
        <v>26</v>
      </c>
      <c r="I1970" s="1" t="s">
        <v>71</v>
      </c>
      <c r="J1970" s="1" t="s">
        <v>27</v>
      </c>
      <c r="K1970" s="1" t="s">
        <v>354</v>
      </c>
      <c r="M1970" s="1" t="s">
        <v>347</v>
      </c>
      <c r="N1970" s="2">
        <v>40179</v>
      </c>
      <c r="O1970" s="1" t="s">
        <v>30</v>
      </c>
      <c r="P1970" s="1" t="s">
        <v>355</v>
      </c>
      <c r="R1970" s="1" t="s">
        <v>356</v>
      </c>
      <c r="S1970" s="1" t="s">
        <v>357</v>
      </c>
      <c r="U1970" s="3">
        <v>18568</v>
      </c>
    </row>
    <row r="1971" spans="1:22" x14ac:dyDescent="0.3">
      <c r="A1971" s="1" t="s">
        <v>358</v>
      </c>
      <c r="B1971" s="1" t="s">
        <v>359</v>
      </c>
      <c r="F1971" s="1" t="s">
        <v>221</v>
      </c>
      <c r="H1971" s="1" t="s">
        <v>26</v>
      </c>
      <c r="I1971" s="1" t="s">
        <v>80</v>
      </c>
      <c r="J1971" s="1" t="s">
        <v>27</v>
      </c>
      <c r="K1971" s="1" t="s">
        <v>360</v>
      </c>
      <c r="L1971" s="1" t="s">
        <v>361</v>
      </c>
      <c r="M1971" s="1" t="s">
        <v>42</v>
      </c>
      <c r="N1971" s="2">
        <v>40179</v>
      </c>
      <c r="O1971" s="1" t="s">
        <v>30</v>
      </c>
      <c r="P1971" s="1" t="s">
        <v>362</v>
      </c>
      <c r="Q1971" s="1" t="s">
        <v>363</v>
      </c>
      <c r="R1971" s="1" t="s">
        <v>364</v>
      </c>
      <c r="U1971" s="3">
        <v>18568</v>
      </c>
    </row>
    <row r="1972" spans="1:22" x14ac:dyDescent="0.3">
      <c r="A1972" s="1" t="s">
        <v>365</v>
      </c>
      <c r="B1972" s="1" t="s">
        <v>366</v>
      </c>
      <c r="F1972" s="1" t="s">
        <v>248</v>
      </c>
      <c r="H1972" s="1" t="s">
        <v>26</v>
      </c>
      <c r="I1972" s="1" t="s">
        <v>71</v>
      </c>
      <c r="J1972" s="1" t="s">
        <v>27</v>
      </c>
      <c r="K1972" s="1" t="s">
        <v>367</v>
      </c>
      <c r="L1972" s="1" t="s">
        <v>368</v>
      </c>
      <c r="M1972" s="1" t="s">
        <v>302</v>
      </c>
      <c r="N1972" s="2">
        <v>40179</v>
      </c>
      <c r="O1972" s="1" t="s">
        <v>30</v>
      </c>
      <c r="P1972" s="1" t="s">
        <v>369</v>
      </c>
      <c r="Q1972" s="1" t="s">
        <v>370</v>
      </c>
      <c r="R1972" s="1" t="s">
        <v>371</v>
      </c>
      <c r="S1972" s="1" t="s">
        <v>372</v>
      </c>
      <c r="U1972" s="3">
        <v>18568</v>
      </c>
    </row>
    <row r="1973" spans="1:22" x14ac:dyDescent="0.3">
      <c r="A1973" s="1" t="s">
        <v>373</v>
      </c>
      <c r="B1973" s="1" t="s">
        <v>374</v>
      </c>
      <c r="F1973" s="1" t="s">
        <v>90</v>
      </c>
      <c r="H1973" s="1" t="s">
        <v>26</v>
      </c>
      <c r="I1973" s="1" t="s">
        <v>71</v>
      </c>
      <c r="J1973" s="1" t="s">
        <v>27</v>
      </c>
      <c r="K1973" s="1" t="s">
        <v>91</v>
      </c>
      <c r="M1973" s="1" t="s">
        <v>375</v>
      </c>
      <c r="N1973" s="2">
        <v>40179</v>
      </c>
      <c r="O1973" s="1" t="s">
        <v>30</v>
      </c>
      <c r="P1973" s="1" t="s">
        <v>376</v>
      </c>
      <c r="Q1973" s="1" t="s">
        <v>377</v>
      </c>
      <c r="R1973" s="1" t="s">
        <v>378</v>
      </c>
      <c r="S1973" s="1" t="s">
        <v>379</v>
      </c>
      <c r="U1973" s="3">
        <v>18568</v>
      </c>
    </row>
    <row r="1974" spans="1:22" x14ac:dyDescent="0.3">
      <c r="A1974" s="1" t="s">
        <v>380</v>
      </c>
      <c r="B1974" s="1" t="s">
        <v>381</v>
      </c>
      <c r="F1974" s="1" t="s">
        <v>382</v>
      </c>
      <c r="H1974" s="1" t="s">
        <v>26</v>
      </c>
      <c r="I1974" s="1" t="s">
        <v>71</v>
      </c>
      <c r="J1974" s="1" t="s">
        <v>27</v>
      </c>
      <c r="K1974" s="1" t="s">
        <v>383</v>
      </c>
      <c r="M1974" s="1" t="s">
        <v>384</v>
      </c>
      <c r="N1974" s="2">
        <v>40179</v>
      </c>
      <c r="O1974" s="1" t="s">
        <v>30</v>
      </c>
      <c r="P1974" s="1" t="s">
        <v>385</v>
      </c>
      <c r="Q1974" s="1" t="s">
        <v>386</v>
      </c>
      <c r="R1974" s="1" t="s">
        <v>387</v>
      </c>
      <c r="S1974" s="1" t="s">
        <v>388</v>
      </c>
      <c r="U1974" s="3">
        <v>18568</v>
      </c>
    </row>
    <row r="1975" spans="1:22" x14ac:dyDescent="0.3">
      <c r="A1975" s="1" t="s">
        <v>389</v>
      </c>
      <c r="B1975" s="1" t="s">
        <v>390</v>
      </c>
      <c r="F1975" s="1" t="s">
        <v>25</v>
      </c>
      <c r="H1975" s="1" t="s">
        <v>26</v>
      </c>
      <c r="I1975" s="1" t="s">
        <v>71</v>
      </c>
      <c r="J1975" s="1" t="s">
        <v>27</v>
      </c>
      <c r="K1975" s="1" t="s">
        <v>391</v>
      </c>
      <c r="M1975" s="1" t="s">
        <v>392</v>
      </c>
      <c r="N1975" s="2">
        <v>40179</v>
      </c>
      <c r="O1975" s="1" t="s">
        <v>30</v>
      </c>
      <c r="P1975" s="1" t="s">
        <v>393</v>
      </c>
      <c r="R1975" s="1" t="s">
        <v>394</v>
      </c>
      <c r="S1975" s="1" t="s">
        <v>395</v>
      </c>
      <c r="U1975" s="3">
        <v>18568</v>
      </c>
    </row>
    <row r="1976" spans="1:22" x14ac:dyDescent="0.3">
      <c r="A1976" s="1" t="s">
        <v>396</v>
      </c>
      <c r="B1976" s="1" t="s">
        <v>397</v>
      </c>
      <c r="F1976" s="1" t="s">
        <v>398</v>
      </c>
      <c r="H1976" s="1" t="s">
        <v>26</v>
      </c>
      <c r="J1976" s="1" t="s">
        <v>27</v>
      </c>
      <c r="K1976" s="1" t="s">
        <v>399</v>
      </c>
      <c r="M1976" s="1" t="s">
        <v>52</v>
      </c>
      <c r="N1976" s="2">
        <v>40179</v>
      </c>
      <c r="O1976" s="1" t="s">
        <v>30</v>
      </c>
      <c r="P1976" s="1" t="s">
        <v>400</v>
      </c>
      <c r="Q1976" s="1" t="s">
        <v>401</v>
      </c>
      <c r="R1976" s="1" t="s">
        <v>402</v>
      </c>
      <c r="S1976" s="1" t="s">
        <v>403</v>
      </c>
      <c r="U1976" s="3">
        <v>18568</v>
      </c>
    </row>
    <row r="1977" spans="1:22" x14ac:dyDescent="0.3">
      <c r="A1977" s="1" t="s">
        <v>404</v>
      </c>
      <c r="B1977" s="1" t="s">
        <v>405</v>
      </c>
      <c r="D1977" s="1" t="s">
        <v>406</v>
      </c>
      <c r="E1977" s="1">
        <v>1</v>
      </c>
      <c r="F1977" s="1" t="s">
        <v>248</v>
      </c>
      <c r="H1977" s="1" t="s">
        <v>26</v>
      </c>
      <c r="I1977" s="1" t="s">
        <v>124</v>
      </c>
      <c r="J1977" s="1" t="s">
        <v>27</v>
      </c>
      <c r="K1977" s="1" t="s">
        <v>407</v>
      </c>
      <c r="L1977" s="1" t="s">
        <v>408</v>
      </c>
      <c r="M1977" s="1" t="s">
        <v>409</v>
      </c>
      <c r="N1977" s="2">
        <v>40179</v>
      </c>
      <c r="O1977" s="1" t="s">
        <v>30</v>
      </c>
      <c r="P1977" s="1" t="s">
        <v>410</v>
      </c>
      <c r="Q1977" s="1" t="s">
        <v>411</v>
      </c>
      <c r="R1977" s="1" t="s">
        <v>412</v>
      </c>
      <c r="S1977" s="1" t="s">
        <v>413</v>
      </c>
      <c r="U1977" s="1" t="s">
        <v>414</v>
      </c>
      <c r="V1977" s="1" t="s">
        <v>139</v>
      </c>
    </row>
  </sheetData>
  <autoFilter ref="A1:W1977">
    <sortState xmlns:xlrd2="http://schemas.microsoft.com/office/spreadsheetml/2017/richdata2" ref="A2:W1977">
      <sortCondition descending="1" ref="N1:N197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fintech-data-7-23-2025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Ntakirutimana</dc:creator>
  <cp:lastModifiedBy>Pierre Ntakirutimana</cp:lastModifiedBy>
  <dcterms:created xsi:type="dcterms:W3CDTF">2025-07-23T17:51:32Z</dcterms:created>
  <dcterms:modified xsi:type="dcterms:W3CDTF">2025-07-23T17:56:14Z</dcterms:modified>
</cp:coreProperties>
</file>