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Projekt18 - PhD-Aquaponics/data/contribution/"/>
    </mc:Choice>
  </mc:AlternateContent>
  <xr:revisionPtr revIDLastSave="0" documentId="13_ncr:1_{35422612-2463-E543-AD41-1A2744C5E5B5}" xr6:coauthVersionLast="47" xr6:coauthVersionMax="47" xr10:uidLastSave="{00000000-0000-0000-0000-000000000000}"/>
  <bookViews>
    <workbookView xWindow="0" yWindow="0" windowWidth="21000" windowHeight="33600" activeTab="1" xr2:uid="{C5E9C466-93C4-574F-B63C-9AC7A4C519C5}"/>
  </bookViews>
  <sheets>
    <sheet name="important Notes" sheetId="3" r:id="rId1"/>
    <sheet name="municipalTap2" sheetId="8" r:id="rId2"/>
    <sheet name="municipalTap" sheetId="7" r:id="rId3"/>
    <sheet name="waterLegislation" sheetId="5" r:id="rId4"/>
    <sheet name="referenc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7" l="1"/>
  <c r="N59" i="7"/>
  <c r="N58" i="7"/>
  <c r="P55" i="7"/>
  <c r="Z42" i="7"/>
  <c r="AR42" i="7"/>
  <c r="I42" i="7"/>
  <c r="H42" i="7"/>
  <c r="P36" i="7"/>
  <c r="N36" i="7"/>
  <c r="AF22" i="7"/>
  <c r="Z22" i="7"/>
  <c r="AB13" i="7"/>
  <c r="AB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2E07E84-D8E8-484E-90F7-8C0824D871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B6AB7A2A-1076-3244-8B8E-A364B9C291E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9CE0356-F994-5E48-9C69-A49EBD0862C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2FFAF0BA-6EF8-2D4C-8204-A3EB988D374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934FBF0F-52C4-1F40-8102-21A047B19F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EAF3F769-42E2-5445-918D-20012075FF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898657DE-9653-7F4D-859C-3E96220F45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6C089E00-ABBE-8447-8346-5C9EF3D205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3D9F8784-144D-6A40-99FA-7B68173142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798675E5-5ED5-8A44-BDBC-F869B856573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E9A16B9E-62DC-ED49-AD75-A3069195829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B23FA592-4090-3747-9BDF-ACBD449523B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A4FA1BE3-F77E-E944-BF8B-76782B80ECE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91BCAA99-AE3C-6A45-87C3-A17D757FC54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1FF488F-3EB1-A54C-9DD5-ADD6EA0A60B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D0CD27B6-2B0D-0F4B-BC44-EF258698FA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2790667A-2D0D-1246-9E50-7F4C97C53E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8BFC4E7B-AC3D-8A41-A35E-6F95452DB1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3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<sst xmlns="http://schemas.openxmlformats.org/spreadsheetml/2006/main" count="1963" uniqueCount="196">
  <si>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</si>
  <si>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</si>
  <si>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</si>
  <si>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</si>
  <si>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</si>
  <si>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</si>
  <si>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</si>
  <si>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</si>
  <si>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</si>
  <si>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</si>
  <si>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</si>
  <si>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</si>
  <si>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</si>
  <si>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</si>
  <si>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</si>
  <si>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</si>
  <si>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</si>
  <si>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</si>
  <si>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</si>
  <si>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</si>
  <si>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</si>
  <si>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</si>
  <si>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</si>
  <si>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</si>
  <si>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</si>
  <si>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</si>
  <si>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</si>
  <si>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</si>
  <si>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</si>
  <si>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</si>
  <si>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</si>
  <si>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</si>
  <si>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</si>
  <si>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</si>
  <si>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</si>
  <si>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</si>
  <si>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</si>
  <si>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</si>
  <si>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ZIP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</si>
  <si>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</si>
  <si>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</si>
  <si>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</si>
  <si>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</si>
  <si>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</si>
  <si>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</si>
  <si>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</si>
  <si>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</si>
  <si>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</si>
  <si>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</si>
  <si>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</si>
  <si>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</si>
  <si>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</si>
  <si>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</si>
  <si>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</si>
  <si>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</si>
  <si>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</si>
  <si>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</si>
  <si>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</si>
  <si>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</si>
  <si>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</si>
  <si>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</si>
  <si>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</si>
  <si>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</si>
  <si>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</si>
  <si>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</si>
  <si>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</si>
  <si>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</si>
  <si>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</si>
  <si>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</si>
  <si>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</si>
  <si>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</si>
  <si>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</si>
  <si>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</si>
  <si>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</si>
  <si>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</si>
  <si>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</si>
  <si>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</si>
  <si>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</si>
  <si>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</si>
  <si>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</si>
  <si>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</si>
  <si>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</si>
  <si>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</si>
  <si>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</si>
  <si>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</si>
  <si>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</si>
  <si>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</si>
  <si>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</si>
  <si>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</si>
  <si>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</si>
  <si>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</si>
  <si>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</si>
  <si>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</si>
  <si>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</si>
  <si>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</si>
  <si>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</si>
  <si>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</si>
  <si>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</si>
  <si>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</si>
  <si>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</si>
  <si>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</si>
  <si>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</si>
  <si>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</si>
  <si>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</si>
  <si>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</si>
  <si>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</si>
  <si>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</si>
  <si>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</si>
  <si>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</si>
  <si>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</si>
  <si>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</si>
  <si>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</si>
  <si>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</si>
  <si>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</si>
  <si>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</si>
  <si>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</si>
  <si>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</si>
  <si>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</si>
  <si>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</si>
  <si>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</si>
  <si>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</si>
  <si>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</si>
  <si>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</si>
  <si>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</si>
  <si>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</si>
  <si>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</si>
  <si>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</si>
  <si>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</si>
  <si>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</si>
  <si>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</si>
  <si>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</si>
  <si>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</si>
  <si>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</si>
  <si>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</si>
  <si>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</si>
  <si>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</si>
  <si>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</si>
  <si>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</si>
  <si>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</si>
  <si>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</si>
  <si>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</si>
  <si>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Lisbon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</si>
  <si>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</si>
  <si>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</si>
  <si>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</si>
  <si>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</si>
  <si>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</si>
  <si>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</si>
  <si>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</si>
  <si>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</si>
  <si>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</si>
  <si>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</si>
  <si>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</si>
  <si>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</si>
  <si>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</si>
  <si>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</si>
  <si>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</si>
  <si>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</si>
  <si>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</si>
  <si>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</si>
  <si>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</si>
  <si>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</si>
  <si>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</si>
  <si>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</si>
  <si>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</si>
  <si>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</si>
  <si>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</si>
  <si>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</si>
  <si>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</si>
  <si>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</si>
  <si>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</si>
  <si>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</si>
  <si>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</si>
  <si>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</si>
  <si>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</si>
  <si>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</si>
  <si>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</si>
  <si>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</si>
  <si>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</si>
  <si>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</si>
  <si>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</si>
  <si>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</si>
  <si>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</si>
  <si>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Abtshagen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</si>
  <si>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</si>
  <si>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</si>
  <si>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</si>
  <si>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</si>
  <si>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</si>
  <si>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</si>
  <si>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</si>
  <si>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</si>
  <si>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</si>
  <si>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Wädenswill</t>
  </si>
  <si>
    <t>Torgau</t>
  </si>
  <si>
    <t>Minden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</si>
</sst>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1" fillId="0" borderId="4" xfId="0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5" xfId="0" applyFont="1" applyBorder="1"/>
    <xf numFmtId="0" fontId="1" fillId="0" borderId="6" xfId="0" applyFont="1" applyBorder="1"/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1:AU66" totalsRowShown="0" headerRowDxfId="9" headerRowBorderDxfId="8" tableBorderDxfId="7">
  <autoFilter ref="A1:AU66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ZIP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8</v>
      </c>
    </row>
    <row r="14" spans="2:2" x14ac:dyDescent="0.2">
      <c r="B14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2B6-B8C0-5345-9388-68D583236E6D}">
  <dimension ref="A1:BA38"/>
  <sheetViews>
    <sheetView tabSelected="1" zoomScaleNormal="150" zoomScaleSheetLayoutView="100" workbookViewId="0">
      <selection activeCell="C10" sqref="C10"/>
    </sheetView>
  </sheetViews>
  <sheetFormatPr baseColWidth="10" defaultColWidth="8.83203125" defaultRowHeight="16" x14ac:dyDescent="0.2"/>
  <cols>
    <col min="1" max="1" width="27.5" customWidth="1"/>
    <col min="2" max="2" width="25.83203125" customWidth="1"/>
    <col min="3" max="3" width="22.33203125" customWidth="1"/>
  </cols>
  <sheetData>
    <row r="1" spans="1:53" s="8" customFormat="1" ht="15" x14ac:dyDescent="0.2">
      <c r="A1" s="8" t="s">
        <v>0</v>
      </c>
      <c r="B1" s="8" t="s">
        <v>4</v>
      </c>
      <c r="C1" s="8" t="s">
        <v>189</v>
      </c>
      <c r="D1" s="8" t="s">
        <v>5</v>
      </c>
      <c r="E1" s="8" t="s">
        <v>24</v>
      </c>
      <c r="F1" s="8" t="s">
        <v>38</v>
      </c>
      <c r="G1" s="8" t="s">
        <v>39</v>
      </c>
      <c r="H1" s="8" t="s">
        <v>1</v>
      </c>
      <c r="I1" s="8" t="s">
        <v>92</v>
      </c>
      <c r="J1" s="8" t="s">
        <v>93</v>
      </c>
      <c r="K1" s="8" t="s">
        <v>89</v>
      </c>
      <c r="L1" s="8" t="s">
        <v>94</v>
      </c>
      <c r="M1" s="8" t="s">
        <v>88</v>
      </c>
      <c r="N1" s="8" t="s">
        <v>95</v>
      </c>
      <c r="O1" s="8" t="s">
        <v>87</v>
      </c>
      <c r="P1" s="8" t="s">
        <v>96</v>
      </c>
      <c r="Q1" s="8" t="s">
        <v>86</v>
      </c>
      <c r="R1" s="8" t="s">
        <v>97</v>
      </c>
      <c r="S1" s="8" t="s">
        <v>85</v>
      </c>
      <c r="T1" s="8" t="s">
        <v>98</v>
      </c>
      <c r="U1" s="8" t="s">
        <v>84</v>
      </c>
      <c r="V1" s="8" t="s">
        <v>99</v>
      </c>
      <c r="W1" s="8" t="s">
        <v>83</v>
      </c>
      <c r="X1" s="8" t="s">
        <v>100</v>
      </c>
      <c r="Y1" s="8" t="s">
        <v>82</v>
      </c>
      <c r="Z1" s="8" t="s">
        <v>101</v>
      </c>
      <c r="AA1" s="8" t="s">
        <v>81</v>
      </c>
      <c r="AB1" s="8" t="s">
        <v>102</v>
      </c>
      <c r="AC1" s="8" t="s">
        <v>80</v>
      </c>
      <c r="AD1" s="8" t="s">
        <v>103</v>
      </c>
      <c r="AE1" s="8" t="s">
        <v>79</v>
      </c>
      <c r="AF1" s="8" t="s">
        <v>104</v>
      </c>
      <c r="AG1" s="8" t="s">
        <v>78</v>
      </c>
      <c r="AH1" s="8" t="s">
        <v>105</v>
      </c>
      <c r="AI1" s="8" t="s">
        <v>77</v>
      </c>
      <c r="AJ1" s="8" t="s">
        <v>106</v>
      </c>
      <c r="AK1" s="8" t="s">
        <v>76</v>
      </c>
      <c r="AL1" s="8" t="s">
        <v>107</v>
      </c>
      <c r="AM1" s="8" t="s">
        <v>75</v>
      </c>
      <c r="AN1" s="8" t="s">
        <v>108</v>
      </c>
      <c r="AO1" s="8" t="s">
        <v>74</v>
      </c>
      <c r="AP1" s="8" t="s">
        <v>109</v>
      </c>
      <c r="AQ1" s="8" t="s">
        <v>73</v>
      </c>
      <c r="AR1" s="8" t="s">
        <v>110</v>
      </c>
      <c r="AS1" s="8" t="s">
        <v>72</v>
      </c>
      <c r="AT1" s="8" t="s">
        <v>111</v>
      </c>
      <c r="AU1" s="8" t="s">
        <v>71</v>
      </c>
    </row>
    <row r="2" spans="1:53" ht="15" x14ac:dyDescent="0.2">
      <c r="A2" t="s">
        <v>3</v>
      </c>
      <c r="B2" t="s">
        <v>2</v>
      </c>
      <c r="C2" t="s">
        <v>149</v>
      </c>
      <c r="D2">
        <v>2021</v>
      </c>
      <c r="E2" t="s">
        <v>25</v>
      </c>
      <c r="G2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t="s">
        <v>10</v>
      </c>
      <c r="B3" t="s">
        <v>11</v>
      </c>
      <c r="C3" t="s">
        <v>150</v>
      </c>
      <c r="D3">
        <v>2022</v>
      </c>
      <c r="E3" t="s">
        <v>25</v>
      </c>
      <c r="G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x14ac:dyDescent="0.2">
      <c r="A4" t="s">
        <v>13</v>
      </c>
      <c r="B4" t="s">
        <v>15</v>
      </c>
      <c r="C4" t="s">
        <v>195</v>
      </c>
      <c r="D4">
        <v>2021</v>
      </c>
      <c r="E4" t="s">
        <v>25</v>
      </c>
      <c r="G4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x14ac:dyDescent="0.2">
      <c r="A5" t="s">
        <v>16</v>
      </c>
      <c r="B5" t="s">
        <v>18</v>
      </c>
      <c r="C5" t="s">
        <v>194</v>
      </c>
      <c r="D5">
        <v>2021</v>
      </c>
      <c r="E5" t="s">
        <v>25</v>
      </c>
      <c r="G5" t="s">
        <v>41</v>
      </c>
      <c r="J5">
        <v>0.05</v>
      </c>
      <c r="K5" t="s">
        <v>90</v>
      </c>
      <c r="L5">
        <v>0.01</v>
      </c>
      <c r="M5" t="s">
        <v>90</v>
      </c>
      <c r="N5">
        <v>1.6</v>
      </c>
      <c r="O5" t="s">
        <v>91</v>
      </c>
      <c r="R5">
        <v>4.7</v>
      </c>
      <c r="S5" t="s">
        <v>91</v>
      </c>
      <c r="T5">
        <v>60</v>
      </c>
      <c r="U5" t="s">
        <v>91</v>
      </c>
      <c r="V5">
        <v>9.1</v>
      </c>
      <c r="W5" t="s">
        <v>91</v>
      </c>
      <c r="X5">
        <v>127</v>
      </c>
      <c r="Y5" t="s">
        <v>91</v>
      </c>
      <c r="Z5">
        <v>3.78E-2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9.1E-4</v>
      </c>
      <c r="AM5" t="s">
        <v>91</v>
      </c>
      <c r="AN5">
        <v>20.9</v>
      </c>
      <c r="AO5" t="s">
        <v>91</v>
      </c>
      <c r="AP5">
        <v>42.4</v>
      </c>
      <c r="AQ5" t="s">
        <v>91</v>
      </c>
      <c r="AR5">
        <v>0.02</v>
      </c>
      <c r="AS5" t="s">
        <v>90</v>
      </c>
      <c r="AT5">
        <v>2.4</v>
      </c>
      <c r="AU5" t="s">
        <v>91</v>
      </c>
    </row>
    <row r="6" spans="1:53" x14ac:dyDescent="0.2">
      <c r="A6" t="s">
        <v>16</v>
      </c>
      <c r="B6" t="s">
        <v>19</v>
      </c>
      <c r="C6" t="s">
        <v>179</v>
      </c>
      <c r="D6">
        <v>2021</v>
      </c>
      <c r="E6" t="s">
        <v>25</v>
      </c>
      <c r="G6" t="s">
        <v>41</v>
      </c>
      <c r="J6">
        <v>0.05</v>
      </c>
      <c r="K6" t="s">
        <v>90</v>
      </c>
      <c r="L6">
        <v>0.01</v>
      </c>
      <c r="M6" t="s">
        <v>90</v>
      </c>
      <c r="N6">
        <v>8.8000000000000007</v>
      </c>
      <c r="O6" t="s">
        <v>91</v>
      </c>
      <c r="R6">
        <v>1.1000000000000001</v>
      </c>
      <c r="S6" t="s">
        <v>91</v>
      </c>
      <c r="T6">
        <v>21.9</v>
      </c>
      <c r="U6" t="s">
        <v>91</v>
      </c>
      <c r="V6">
        <v>3.4</v>
      </c>
      <c r="W6" t="s">
        <v>91</v>
      </c>
      <c r="X6">
        <v>26.4</v>
      </c>
      <c r="Y6" t="s">
        <v>91</v>
      </c>
      <c r="Z6">
        <v>1.52E-2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0.02</v>
      </c>
      <c r="AI6" t="s">
        <v>90</v>
      </c>
      <c r="AL6">
        <v>5.1999999999999995E-4</v>
      </c>
      <c r="AM6" t="s">
        <v>91</v>
      </c>
      <c r="AN6">
        <v>10</v>
      </c>
      <c r="AO6" t="s">
        <v>91</v>
      </c>
      <c r="AP6">
        <v>19.3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x14ac:dyDescent="0.2">
      <c r="A7" t="s">
        <v>20</v>
      </c>
      <c r="B7" t="s">
        <v>21</v>
      </c>
      <c r="C7" t="s">
        <v>180</v>
      </c>
      <c r="D7">
        <v>2021</v>
      </c>
      <c r="E7" t="s">
        <v>25</v>
      </c>
      <c r="G7" t="s">
        <v>41</v>
      </c>
      <c r="H7">
        <v>7.75</v>
      </c>
      <c r="I7">
        <v>276</v>
      </c>
      <c r="J7">
        <v>0.1</v>
      </c>
      <c r="K7" t="s">
        <v>90</v>
      </c>
      <c r="L7">
        <v>0.01</v>
      </c>
      <c r="M7" t="s">
        <v>90</v>
      </c>
      <c r="N7">
        <v>1.61</v>
      </c>
      <c r="O7" t="s">
        <v>91</v>
      </c>
      <c r="R7">
        <v>1.02</v>
      </c>
      <c r="S7" t="s">
        <v>91</v>
      </c>
      <c r="T7">
        <v>47.6</v>
      </c>
      <c r="U7" t="s">
        <v>91</v>
      </c>
      <c r="V7">
        <v>3.54</v>
      </c>
      <c r="W7" t="s">
        <v>91</v>
      </c>
      <c r="X7">
        <v>15.5</v>
      </c>
      <c r="Y7" t="s">
        <v>91</v>
      </c>
      <c r="Z7">
        <v>0.01</v>
      </c>
      <c r="AA7" t="s">
        <v>90</v>
      </c>
      <c r="AD7">
        <v>4.4999999999999998E-2</v>
      </c>
      <c r="AE7" t="s">
        <v>91</v>
      </c>
      <c r="AF7">
        <v>5.0000000000000001E-3</v>
      </c>
      <c r="AG7" t="s">
        <v>90</v>
      </c>
      <c r="AH7">
        <v>0.02</v>
      </c>
      <c r="AI7" t="s">
        <v>90</v>
      </c>
      <c r="AL7">
        <v>5.0000000000000001E-3</v>
      </c>
      <c r="AM7" t="s">
        <v>90</v>
      </c>
      <c r="AN7">
        <v>9.5</v>
      </c>
      <c r="AO7" t="s">
        <v>91</v>
      </c>
      <c r="AP7">
        <v>13</v>
      </c>
      <c r="AQ7" t="s">
        <v>91</v>
      </c>
    </row>
    <row r="8" spans="1:53" x14ac:dyDescent="0.2">
      <c r="A8" t="s">
        <v>29</v>
      </c>
      <c r="B8" t="s">
        <v>31</v>
      </c>
      <c r="C8" t="s">
        <v>151</v>
      </c>
      <c r="D8">
        <v>2021</v>
      </c>
      <c r="E8" t="s">
        <v>30</v>
      </c>
      <c r="G8" t="s">
        <v>40</v>
      </c>
      <c r="H8">
        <v>7.9</v>
      </c>
      <c r="I8">
        <v>284</v>
      </c>
      <c r="J8">
        <v>7.0000000000000001E-3</v>
      </c>
      <c r="K8" t="s">
        <v>91</v>
      </c>
      <c r="L8">
        <v>2E-3</v>
      </c>
      <c r="M8" t="s">
        <v>91</v>
      </c>
      <c r="N8">
        <v>3.6</v>
      </c>
      <c r="O8" t="s">
        <v>91</v>
      </c>
      <c r="P8">
        <v>4.0000000000000001E-3</v>
      </c>
      <c r="Q8" t="s">
        <v>91</v>
      </c>
      <c r="R8">
        <v>1.1000000000000001</v>
      </c>
      <c r="S8" t="s">
        <v>91</v>
      </c>
      <c r="T8">
        <v>48.2</v>
      </c>
      <c r="U8" t="s">
        <v>91</v>
      </c>
      <c r="V8">
        <v>6.6</v>
      </c>
      <c r="W8" t="s">
        <v>91</v>
      </c>
      <c r="X8">
        <v>14.4</v>
      </c>
      <c r="Y8" t="s">
        <v>91</v>
      </c>
      <c r="Z8">
        <v>5.0000000000000001E-3</v>
      </c>
      <c r="AA8" t="s">
        <v>90</v>
      </c>
      <c r="AB8">
        <v>1E-3</v>
      </c>
      <c r="AC8" t="s">
        <v>90</v>
      </c>
      <c r="AD8">
        <v>5.0000000000000001E-3</v>
      </c>
      <c r="AE8" t="s">
        <v>90</v>
      </c>
      <c r="AF8">
        <v>5.0000000000000001E-4</v>
      </c>
      <c r="AG8" t="s">
        <v>90</v>
      </c>
      <c r="AH8">
        <v>8.0000000000000002E-3</v>
      </c>
      <c r="AI8" t="s">
        <v>91</v>
      </c>
      <c r="AJ8">
        <v>5.0000000000000001E-4</v>
      </c>
      <c r="AK8" t="s">
        <v>91</v>
      </c>
      <c r="AL8">
        <v>5.0000000000000001E-4</v>
      </c>
      <c r="AM8" t="s">
        <v>90</v>
      </c>
      <c r="AN8">
        <v>6.4</v>
      </c>
      <c r="AO8" t="s">
        <v>91</v>
      </c>
      <c r="AP8">
        <v>6.4</v>
      </c>
      <c r="AQ8" t="s">
        <v>91</v>
      </c>
    </row>
    <row r="9" spans="1:53" x14ac:dyDescent="0.2">
      <c r="A9" t="s">
        <v>33</v>
      </c>
      <c r="B9" t="s">
        <v>34</v>
      </c>
      <c r="D9">
        <v>2021</v>
      </c>
      <c r="E9" t="s">
        <v>32</v>
      </c>
      <c r="G9" t="s">
        <v>41</v>
      </c>
      <c r="H9">
        <v>6.9</v>
      </c>
      <c r="I9">
        <v>489</v>
      </c>
      <c r="L9">
        <v>0.01</v>
      </c>
      <c r="M9" t="s">
        <v>90</v>
      </c>
      <c r="N9">
        <v>5</v>
      </c>
      <c r="O9" t="s">
        <v>91</v>
      </c>
      <c r="R9">
        <v>2</v>
      </c>
      <c r="S9" t="s">
        <v>91</v>
      </c>
      <c r="T9">
        <v>70</v>
      </c>
      <c r="U9" t="s">
        <v>91</v>
      </c>
      <c r="V9">
        <v>22</v>
      </c>
      <c r="W9" t="s">
        <v>91</v>
      </c>
      <c r="X9">
        <v>35</v>
      </c>
      <c r="Y9" t="s">
        <v>91</v>
      </c>
      <c r="Z9">
        <v>0.01</v>
      </c>
      <c r="AA9" t="s">
        <v>90</v>
      </c>
      <c r="AF9">
        <v>0.01</v>
      </c>
      <c r="AG9" t="s">
        <v>90</v>
      </c>
      <c r="AP9">
        <v>21</v>
      </c>
      <c r="AQ9" t="s">
        <v>91</v>
      </c>
    </row>
    <row r="10" spans="1:53" x14ac:dyDescent="0.2">
      <c r="A10" t="s">
        <v>33</v>
      </c>
      <c r="B10" t="s">
        <v>35</v>
      </c>
      <c r="D10">
        <v>2021</v>
      </c>
      <c r="E10" t="s">
        <v>32</v>
      </c>
      <c r="G10" t="s">
        <v>41</v>
      </c>
      <c r="H10">
        <v>7.9</v>
      </c>
      <c r="I10">
        <v>159</v>
      </c>
      <c r="L10">
        <v>0.01</v>
      </c>
      <c r="M10" t="s">
        <v>90</v>
      </c>
      <c r="N10">
        <v>1</v>
      </c>
      <c r="O10" t="s">
        <v>91</v>
      </c>
      <c r="R10">
        <v>1</v>
      </c>
      <c r="S10" t="s">
        <v>91</v>
      </c>
      <c r="T10">
        <v>18</v>
      </c>
      <c r="U10" t="s">
        <v>91</v>
      </c>
      <c r="V10">
        <v>7</v>
      </c>
      <c r="W10" t="s">
        <v>91</v>
      </c>
      <c r="X10">
        <v>12</v>
      </c>
      <c r="Y10" t="s">
        <v>91</v>
      </c>
      <c r="Z10">
        <v>0.13</v>
      </c>
      <c r="AA10" t="s">
        <v>91</v>
      </c>
      <c r="AF10">
        <v>0.01</v>
      </c>
      <c r="AG10" t="s">
        <v>90</v>
      </c>
      <c r="AP10">
        <v>2</v>
      </c>
      <c r="AQ10" t="s">
        <v>91</v>
      </c>
      <c r="BA10" t="s">
        <v>159</v>
      </c>
    </row>
    <row r="11" spans="1:53" x14ac:dyDescent="0.2">
      <c r="A11" t="s">
        <v>33</v>
      </c>
      <c r="B11" t="s">
        <v>36</v>
      </c>
      <c r="D11">
        <v>2021</v>
      </c>
      <c r="E11" t="s">
        <v>32</v>
      </c>
      <c r="G11" t="s">
        <v>41</v>
      </c>
      <c r="H11">
        <v>7.9</v>
      </c>
      <c r="I11">
        <v>530</v>
      </c>
      <c r="L11">
        <v>0.01</v>
      </c>
      <c r="M11" t="s">
        <v>90</v>
      </c>
      <c r="N11">
        <v>4</v>
      </c>
      <c r="O11" t="s">
        <v>91</v>
      </c>
      <c r="R11">
        <v>2</v>
      </c>
      <c r="S11" t="s">
        <v>91</v>
      </c>
      <c r="T11">
        <v>68</v>
      </c>
      <c r="U11" t="s">
        <v>91</v>
      </c>
      <c r="V11">
        <v>20</v>
      </c>
      <c r="W11" t="s">
        <v>91</v>
      </c>
      <c r="X11">
        <v>12</v>
      </c>
      <c r="Y11" t="s">
        <v>91</v>
      </c>
      <c r="Z11">
        <v>0.01</v>
      </c>
      <c r="AA11" t="s">
        <v>90</v>
      </c>
      <c r="AF11">
        <v>0.01</v>
      </c>
      <c r="AG11" t="s">
        <v>90</v>
      </c>
      <c r="AP11">
        <v>2</v>
      </c>
      <c r="AQ11" t="s">
        <v>91</v>
      </c>
    </row>
    <row r="12" spans="1:53" x14ac:dyDescent="0.2">
      <c r="A12" t="s">
        <v>33</v>
      </c>
      <c r="B12" t="s">
        <v>37</v>
      </c>
      <c r="D12">
        <v>2021</v>
      </c>
      <c r="E12" t="s">
        <v>32</v>
      </c>
      <c r="G12" t="s">
        <v>41</v>
      </c>
      <c r="H12">
        <v>7.8</v>
      </c>
      <c r="I12">
        <v>622</v>
      </c>
      <c r="L12">
        <v>0.01</v>
      </c>
      <c r="M12" t="s">
        <v>90</v>
      </c>
      <c r="N12">
        <v>6</v>
      </c>
      <c r="O12" t="s">
        <v>91</v>
      </c>
      <c r="R12">
        <v>2</v>
      </c>
      <c r="S12" t="s">
        <v>91</v>
      </c>
      <c r="T12">
        <v>79</v>
      </c>
      <c r="U12" t="s">
        <v>91</v>
      </c>
      <c r="V12">
        <v>19</v>
      </c>
      <c r="W12" t="s">
        <v>91</v>
      </c>
      <c r="X12">
        <v>14</v>
      </c>
      <c r="Y12" t="s">
        <v>91</v>
      </c>
      <c r="Z12">
        <v>0.01</v>
      </c>
      <c r="AA12" t="s">
        <v>90</v>
      </c>
      <c r="AF12">
        <v>0.01</v>
      </c>
      <c r="AG12" t="s">
        <v>90</v>
      </c>
      <c r="AP12">
        <v>7</v>
      </c>
      <c r="AQ12" t="s">
        <v>91</v>
      </c>
    </row>
    <row r="13" spans="1:53" x14ac:dyDescent="0.2">
      <c r="A13" t="s">
        <v>42</v>
      </c>
      <c r="B13" t="s">
        <v>43</v>
      </c>
      <c r="C13" t="s">
        <v>183</v>
      </c>
      <c r="D13">
        <v>2020</v>
      </c>
      <c r="E13" t="s">
        <v>25</v>
      </c>
      <c r="G13" t="s">
        <v>40</v>
      </c>
      <c r="H13">
        <v>7.4</v>
      </c>
      <c r="I13">
        <v>658</v>
      </c>
      <c r="J13">
        <v>0.1</v>
      </c>
      <c r="K13" t="s">
        <v>90</v>
      </c>
      <c r="L13">
        <v>0.01</v>
      </c>
      <c r="M13" t="s">
        <v>90</v>
      </c>
      <c r="N13">
        <v>0.81</v>
      </c>
      <c r="O13" t="s">
        <v>91</v>
      </c>
      <c r="P13">
        <v>0.1</v>
      </c>
      <c r="Q13" t="s">
        <v>90</v>
      </c>
      <c r="R13">
        <v>1.56</v>
      </c>
      <c r="S13" t="s">
        <v>91</v>
      </c>
      <c r="T13">
        <v>102</v>
      </c>
      <c r="U13" t="s">
        <v>91</v>
      </c>
      <c r="V13">
        <v>8.02</v>
      </c>
      <c r="W13" t="s">
        <v>91</v>
      </c>
      <c r="X13">
        <v>79.5</v>
      </c>
      <c r="Y13" t="s">
        <v>91</v>
      </c>
      <c r="Z13">
        <v>0.02</v>
      </c>
      <c r="AA13" t="s">
        <v>90</v>
      </c>
      <c r="AD13">
        <v>0.01</v>
      </c>
      <c r="AE13" t="s">
        <v>90</v>
      </c>
      <c r="AF13">
        <v>5.0000000000000001E-3</v>
      </c>
      <c r="AG13" t="s">
        <v>90</v>
      </c>
      <c r="AH13">
        <v>0.02</v>
      </c>
      <c r="AI13" t="s">
        <v>91</v>
      </c>
      <c r="AL13">
        <v>5.0000000000000001E-3</v>
      </c>
      <c r="AM13" t="s">
        <v>90</v>
      </c>
      <c r="AN13">
        <v>17.8</v>
      </c>
      <c r="AO13" t="s">
        <v>91</v>
      </c>
      <c r="AP13">
        <v>48.4</v>
      </c>
      <c r="AQ13" t="s">
        <v>91</v>
      </c>
      <c r="AR13">
        <v>0.02</v>
      </c>
      <c r="AS13" t="s">
        <v>90</v>
      </c>
      <c r="AT13">
        <v>1.3</v>
      </c>
      <c r="AU13" t="s">
        <v>91</v>
      </c>
    </row>
    <row r="14" spans="1:53" x14ac:dyDescent="0.2">
      <c r="A14" t="s">
        <v>45</v>
      </c>
      <c r="B14" t="s">
        <v>46</v>
      </c>
      <c r="C14" t="s">
        <v>152</v>
      </c>
      <c r="D14">
        <v>2022</v>
      </c>
      <c r="E14" t="s">
        <v>44</v>
      </c>
      <c r="G14" t="s">
        <v>40</v>
      </c>
      <c r="H14">
        <v>8.01</v>
      </c>
      <c r="I14">
        <v>848</v>
      </c>
      <c r="J14">
        <v>0.15</v>
      </c>
      <c r="K14" t="s">
        <v>90</v>
      </c>
      <c r="L14">
        <v>0.02</v>
      </c>
      <c r="M14" t="s">
        <v>90</v>
      </c>
      <c r="N14">
        <v>5</v>
      </c>
      <c r="O14" t="s">
        <v>90</v>
      </c>
      <c r="P14">
        <v>0.3</v>
      </c>
      <c r="Q14" t="s">
        <v>90</v>
      </c>
      <c r="R14">
        <v>11.4</v>
      </c>
      <c r="S14" t="s">
        <v>91</v>
      </c>
      <c r="T14">
        <v>69</v>
      </c>
      <c r="U14" t="s">
        <v>91</v>
      </c>
      <c r="V14">
        <v>25.2</v>
      </c>
      <c r="W14" t="s">
        <v>91</v>
      </c>
      <c r="X14">
        <v>145.6</v>
      </c>
      <c r="Y14" t="s">
        <v>91</v>
      </c>
      <c r="Z14">
        <v>0.04</v>
      </c>
      <c r="AA14" t="s">
        <v>90</v>
      </c>
      <c r="AB14">
        <v>0.02</v>
      </c>
      <c r="AC14" t="s">
        <v>90</v>
      </c>
      <c r="AD14">
        <v>0.01</v>
      </c>
      <c r="AE14" t="s">
        <v>90</v>
      </c>
      <c r="AF14">
        <v>0.01</v>
      </c>
      <c r="AG14" t="s">
        <v>90</v>
      </c>
      <c r="AH14">
        <v>0.16930000000000001</v>
      </c>
      <c r="AI14" t="s">
        <v>91</v>
      </c>
      <c r="AJ14">
        <v>2E-3</v>
      </c>
      <c r="AK14" t="s">
        <v>90</v>
      </c>
      <c r="AL14">
        <v>4.0000000000000001E-3</v>
      </c>
      <c r="AM14" t="s">
        <v>90</v>
      </c>
      <c r="AN14">
        <v>85.6</v>
      </c>
      <c r="AO14" t="s">
        <v>91</v>
      </c>
      <c r="AP14">
        <v>55.75</v>
      </c>
      <c r="AQ14" t="s">
        <v>91</v>
      </c>
      <c r="AR14">
        <v>0.02</v>
      </c>
      <c r="AS14" t="s">
        <v>90</v>
      </c>
      <c r="AT14">
        <v>2</v>
      </c>
      <c r="AU14" t="s">
        <v>90</v>
      </c>
    </row>
    <row r="15" spans="1:53" x14ac:dyDescent="0.2">
      <c r="A15" t="s">
        <v>66</v>
      </c>
      <c r="B15" t="s">
        <v>70</v>
      </c>
      <c r="C15" t="s">
        <v>153</v>
      </c>
      <c r="D15">
        <v>2022</v>
      </c>
      <c r="E15" t="s">
        <v>67</v>
      </c>
      <c r="G15" t="s">
        <v>40</v>
      </c>
      <c r="H15">
        <v>8.1999999999999993</v>
      </c>
      <c r="P15">
        <v>4.0000000000000002E-4</v>
      </c>
      <c r="Q15" t="s">
        <v>90</v>
      </c>
      <c r="R15">
        <v>0.24299999999999999</v>
      </c>
      <c r="S15" t="s">
        <v>91</v>
      </c>
      <c r="T15">
        <v>7.96</v>
      </c>
      <c r="U15" t="s">
        <v>91</v>
      </c>
      <c r="V15">
        <v>0.95499999999999996</v>
      </c>
      <c r="W15" t="s">
        <v>91</v>
      </c>
      <c r="Z15">
        <v>1.95E-2</v>
      </c>
      <c r="AA15" t="s">
        <v>91</v>
      </c>
      <c r="AB15">
        <v>5.0000000000000001E-4</v>
      </c>
      <c r="AC15" t="s">
        <v>90</v>
      </c>
      <c r="AD15">
        <v>7.9199999999999995E-4</v>
      </c>
      <c r="AE15" t="s">
        <v>91</v>
      </c>
      <c r="AF15">
        <v>2.3999999999999998E-3</v>
      </c>
      <c r="AG15" t="s">
        <v>91</v>
      </c>
      <c r="AJ15">
        <v>5.0000000000000001E-4</v>
      </c>
      <c r="AK15" t="s">
        <v>90</v>
      </c>
      <c r="AL15">
        <v>2.0000000000000001E-4</v>
      </c>
      <c r="AM15" t="s">
        <v>90</v>
      </c>
      <c r="AN15">
        <v>2.36</v>
      </c>
      <c r="AO15" t="s">
        <v>91</v>
      </c>
      <c r="AP15">
        <v>3.4</v>
      </c>
      <c r="AQ15" t="s">
        <v>91</v>
      </c>
      <c r="AR15">
        <v>1.3299999999999999E-2</v>
      </c>
      <c r="AS15" t="s">
        <v>91</v>
      </c>
      <c r="AT15">
        <v>0.8</v>
      </c>
      <c r="AU15" t="s">
        <v>91</v>
      </c>
    </row>
    <row r="16" spans="1:53" x14ac:dyDescent="0.2">
      <c r="B16" t="s">
        <v>165</v>
      </c>
      <c r="C16" t="s">
        <v>69</v>
      </c>
      <c r="D16">
        <v>2022</v>
      </c>
      <c r="E16" t="s">
        <v>68</v>
      </c>
      <c r="G16" t="s">
        <v>40</v>
      </c>
      <c r="N16">
        <v>2.7850000000000001</v>
      </c>
      <c r="O16" t="s">
        <v>91</v>
      </c>
      <c r="P16">
        <v>0.80600000000000005</v>
      </c>
      <c r="Q16" t="s">
        <v>91</v>
      </c>
      <c r="R16">
        <v>1.79</v>
      </c>
      <c r="S16" t="s">
        <v>91</v>
      </c>
      <c r="T16">
        <v>30.8</v>
      </c>
      <c r="U16" t="s">
        <v>91</v>
      </c>
      <c r="V16">
        <v>3.32</v>
      </c>
      <c r="W16" t="s">
        <v>91</v>
      </c>
      <c r="X16">
        <v>3.9590000000000001</v>
      </c>
      <c r="Y16" t="s">
        <v>91</v>
      </c>
      <c r="Z16">
        <v>1.09E-2</v>
      </c>
      <c r="AA16" t="s">
        <v>91</v>
      </c>
      <c r="AB16">
        <v>9.8900000000000002E-2</v>
      </c>
      <c r="AC16" t="s">
        <v>91</v>
      </c>
      <c r="AD16">
        <v>5.0000000000000001E-3</v>
      </c>
      <c r="AE16" t="s">
        <v>90</v>
      </c>
      <c r="AF16">
        <v>1E-3</v>
      </c>
      <c r="AG16" t="s">
        <v>90</v>
      </c>
      <c r="AH16">
        <v>1.4800000000000001E-2</v>
      </c>
      <c r="AI16" t="s">
        <v>91</v>
      </c>
      <c r="AJ16">
        <v>5.0000000000000001E-3</v>
      </c>
      <c r="AK16" t="s">
        <v>90</v>
      </c>
      <c r="AL16">
        <v>1.38E-2</v>
      </c>
      <c r="AM16" t="s">
        <v>91</v>
      </c>
      <c r="AN16">
        <v>6.66</v>
      </c>
      <c r="AO16" t="s">
        <v>91</v>
      </c>
    </row>
    <row r="17" spans="1:47" x14ac:dyDescent="0.2">
      <c r="B17" t="s">
        <v>113</v>
      </c>
      <c r="C17" t="s">
        <v>112</v>
      </c>
      <c r="D17">
        <v>2021</v>
      </c>
      <c r="E17" t="s">
        <v>67</v>
      </c>
      <c r="G17" t="s">
        <v>41</v>
      </c>
      <c r="H17">
        <v>7.3</v>
      </c>
      <c r="N17">
        <v>0.75</v>
      </c>
      <c r="O17" t="s">
        <v>91</v>
      </c>
      <c r="P17">
        <v>2</v>
      </c>
      <c r="Q17" t="s">
        <v>91</v>
      </c>
      <c r="R17">
        <v>1</v>
      </c>
      <c r="S17" t="s">
        <v>91</v>
      </c>
      <c r="T17">
        <v>9</v>
      </c>
      <c r="U17" t="s">
        <v>91</v>
      </c>
      <c r="V17">
        <v>2.7</v>
      </c>
      <c r="W17" t="s">
        <v>91</v>
      </c>
      <c r="X17">
        <v>7</v>
      </c>
      <c r="Y17" t="s">
        <v>91</v>
      </c>
      <c r="Z17">
        <v>2.9000000000000001E-2</v>
      </c>
      <c r="AA17" t="s">
        <v>91</v>
      </c>
      <c r="AD17">
        <v>7.0000000000000001E-3</v>
      </c>
      <c r="AE17" t="s">
        <v>91</v>
      </c>
      <c r="AF17">
        <v>1.7000000000000001E-2</v>
      </c>
      <c r="AG17" t="s">
        <v>91</v>
      </c>
      <c r="AN17">
        <v>17</v>
      </c>
      <c r="AO17" t="s">
        <v>91</v>
      </c>
      <c r="AP17">
        <v>25</v>
      </c>
      <c r="AQ17" t="s">
        <v>91</v>
      </c>
      <c r="AR17">
        <v>0.02</v>
      </c>
      <c r="AS17" t="s">
        <v>91</v>
      </c>
      <c r="AT17">
        <v>1.7</v>
      </c>
      <c r="AU17" t="s">
        <v>91</v>
      </c>
    </row>
    <row r="18" spans="1:47" x14ac:dyDescent="0.2">
      <c r="B18" t="s">
        <v>116</v>
      </c>
      <c r="C18" t="s">
        <v>114</v>
      </c>
      <c r="D18">
        <v>2021</v>
      </c>
      <c r="E18" t="s">
        <v>115</v>
      </c>
      <c r="G18" t="s">
        <v>41</v>
      </c>
      <c r="H18">
        <v>7.6</v>
      </c>
      <c r="I18">
        <v>591.4</v>
      </c>
      <c r="N18">
        <v>36.299999999999997</v>
      </c>
      <c r="O18" t="s">
        <v>91</v>
      </c>
      <c r="T18">
        <v>113</v>
      </c>
      <c r="U18" t="s">
        <v>91</v>
      </c>
      <c r="X18">
        <v>23.3</v>
      </c>
      <c r="Y18" t="s">
        <v>91</v>
      </c>
      <c r="AN18">
        <v>8.9</v>
      </c>
      <c r="AO18" t="s">
        <v>91</v>
      </c>
    </row>
    <row r="19" spans="1:47" x14ac:dyDescent="0.2">
      <c r="B19" t="s">
        <v>120</v>
      </c>
      <c r="C19" t="s">
        <v>117</v>
      </c>
      <c r="D19">
        <v>2022</v>
      </c>
      <c r="E19" t="s">
        <v>118</v>
      </c>
      <c r="G19" t="s">
        <v>41</v>
      </c>
      <c r="H19">
        <v>7.48</v>
      </c>
      <c r="I19">
        <v>399</v>
      </c>
      <c r="J19">
        <v>0.05</v>
      </c>
      <c r="K19" t="s">
        <v>90</v>
      </c>
      <c r="L19">
        <v>0.02</v>
      </c>
      <c r="M19" t="s">
        <v>90</v>
      </c>
      <c r="N19">
        <v>5.24</v>
      </c>
      <c r="O19" t="s">
        <v>91</v>
      </c>
      <c r="X19">
        <v>43.7</v>
      </c>
      <c r="Y19" t="s">
        <v>91</v>
      </c>
      <c r="Z19">
        <v>0.02</v>
      </c>
      <c r="AA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0.05</v>
      </c>
      <c r="AI19" t="s">
        <v>91</v>
      </c>
      <c r="AL19">
        <v>2E-3</v>
      </c>
      <c r="AM19" t="s">
        <v>90</v>
      </c>
      <c r="AN19">
        <v>20.98</v>
      </c>
      <c r="AO19" t="s">
        <v>91</v>
      </c>
      <c r="AP19">
        <v>31.9</v>
      </c>
      <c r="AQ19" t="s">
        <v>91</v>
      </c>
      <c r="AR19">
        <v>6.1899999999999997E-2</v>
      </c>
      <c r="AS19" t="s">
        <v>91</v>
      </c>
      <c r="AT19">
        <v>2.79</v>
      </c>
      <c r="AU19" t="s">
        <v>91</v>
      </c>
    </row>
    <row r="20" spans="1:47" x14ac:dyDescent="0.2">
      <c r="B20" t="s">
        <v>125</v>
      </c>
      <c r="C20" t="s">
        <v>123</v>
      </c>
      <c r="D20">
        <v>2013</v>
      </c>
      <c r="E20" t="s">
        <v>124</v>
      </c>
      <c r="G20" t="s">
        <v>41</v>
      </c>
      <c r="H20">
        <v>7.4</v>
      </c>
      <c r="I20">
        <v>590</v>
      </c>
      <c r="J20">
        <v>1.2</v>
      </c>
      <c r="K20" t="s">
        <v>91</v>
      </c>
      <c r="L20">
        <v>0.02</v>
      </c>
      <c r="M20" t="s">
        <v>90</v>
      </c>
      <c r="N20">
        <v>27.9</v>
      </c>
      <c r="O20" t="s">
        <v>91</v>
      </c>
      <c r="P20">
        <v>1.9444444444444444</v>
      </c>
      <c r="Q20" t="s">
        <v>91</v>
      </c>
    </row>
    <row r="21" spans="1:47" x14ac:dyDescent="0.2">
      <c r="B21" t="s">
        <v>122</v>
      </c>
      <c r="C21" t="s">
        <v>121</v>
      </c>
      <c r="D21">
        <v>2022</v>
      </c>
      <c r="E21" t="s">
        <v>118</v>
      </c>
      <c r="G21" t="s">
        <v>41</v>
      </c>
      <c r="H21">
        <v>7.31</v>
      </c>
      <c r="I21">
        <v>626</v>
      </c>
      <c r="J21">
        <v>10</v>
      </c>
      <c r="K21" t="s">
        <v>90</v>
      </c>
      <c r="L21">
        <v>0.2</v>
      </c>
      <c r="M21" t="s">
        <v>90</v>
      </c>
      <c r="N21">
        <v>14.09</v>
      </c>
      <c r="O21" t="s">
        <v>91</v>
      </c>
      <c r="P21">
        <v>0.4</v>
      </c>
      <c r="Q21" t="s">
        <v>90</v>
      </c>
      <c r="R21">
        <v>1.55</v>
      </c>
      <c r="S21" t="s">
        <v>91</v>
      </c>
      <c r="T21">
        <v>92.37</v>
      </c>
      <c r="U21" t="s">
        <v>91</v>
      </c>
      <c r="V21">
        <v>17.43</v>
      </c>
      <c r="W21" t="s">
        <v>91</v>
      </c>
      <c r="X21">
        <v>25.8</v>
      </c>
      <c r="Y21" t="s">
        <v>91</v>
      </c>
      <c r="Z21">
        <v>2.9659999999999999E-2</v>
      </c>
      <c r="AA21" t="s">
        <v>91</v>
      </c>
      <c r="AD21">
        <v>5.0000000000000001E-3</v>
      </c>
      <c r="AE21" t="s">
        <v>90</v>
      </c>
      <c r="AF21">
        <v>0.02</v>
      </c>
      <c r="AG21" t="s">
        <v>90</v>
      </c>
      <c r="AH21">
        <v>7.8600000000000003E-2</v>
      </c>
      <c r="AI21" t="s">
        <v>91</v>
      </c>
      <c r="AL21">
        <v>1E-3</v>
      </c>
      <c r="AM21" t="s">
        <v>90</v>
      </c>
      <c r="AN21">
        <v>16.649999999999999</v>
      </c>
      <c r="AO21" t="s">
        <v>91</v>
      </c>
      <c r="AP21">
        <v>21.74</v>
      </c>
      <c r="AQ21" t="s">
        <v>91</v>
      </c>
      <c r="AR21">
        <v>4.0000000000000001E-3</v>
      </c>
      <c r="AS21" t="s">
        <v>90</v>
      </c>
      <c r="AT21">
        <v>0.9</v>
      </c>
      <c r="AU21" t="s">
        <v>91</v>
      </c>
    </row>
    <row r="22" spans="1:47" x14ac:dyDescent="0.2">
      <c r="A22" t="s">
        <v>160</v>
      </c>
      <c r="C22" t="s">
        <v>141</v>
      </c>
      <c r="D22">
        <v>2021</v>
      </c>
      <c r="E22" t="s">
        <v>143</v>
      </c>
      <c r="H22">
        <v>8.4</v>
      </c>
      <c r="I22">
        <v>329</v>
      </c>
      <c r="J22">
        <v>0.1</v>
      </c>
      <c r="K22" t="s">
        <v>90</v>
      </c>
      <c r="L22">
        <v>0.04</v>
      </c>
      <c r="M22" t="s">
        <v>90</v>
      </c>
      <c r="T22">
        <v>26</v>
      </c>
      <c r="U22" t="s">
        <v>91</v>
      </c>
      <c r="V22">
        <v>4.8</v>
      </c>
      <c r="W22" t="s">
        <v>91</v>
      </c>
      <c r="Z22">
        <v>5.4500000000000007E-2</v>
      </c>
      <c r="AA22" t="s">
        <v>91</v>
      </c>
      <c r="AD22">
        <v>1E-4</v>
      </c>
      <c r="AE22" t="s">
        <v>90</v>
      </c>
      <c r="AF22">
        <v>0.01</v>
      </c>
      <c r="AG22" t="s">
        <v>90</v>
      </c>
      <c r="AL22">
        <v>6.0000000000000001E-3</v>
      </c>
      <c r="AM22" t="s">
        <v>90</v>
      </c>
      <c r="AR22">
        <v>1.9E-2</v>
      </c>
      <c r="AS22" t="s">
        <v>91</v>
      </c>
    </row>
    <row r="23" spans="1:47" x14ac:dyDescent="0.2">
      <c r="A23" t="s">
        <v>163</v>
      </c>
      <c r="B23" t="s">
        <v>161</v>
      </c>
      <c r="C23" t="s">
        <v>142</v>
      </c>
      <c r="D23">
        <v>2022</v>
      </c>
      <c r="E23" t="s">
        <v>32</v>
      </c>
      <c r="H23">
        <v>7.81</v>
      </c>
      <c r="I23">
        <v>367</v>
      </c>
      <c r="J23">
        <v>0.01</v>
      </c>
      <c r="K23" t="s">
        <v>90</v>
      </c>
      <c r="L23">
        <v>8.0000000000000002E-3</v>
      </c>
      <c r="M23" t="s">
        <v>90</v>
      </c>
      <c r="N23">
        <v>6.8</v>
      </c>
      <c r="O23" t="s">
        <v>91</v>
      </c>
      <c r="P23">
        <v>0.02</v>
      </c>
      <c r="Q23" t="s">
        <v>90</v>
      </c>
      <c r="R23">
        <v>1</v>
      </c>
      <c r="S23" t="s">
        <v>90</v>
      </c>
      <c r="T23">
        <v>53</v>
      </c>
      <c r="U23" t="s">
        <v>91</v>
      </c>
      <c r="V23">
        <v>14</v>
      </c>
      <c r="W23" t="s">
        <v>91</v>
      </c>
      <c r="X23">
        <v>21</v>
      </c>
      <c r="Y23" t="s">
        <v>91</v>
      </c>
      <c r="Z23">
        <v>0.01</v>
      </c>
      <c r="AA23" t="s">
        <v>90</v>
      </c>
      <c r="AD23">
        <v>1E-3</v>
      </c>
      <c r="AE23" t="s">
        <v>90</v>
      </c>
      <c r="AF23">
        <v>0.01</v>
      </c>
      <c r="AG23" t="s">
        <v>90</v>
      </c>
      <c r="AL23">
        <v>2E-3</v>
      </c>
      <c r="AM23" t="s">
        <v>90</v>
      </c>
      <c r="AN23">
        <v>2.6</v>
      </c>
      <c r="AO23" t="s">
        <v>91</v>
      </c>
      <c r="AP23">
        <v>5.7</v>
      </c>
      <c r="AQ23" t="s">
        <v>91</v>
      </c>
      <c r="AT23">
        <v>1.79</v>
      </c>
      <c r="AU23" t="s">
        <v>91</v>
      </c>
    </row>
    <row r="24" spans="1:47" x14ac:dyDescent="0.2">
      <c r="A24" t="s">
        <v>163</v>
      </c>
      <c r="B24" t="s">
        <v>162</v>
      </c>
      <c r="C24" t="s">
        <v>142</v>
      </c>
      <c r="D24">
        <v>2022</v>
      </c>
      <c r="E24" t="s">
        <v>32</v>
      </c>
      <c r="H24">
        <v>8.1300000000000008</v>
      </c>
      <c r="I24">
        <v>238</v>
      </c>
      <c r="J24">
        <v>0.01</v>
      </c>
      <c r="K24" t="s">
        <v>90</v>
      </c>
      <c r="L24">
        <v>8.0000000000000002E-3</v>
      </c>
      <c r="M24" t="s">
        <v>90</v>
      </c>
      <c r="N24">
        <v>3.5</v>
      </c>
      <c r="O24" t="s">
        <v>91</v>
      </c>
      <c r="P24">
        <v>0.02</v>
      </c>
      <c r="Q24" t="s">
        <v>90</v>
      </c>
      <c r="R24">
        <v>1</v>
      </c>
      <c r="S24" t="s">
        <v>90</v>
      </c>
      <c r="T24">
        <v>37</v>
      </c>
      <c r="U24" t="s">
        <v>91</v>
      </c>
      <c r="V24">
        <v>7.4</v>
      </c>
      <c r="W24" t="s">
        <v>91</v>
      </c>
      <c r="X24">
        <v>3.6</v>
      </c>
      <c r="Y24" t="s">
        <v>91</v>
      </c>
      <c r="Z24">
        <v>0.01</v>
      </c>
      <c r="AA24" t="s">
        <v>90</v>
      </c>
      <c r="AD24">
        <v>3.6999999999999998E-2</v>
      </c>
      <c r="AE24" t="s">
        <v>91</v>
      </c>
      <c r="AF24">
        <v>0.01</v>
      </c>
      <c r="AG24" t="s">
        <v>90</v>
      </c>
      <c r="AL24">
        <v>2E-3</v>
      </c>
      <c r="AM24" t="s">
        <v>90</v>
      </c>
      <c r="AN24">
        <v>1</v>
      </c>
      <c r="AO24" t="s">
        <v>90</v>
      </c>
      <c r="AP24">
        <v>1</v>
      </c>
      <c r="AQ24" t="s">
        <v>90</v>
      </c>
      <c r="AT24">
        <v>0.94</v>
      </c>
      <c r="AU24" t="s">
        <v>91</v>
      </c>
    </row>
    <row r="25" spans="1:47" x14ac:dyDescent="0.2">
      <c r="A25" t="s">
        <v>164</v>
      </c>
      <c r="C25" t="s">
        <v>144</v>
      </c>
      <c r="D25">
        <v>2022</v>
      </c>
      <c r="E25" t="s">
        <v>25</v>
      </c>
      <c r="H25">
        <v>7.67</v>
      </c>
      <c r="I25">
        <v>538</v>
      </c>
      <c r="J25">
        <v>0.05</v>
      </c>
      <c r="K25" t="s">
        <v>90</v>
      </c>
      <c r="L25">
        <v>0.05</v>
      </c>
      <c r="M25" t="s">
        <v>90</v>
      </c>
      <c r="N25">
        <v>6.4</v>
      </c>
      <c r="O25" t="s">
        <v>91</v>
      </c>
      <c r="P25">
        <v>0.04</v>
      </c>
      <c r="Q25" t="s">
        <v>90</v>
      </c>
      <c r="R25">
        <v>1.1000000000000001</v>
      </c>
      <c r="S25" t="s">
        <v>91</v>
      </c>
      <c r="T25">
        <v>80.5</v>
      </c>
      <c r="U25" t="s">
        <v>91</v>
      </c>
      <c r="V25">
        <v>20.2</v>
      </c>
      <c r="W25" t="s">
        <v>91</v>
      </c>
      <c r="X25">
        <v>16.8</v>
      </c>
      <c r="Y25" t="s">
        <v>91</v>
      </c>
      <c r="Z25">
        <v>0.02</v>
      </c>
      <c r="AA25" t="s">
        <v>90</v>
      </c>
      <c r="AB25">
        <v>0.2</v>
      </c>
      <c r="AC25" t="s">
        <v>90</v>
      </c>
      <c r="AD25">
        <v>0.2</v>
      </c>
      <c r="AE25" t="s">
        <v>90</v>
      </c>
      <c r="AF25">
        <v>5.0000000000000001E-3</v>
      </c>
      <c r="AG25" t="s">
        <v>90</v>
      </c>
      <c r="AH25">
        <v>0.1</v>
      </c>
      <c r="AI25" t="s">
        <v>90</v>
      </c>
      <c r="AL25">
        <v>2E-3</v>
      </c>
      <c r="AM25" t="s">
        <v>90</v>
      </c>
      <c r="AN25">
        <v>5.4</v>
      </c>
      <c r="AO25" t="s">
        <v>91</v>
      </c>
      <c r="AP25">
        <v>10.8</v>
      </c>
      <c r="AQ25" t="s">
        <v>91</v>
      </c>
      <c r="AR25">
        <v>0.02</v>
      </c>
      <c r="AS25" t="s">
        <v>90</v>
      </c>
      <c r="AT25">
        <v>0.3</v>
      </c>
      <c r="AU25" t="s">
        <v>91</v>
      </c>
    </row>
    <row r="26" spans="1:47" x14ac:dyDescent="0.2">
      <c r="A26" t="s">
        <v>148</v>
      </c>
      <c r="B26" t="s">
        <v>154</v>
      </c>
      <c r="C26" t="s">
        <v>145</v>
      </c>
      <c r="E26" t="s">
        <v>25</v>
      </c>
      <c r="H26">
        <v>7.74</v>
      </c>
      <c r="I26">
        <v>570</v>
      </c>
      <c r="J26">
        <v>0.16</v>
      </c>
      <c r="K26" t="s">
        <v>91</v>
      </c>
      <c r="L26">
        <v>2.5000000000000001E-2</v>
      </c>
      <c r="M26" t="s">
        <v>91</v>
      </c>
      <c r="N26">
        <v>1.65</v>
      </c>
      <c r="O26" t="s">
        <v>91</v>
      </c>
      <c r="P26">
        <v>7.0000000000000007E-2</v>
      </c>
      <c r="Q26" t="s">
        <v>91</v>
      </c>
      <c r="R26">
        <v>2.8</v>
      </c>
      <c r="S26" t="s">
        <v>91</v>
      </c>
      <c r="T26">
        <v>91.6</v>
      </c>
      <c r="U26" t="s">
        <v>91</v>
      </c>
      <c r="V26">
        <v>10.3</v>
      </c>
      <c r="W26" t="s">
        <v>91</v>
      </c>
      <c r="X26">
        <v>10</v>
      </c>
      <c r="Y26" t="s">
        <v>91</v>
      </c>
      <c r="Z26">
        <v>1E-3</v>
      </c>
      <c r="AA26" t="s">
        <v>90</v>
      </c>
      <c r="AD26">
        <v>0.01</v>
      </c>
      <c r="AE26" t="s">
        <v>90</v>
      </c>
      <c r="AF26">
        <v>2E-3</v>
      </c>
      <c r="AG26" t="s">
        <v>90</v>
      </c>
      <c r="AL26">
        <v>2E-3</v>
      </c>
      <c r="AM26" t="s">
        <v>90</v>
      </c>
      <c r="AN26">
        <v>15.5</v>
      </c>
      <c r="AO26" t="s">
        <v>91</v>
      </c>
      <c r="AP26">
        <v>19</v>
      </c>
      <c r="AQ26" t="s">
        <v>91</v>
      </c>
      <c r="AR26">
        <v>0.02</v>
      </c>
      <c r="AS26" t="s">
        <v>90</v>
      </c>
      <c r="AT26">
        <v>2.4</v>
      </c>
      <c r="AU26" t="s">
        <v>91</v>
      </c>
    </row>
    <row r="27" spans="1:47" x14ac:dyDescent="0.2">
      <c r="A27" t="s">
        <v>166</v>
      </c>
      <c r="B27" t="s">
        <v>167</v>
      </c>
      <c r="C27" t="s">
        <v>146</v>
      </c>
      <c r="D27">
        <v>2021</v>
      </c>
      <c r="E27" t="s">
        <v>25</v>
      </c>
      <c r="H27">
        <v>7.8</v>
      </c>
      <c r="I27">
        <v>385</v>
      </c>
      <c r="J27">
        <v>0.04</v>
      </c>
      <c r="K27" t="s">
        <v>90</v>
      </c>
      <c r="L27">
        <v>0.03</v>
      </c>
      <c r="M27" t="s">
        <v>90</v>
      </c>
      <c r="N27">
        <v>0.9</v>
      </c>
      <c r="O27" t="s">
        <v>91</v>
      </c>
      <c r="R27">
        <v>2</v>
      </c>
      <c r="S27" t="s">
        <v>91</v>
      </c>
      <c r="T27">
        <v>57</v>
      </c>
      <c r="U27" t="s">
        <v>91</v>
      </c>
      <c r="V27">
        <v>4.4000000000000004</v>
      </c>
      <c r="W27" t="s">
        <v>91</v>
      </c>
      <c r="X27">
        <v>21</v>
      </c>
      <c r="Y27" t="s">
        <v>91</v>
      </c>
      <c r="Z27">
        <v>0.01</v>
      </c>
      <c r="AA27" t="s">
        <v>90</v>
      </c>
      <c r="AD27">
        <v>5.0000000000000001E-3</v>
      </c>
      <c r="AE27" t="s">
        <v>90</v>
      </c>
      <c r="AF27">
        <v>0.01</v>
      </c>
      <c r="AG27" t="s">
        <v>90</v>
      </c>
      <c r="AH27">
        <v>0.1</v>
      </c>
      <c r="AI27" t="s">
        <v>90</v>
      </c>
      <c r="AL27">
        <v>1E-3</v>
      </c>
      <c r="AM27" t="s">
        <v>90</v>
      </c>
      <c r="AN27">
        <v>21</v>
      </c>
      <c r="AO27" t="s">
        <v>91</v>
      </c>
      <c r="AP27">
        <v>26</v>
      </c>
      <c r="AQ27" t="s">
        <v>91</v>
      </c>
      <c r="AR27">
        <v>0.1</v>
      </c>
      <c r="AS27" t="s">
        <v>90</v>
      </c>
      <c r="AT27">
        <v>1</v>
      </c>
      <c r="AU27" t="s">
        <v>90</v>
      </c>
    </row>
    <row r="28" spans="1:47" x14ac:dyDescent="0.2">
      <c r="A28" t="s">
        <v>166</v>
      </c>
      <c r="B28" t="s">
        <v>168</v>
      </c>
      <c r="C28" t="s">
        <v>146</v>
      </c>
      <c r="D28">
        <v>2021</v>
      </c>
      <c r="E28" t="s">
        <v>25</v>
      </c>
      <c r="H28">
        <v>8</v>
      </c>
      <c r="I28">
        <v>316</v>
      </c>
      <c r="J28">
        <v>0.04</v>
      </c>
      <c r="K28" t="s">
        <v>90</v>
      </c>
      <c r="L28">
        <v>0.03</v>
      </c>
      <c r="M28" t="s">
        <v>90</v>
      </c>
      <c r="N28">
        <v>0.88</v>
      </c>
      <c r="O28" t="s">
        <v>91</v>
      </c>
      <c r="R28">
        <v>3.8</v>
      </c>
      <c r="S28" t="s">
        <v>91</v>
      </c>
      <c r="T28">
        <v>43</v>
      </c>
      <c r="U28" t="s">
        <v>91</v>
      </c>
      <c r="V28">
        <v>6.5</v>
      </c>
      <c r="W28" t="s">
        <v>91</v>
      </c>
      <c r="X28">
        <v>10</v>
      </c>
      <c r="Y28" t="s">
        <v>91</v>
      </c>
      <c r="Z28">
        <v>1.9E-2</v>
      </c>
      <c r="AA28" t="s">
        <v>91</v>
      </c>
      <c r="AD28">
        <v>5.0000000000000001E-3</v>
      </c>
      <c r="AE28" t="s">
        <v>90</v>
      </c>
      <c r="AF28">
        <v>0.01</v>
      </c>
      <c r="AG28" t="s">
        <v>90</v>
      </c>
      <c r="AH28">
        <v>7.6999999999999999E-2</v>
      </c>
      <c r="AI28" t="s">
        <v>91</v>
      </c>
      <c r="AL28">
        <v>1E-3</v>
      </c>
      <c r="AM28" t="s">
        <v>90</v>
      </c>
      <c r="AN28">
        <v>12</v>
      </c>
      <c r="AO28" t="s">
        <v>91</v>
      </c>
      <c r="AP28">
        <v>20</v>
      </c>
      <c r="AQ28" t="s">
        <v>91</v>
      </c>
      <c r="AR28">
        <v>0.01</v>
      </c>
      <c r="AS28" t="s">
        <v>90</v>
      </c>
      <c r="AT28">
        <v>1</v>
      </c>
      <c r="AU28" t="s">
        <v>90</v>
      </c>
    </row>
    <row r="29" spans="1:47" x14ac:dyDescent="0.2">
      <c r="B29" t="s">
        <v>169</v>
      </c>
      <c r="C29" t="s">
        <v>147</v>
      </c>
      <c r="E29" t="s">
        <v>25</v>
      </c>
      <c r="H29">
        <v>8.14</v>
      </c>
      <c r="I29">
        <v>242</v>
      </c>
      <c r="J29">
        <v>0.05</v>
      </c>
      <c r="K29" t="s">
        <v>90</v>
      </c>
      <c r="L29">
        <v>0.01</v>
      </c>
      <c r="M29" t="s">
        <v>90</v>
      </c>
      <c r="N29">
        <v>12.1</v>
      </c>
      <c r="O29" t="s">
        <v>91</v>
      </c>
      <c r="P29">
        <v>0.01</v>
      </c>
      <c r="Q29" t="s">
        <v>90</v>
      </c>
      <c r="R29">
        <v>1.5</v>
      </c>
      <c r="S29" t="s">
        <v>91</v>
      </c>
      <c r="T29">
        <v>35.9</v>
      </c>
      <c r="U29" t="s">
        <v>91</v>
      </c>
      <c r="V29">
        <v>2.91</v>
      </c>
      <c r="W29" t="s">
        <v>91</v>
      </c>
      <c r="X29">
        <v>26.9</v>
      </c>
      <c r="Y29" t="s">
        <v>91</v>
      </c>
      <c r="Z29">
        <v>0.02</v>
      </c>
      <c r="AA29" t="s">
        <v>90</v>
      </c>
      <c r="AB29">
        <v>0.01</v>
      </c>
      <c r="AC29" t="s">
        <v>90</v>
      </c>
      <c r="AD29">
        <v>1E-3</v>
      </c>
      <c r="AE29" t="s">
        <v>90</v>
      </c>
      <c r="AF29">
        <v>5.0000000000000001E-3</v>
      </c>
      <c r="AG29" t="s">
        <v>90</v>
      </c>
      <c r="AH29">
        <v>1.0999999999999999E-2</v>
      </c>
      <c r="AI29" t="s">
        <v>91</v>
      </c>
      <c r="AL29">
        <v>2E-3</v>
      </c>
      <c r="AM29" t="s">
        <v>90</v>
      </c>
      <c r="AN29">
        <v>8.6</v>
      </c>
      <c r="AO29" t="s">
        <v>91</v>
      </c>
      <c r="AP29">
        <v>14.4</v>
      </c>
      <c r="AQ29" t="s">
        <v>91</v>
      </c>
      <c r="AR29">
        <v>0.05</v>
      </c>
      <c r="AS29" t="s">
        <v>90</v>
      </c>
      <c r="AT29">
        <v>1.8</v>
      </c>
      <c r="AU29" t="s">
        <v>91</v>
      </c>
    </row>
    <row r="30" spans="1:47" x14ac:dyDescent="0.2">
      <c r="B30" t="s">
        <v>170</v>
      </c>
      <c r="C30" t="s">
        <v>147</v>
      </c>
      <c r="E30" t="s">
        <v>25</v>
      </c>
      <c r="H30">
        <v>7.96</v>
      </c>
      <c r="I30">
        <v>478</v>
      </c>
      <c r="J30">
        <v>0.05</v>
      </c>
      <c r="K30" t="s">
        <v>90</v>
      </c>
      <c r="L30">
        <v>0.01</v>
      </c>
      <c r="M30" t="s">
        <v>90</v>
      </c>
      <c r="N30">
        <v>13.6</v>
      </c>
      <c r="O30" t="s">
        <v>91</v>
      </c>
      <c r="P30">
        <v>8.7999999999999995E-2</v>
      </c>
      <c r="Q30" t="s">
        <v>91</v>
      </c>
      <c r="R30">
        <v>5.26</v>
      </c>
      <c r="S30" t="s">
        <v>91</v>
      </c>
      <c r="T30">
        <v>49.3</v>
      </c>
      <c r="U30" t="s">
        <v>91</v>
      </c>
      <c r="V30">
        <v>10.6</v>
      </c>
      <c r="W30" t="s">
        <v>91</v>
      </c>
      <c r="X30">
        <v>73.599999999999994</v>
      </c>
      <c r="Y30" t="s">
        <v>91</v>
      </c>
      <c r="Z30">
        <v>0.02</v>
      </c>
      <c r="AA30" t="s">
        <v>90</v>
      </c>
      <c r="AB30">
        <v>0.01</v>
      </c>
      <c r="AC30" t="s">
        <v>90</v>
      </c>
      <c r="AD30">
        <v>2E-3</v>
      </c>
      <c r="AE30" t="s">
        <v>90</v>
      </c>
      <c r="AF30">
        <v>5.0000000000000001E-3</v>
      </c>
      <c r="AG30" t="s">
        <v>90</v>
      </c>
      <c r="AH30">
        <v>5.5E-2</v>
      </c>
      <c r="AI30" t="s">
        <v>91</v>
      </c>
      <c r="AL30">
        <v>2E-3</v>
      </c>
      <c r="AM30" t="s">
        <v>90</v>
      </c>
      <c r="AN30">
        <v>29.2</v>
      </c>
      <c r="AO30" t="s">
        <v>91</v>
      </c>
      <c r="AP30">
        <v>40.4</v>
      </c>
      <c r="AQ30" t="s">
        <v>91</v>
      </c>
      <c r="AR30">
        <v>0.05</v>
      </c>
      <c r="AS30" t="s">
        <v>90</v>
      </c>
      <c r="AT30">
        <v>1.2</v>
      </c>
      <c r="AU30" t="s">
        <v>91</v>
      </c>
    </row>
    <row r="31" spans="1:47" x14ac:dyDescent="0.2">
      <c r="A31" t="s">
        <v>173</v>
      </c>
      <c r="B31" t="s">
        <v>174</v>
      </c>
      <c r="C31" t="s">
        <v>172</v>
      </c>
      <c r="D31">
        <v>2020</v>
      </c>
      <c r="E31" t="s">
        <v>25</v>
      </c>
      <c r="J31">
        <v>0.01</v>
      </c>
      <c r="K31" t="s">
        <v>90</v>
      </c>
      <c r="L31">
        <v>5.0000000000000001E-3</v>
      </c>
      <c r="M31" t="s">
        <v>90</v>
      </c>
      <c r="N31">
        <v>4</v>
      </c>
      <c r="O31" t="s">
        <v>91</v>
      </c>
      <c r="P31">
        <v>0.01</v>
      </c>
      <c r="Q31" t="s">
        <v>90</v>
      </c>
      <c r="R31">
        <v>1.4</v>
      </c>
      <c r="S31" t="s">
        <v>91</v>
      </c>
      <c r="T31">
        <v>50</v>
      </c>
      <c r="U31" t="s">
        <v>91</v>
      </c>
      <c r="V31">
        <v>8.5</v>
      </c>
      <c r="W31" t="s">
        <v>91</v>
      </c>
      <c r="X31">
        <v>34</v>
      </c>
      <c r="Y31" t="s">
        <v>91</v>
      </c>
      <c r="Z31">
        <v>5.5999999999999999E-3</v>
      </c>
      <c r="AA31" t="s">
        <v>91</v>
      </c>
      <c r="AD31">
        <v>4.2000000000000002E-4</v>
      </c>
      <c r="AE31" t="s">
        <v>91</v>
      </c>
      <c r="AF31">
        <v>5.0000000000000001E-4</v>
      </c>
      <c r="AG31" t="s">
        <v>90</v>
      </c>
      <c r="AH31">
        <v>1.0999999999999999E-2</v>
      </c>
      <c r="AI31" t="s">
        <v>91</v>
      </c>
      <c r="AJ31">
        <v>1E-3</v>
      </c>
      <c r="AK31" t="s">
        <v>91</v>
      </c>
      <c r="AL31">
        <v>5.0000000000000001E-4</v>
      </c>
      <c r="AM31" t="s">
        <v>90</v>
      </c>
      <c r="AN31">
        <v>5.6</v>
      </c>
      <c r="AO31" t="s">
        <v>91</v>
      </c>
      <c r="AP31">
        <v>7.7</v>
      </c>
      <c r="AQ31" t="s">
        <v>91</v>
      </c>
      <c r="AR31">
        <v>0.01</v>
      </c>
      <c r="AS31" t="s">
        <v>90</v>
      </c>
      <c r="AT31">
        <v>0.93</v>
      </c>
      <c r="AU31" t="s">
        <v>91</v>
      </c>
    </row>
    <row r="32" spans="1:47" x14ac:dyDescent="0.2">
      <c r="A32" t="s">
        <v>173</v>
      </c>
      <c r="B32" t="s">
        <v>175</v>
      </c>
      <c r="C32" t="s">
        <v>172</v>
      </c>
      <c r="D32">
        <v>2020</v>
      </c>
      <c r="E32" t="s">
        <v>25</v>
      </c>
      <c r="I32">
        <v>520</v>
      </c>
      <c r="J32">
        <v>0.05</v>
      </c>
      <c r="K32" t="s">
        <v>90</v>
      </c>
      <c r="L32">
        <v>0.01</v>
      </c>
      <c r="M32" t="s">
        <v>90</v>
      </c>
      <c r="N32">
        <v>19.399999999999999</v>
      </c>
      <c r="O32" t="s">
        <v>91</v>
      </c>
      <c r="R32">
        <v>2.2000000000000002</v>
      </c>
      <c r="S32" t="s">
        <v>91</v>
      </c>
      <c r="T32">
        <v>76.3</v>
      </c>
      <c r="U32" t="s">
        <v>91</v>
      </c>
      <c r="V32">
        <v>11.5</v>
      </c>
      <c r="W32" t="s">
        <v>91</v>
      </c>
      <c r="X32">
        <v>27.1</v>
      </c>
      <c r="Y32" t="s">
        <v>91</v>
      </c>
      <c r="Z32">
        <v>0.02</v>
      </c>
      <c r="AA32" t="s">
        <v>90</v>
      </c>
      <c r="AD32">
        <v>5.0000000000000001E-3</v>
      </c>
      <c r="AE32" t="s">
        <v>90</v>
      </c>
      <c r="AF32">
        <v>5.0000000000000001E-3</v>
      </c>
      <c r="AG32" t="s">
        <v>90</v>
      </c>
      <c r="AH32">
        <v>0.05</v>
      </c>
      <c r="AI32" t="s">
        <v>90</v>
      </c>
      <c r="AL32">
        <v>2E-3</v>
      </c>
      <c r="AM32" t="s">
        <v>90</v>
      </c>
      <c r="AN32">
        <v>10.8</v>
      </c>
      <c r="AO32" t="s">
        <v>91</v>
      </c>
      <c r="AP32">
        <v>28.3</v>
      </c>
      <c r="AQ32" t="s">
        <v>91</v>
      </c>
      <c r="AR32">
        <v>5.0000000000000001E-3</v>
      </c>
      <c r="AS32" t="s">
        <v>90</v>
      </c>
      <c r="AT32">
        <v>0.78</v>
      </c>
      <c r="AU32" t="s">
        <v>91</v>
      </c>
    </row>
    <row r="33" spans="1:47" x14ac:dyDescent="0.2">
      <c r="A33" t="s">
        <v>173</v>
      </c>
      <c r="B33" t="s">
        <v>176</v>
      </c>
      <c r="C33" t="s">
        <v>172</v>
      </c>
      <c r="D33">
        <v>2020</v>
      </c>
      <c r="E33" t="s">
        <v>25</v>
      </c>
      <c r="I33">
        <v>339</v>
      </c>
      <c r="J33">
        <v>0.05</v>
      </c>
      <c r="K33" t="s">
        <v>90</v>
      </c>
      <c r="L33">
        <v>0.01</v>
      </c>
      <c r="M33" t="s">
        <v>90</v>
      </c>
      <c r="N33">
        <v>4.0999999999999996</v>
      </c>
      <c r="O33" t="s">
        <v>91</v>
      </c>
      <c r="R33">
        <v>1.4</v>
      </c>
      <c r="S33" t="s">
        <v>91</v>
      </c>
      <c r="T33">
        <v>50.9</v>
      </c>
      <c r="U33" t="s">
        <v>91</v>
      </c>
      <c r="V33">
        <v>8.5</v>
      </c>
      <c r="W33" t="s">
        <v>91</v>
      </c>
      <c r="X33">
        <v>34.799999999999997</v>
      </c>
      <c r="Y33" t="s">
        <v>91</v>
      </c>
      <c r="Z33">
        <v>0.02</v>
      </c>
      <c r="AA33" t="s">
        <v>90</v>
      </c>
      <c r="AD33">
        <v>5.0000000000000001E-3</v>
      </c>
      <c r="AE33" t="s">
        <v>90</v>
      </c>
      <c r="AF33">
        <v>5.0000000000000001E-3</v>
      </c>
      <c r="AG33" t="s">
        <v>90</v>
      </c>
      <c r="AH33">
        <v>0.05</v>
      </c>
      <c r="AI33" t="s">
        <v>90</v>
      </c>
      <c r="AL33">
        <v>2E-3</v>
      </c>
      <c r="AM33" t="s">
        <v>90</v>
      </c>
      <c r="AN33">
        <v>5.7</v>
      </c>
      <c r="AO33" t="s">
        <v>91</v>
      </c>
      <c r="AP33">
        <v>7.9</v>
      </c>
      <c r="AQ33" t="s">
        <v>91</v>
      </c>
      <c r="AR33">
        <v>5.0000000000000001E-3</v>
      </c>
      <c r="AS33" t="s">
        <v>90</v>
      </c>
      <c r="AT33">
        <v>0.92</v>
      </c>
      <c r="AU33" t="s">
        <v>91</v>
      </c>
    </row>
    <row r="34" spans="1:47" x14ac:dyDescent="0.2">
      <c r="B34" t="s">
        <v>181</v>
      </c>
      <c r="C34" t="s">
        <v>177</v>
      </c>
      <c r="D34">
        <v>2021</v>
      </c>
      <c r="E34" t="s">
        <v>178</v>
      </c>
      <c r="L34">
        <v>0.01</v>
      </c>
      <c r="M34" t="s">
        <v>90</v>
      </c>
      <c r="N34">
        <v>1.2376666666666667</v>
      </c>
      <c r="O34" t="s">
        <v>91</v>
      </c>
      <c r="AH34">
        <v>0.02</v>
      </c>
      <c r="AI34" t="s">
        <v>91</v>
      </c>
      <c r="AN34">
        <v>35.5</v>
      </c>
      <c r="AO34" t="s">
        <v>91</v>
      </c>
    </row>
    <row r="35" spans="1:47" x14ac:dyDescent="0.2">
      <c r="B35" t="s">
        <v>185</v>
      </c>
      <c r="C35" t="s">
        <v>184</v>
      </c>
      <c r="D35">
        <v>2022</v>
      </c>
      <c r="E35" t="s">
        <v>67</v>
      </c>
      <c r="H35">
        <v>8.1999999999999993</v>
      </c>
      <c r="I35">
        <v>323</v>
      </c>
      <c r="L35">
        <v>0.25</v>
      </c>
      <c r="M35" t="s">
        <v>90</v>
      </c>
      <c r="N35">
        <v>0.36699999999999999</v>
      </c>
      <c r="O35" t="s">
        <v>91</v>
      </c>
      <c r="P35">
        <v>0.06</v>
      </c>
      <c r="Q35" t="s">
        <v>90</v>
      </c>
      <c r="R35">
        <v>1.37</v>
      </c>
      <c r="S35" t="s">
        <v>91</v>
      </c>
      <c r="T35">
        <v>34.200000000000003</v>
      </c>
      <c r="U35" t="s">
        <v>91</v>
      </c>
      <c r="V35">
        <v>11.8</v>
      </c>
      <c r="W35" t="s">
        <v>91</v>
      </c>
      <c r="X35">
        <v>23</v>
      </c>
      <c r="Y35" t="s">
        <v>91</v>
      </c>
      <c r="Z35">
        <v>4.1399999999999999E-2</v>
      </c>
      <c r="AA35" t="s">
        <v>91</v>
      </c>
      <c r="AB35">
        <v>1.9499999999999999E-3</v>
      </c>
      <c r="AC35" t="s">
        <v>91</v>
      </c>
      <c r="AD35">
        <v>2.7200000000000002E-3</v>
      </c>
      <c r="AE35" t="s">
        <v>91</v>
      </c>
      <c r="AF35">
        <v>1E-3</v>
      </c>
      <c r="AG35" t="s">
        <v>90</v>
      </c>
      <c r="AH35">
        <v>2.4400000000000002E-2</v>
      </c>
      <c r="AI35" t="s">
        <v>91</v>
      </c>
      <c r="AJ35">
        <v>1E-3</v>
      </c>
      <c r="AK35" t="s">
        <v>90</v>
      </c>
      <c r="AL35">
        <v>2.2499999999999998E-3</v>
      </c>
      <c r="AM35" t="s">
        <v>91</v>
      </c>
      <c r="AN35">
        <v>8.68</v>
      </c>
      <c r="AO35" t="s">
        <v>91</v>
      </c>
      <c r="AP35">
        <v>14.2</v>
      </c>
      <c r="AQ35" t="s">
        <v>91</v>
      </c>
      <c r="AR35">
        <v>4.5400000000000003E-2</v>
      </c>
      <c r="AS35" t="s">
        <v>91</v>
      </c>
      <c r="AT35">
        <v>1.94</v>
      </c>
      <c r="AU35" t="s">
        <v>91</v>
      </c>
    </row>
    <row r="36" spans="1:47" x14ac:dyDescent="0.2">
      <c r="B36" t="s">
        <v>188</v>
      </c>
      <c r="C36" t="s">
        <v>184</v>
      </c>
      <c r="D36">
        <v>2022</v>
      </c>
      <c r="E36" t="s">
        <v>67</v>
      </c>
      <c r="H36">
        <v>7.8</v>
      </c>
      <c r="I36">
        <v>330</v>
      </c>
      <c r="L36">
        <v>0.25</v>
      </c>
      <c r="M36" t="s">
        <v>90</v>
      </c>
      <c r="N36">
        <v>0.38900000000000001</v>
      </c>
      <c r="O36" t="s">
        <v>91</v>
      </c>
      <c r="P36">
        <v>0.65100000000000002</v>
      </c>
      <c r="Q36" t="s">
        <v>91</v>
      </c>
      <c r="R36">
        <v>1.4</v>
      </c>
      <c r="S36" t="s">
        <v>91</v>
      </c>
      <c r="T36">
        <v>35</v>
      </c>
      <c r="U36" t="s">
        <v>91</v>
      </c>
      <c r="V36">
        <v>12.1</v>
      </c>
      <c r="W36" t="s">
        <v>91</v>
      </c>
      <c r="X36">
        <v>27.7</v>
      </c>
      <c r="Y36" t="s">
        <v>91</v>
      </c>
      <c r="Z36">
        <v>1.8800000000000001E-2</v>
      </c>
      <c r="AA36" t="s">
        <v>91</v>
      </c>
      <c r="AB36">
        <v>6.9300000000000004E-3</v>
      </c>
      <c r="AC36" t="s">
        <v>91</v>
      </c>
      <c r="AD36">
        <v>1.1100000000000001E-3</v>
      </c>
      <c r="AE36" t="s">
        <v>91</v>
      </c>
      <c r="AF36">
        <v>1E-3</v>
      </c>
      <c r="AG36" t="s">
        <v>90</v>
      </c>
      <c r="AH36">
        <v>2.4500000000000001E-2</v>
      </c>
      <c r="AI36" t="s">
        <v>91</v>
      </c>
      <c r="AJ36">
        <v>1.17E-3</v>
      </c>
      <c r="AK36" t="s">
        <v>91</v>
      </c>
      <c r="AL36">
        <v>1E-3</v>
      </c>
      <c r="AM36" t="s">
        <v>90</v>
      </c>
      <c r="AN36">
        <v>9.33</v>
      </c>
      <c r="AO36" t="s">
        <v>91</v>
      </c>
      <c r="AP36">
        <v>17.2</v>
      </c>
      <c r="AQ36" t="s">
        <v>91</v>
      </c>
      <c r="AR36">
        <v>3.6799999999999999E-2</v>
      </c>
      <c r="AS36" t="s">
        <v>91</v>
      </c>
      <c r="AT36">
        <v>0.56999999999999995</v>
      </c>
      <c r="AU36" t="s">
        <v>91</v>
      </c>
    </row>
    <row r="37" spans="1:47" x14ac:dyDescent="0.2">
      <c r="A37" t="s">
        <v>191</v>
      </c>
      <c r="B37" t="s">
        <v>192</v>
      </c>
      <c r="C37" t="s">
        <v>190</v>
      </c>
      <c r="D37">
        <v>2022</v>
      </c>
      <c r="E37" t="s">
        <v>119</v>
      </c>
      <c r="H37">
        <v>7.66</v>
      </c>
      <c r="J37">
        <v>0.15</v>
      </c>
      <c r="K37" t="s">
        <v>90</v>
      </c>
      <c r="L37">
        <v>0.03</v>
      </c>
      <c r="M37" t="s">
        <v>90</v>
      </c>
      <c r="N37">
        <v>11.8</v>
      </c>
      <c r="O37" t="s">
        <v>91</v>
      </c>
      <c r="P37">
        <v>0.115</v>
      </c>
      <c r="Q37" t="s">
        <v>91</v>
      </c>
      <c r="R37">
        <v>14</v>
      </c>
      <c r="S37" t="s">
        <v>91</v>
      </c>
      <c r="T37">
        <v>77</v>
      </c>
      <c r="U37" t="s">
        <v>91</v>
      </c>
      <c r="V37">
        <v>19</v>
      </c>
      <c r="W37" t="s">
        <v>91</v>
      </c>
      <c r="X37">
        <v>126</v>
      </c>
      <c r="Y37" t="s">
        <v>91</v>
      </c>
      <c r="Z37">
        <v>1.4999999999999999E-2</v>
      </c>
      <c r="AA37" t="s">
        <v>90</v>
      </c>
      <c r="AB37">
        <v>0.1</v>
      </c>
      <c r="AC37" t="s">
        <v>90</v>
      </c>
      <c r="AD37">
        <v>1.4999999999999999E-2</v>
      </c>
      <c r="AE37" t="s">
        <v>90</v>
      </c>
      <c r="AF37">
        <v>1.4999999999999999E-2</v>
      </c>
      <c r="AG37" t="s">
        <v>90</v>
      </c>
      <c r="AH37">
        <v>0.215</v>
      </c>
      <c r="AI37" t="s">
        <v>91</v>
      </c>
      <c r="AJ37">
        <v>1.2999999999999999E-3</v>
      </c>
      <c r="AK37" t="s">
        <v>91</v>
      </c>
      <c r="AL37">
        <v>6.4000000000000003E-3</v>
      </c>
      <c r="AM37" t="s">
        <v>91</v>
      </c>
      <c r="AN37">
        <v>108</v>
      </c>
      <c r="AO37" t="s">
        <v>91</v>
      </c>
      <c r="AR37">
        <v>0.03</v>
      </c>
      <c r="AS37" t="s">
        <v>90</v>
      </c>
      <c r="AT37">
        <v>1.2</v>
      </c>
      <c r="AU37" t="s">
        <v>91</v>
      </c>
    </row>
    <row r="38" spans="1:47" x14ac:dyDescent="0.2">
      <c r="C38" t="s">
        <v>193</v>
      </c>
      <c r="D38">
        <v>2022</v>
      </c>
      <c r="E38" t="s">
        <v>30</v>
      </c>
      <c r="G38" t="s">
        <v>40</v>
      </c>
      <c r="H38">
        <v>8</v>
      </c>
      <c r="I38">
        <v>299</v>
      </c>
      <c r="N38">
        <v>3.5</v>
      </c>
      <c r="O38" t="s">
        <v>91</v>
      </c>
      <c r="R38">
        <v>1.2</v>
      </c>
      <c r="S38" t="s">
        <v>91</v>
      </c>
      <c r="T38">
        <v>40.200000000000003</v>
      </c>
      <c r="U38" t="s">
        <v>91</v>
      </c>
      <c r="V38">
        <v>5.5</v>
      </c>
      <c r="W38" t="s">
        <v>91</v>
      </c>
      <c r="X38">
        <v>14</v>
      </c>
      <c r="Y38" t="s">
        <v>91</v>
      </c>
      <c r="AN38">
        <v>4.7</v>
      </c>
      <c r="AO38" t="s">
        <v>91</v>
      </c>
      <c r="AP38">
        <v>6.3</v>
      </c>
      <c r="AQ38" t="s">
        <v>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A66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baseColWidth="10" defaultColWidth="10.83203125" defaultRowHeight="16" x14ac:dyDescent="0.2"/>
  <cols>
    <col min="1" max="1" width="23.5" style="2" customWidth="1"/>
    <col min="2" max="3" width="24.6640625" style="5" customWidth="1"/>
    <col min="4" max="4" width="10.83203125" style="5"/>
    <col min="5" max="5" width="13" style="5" customWidth="1"/>
    <col min="6" max="6" width="10.83203125" style="5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3" s="1" customFormat="1" ht="15" x14ac:dyDescent="0.2">
      <c r="A1" s="10" t="s">
        <v>0</v>
      </c>
      <c r="B1" s="10" t="s">
        <v>4</v>
      </c>
      <c r="C1" s="10" t="s">
        <v>189</v>
      </c>
      <c r="D1" s="10" t="s">
        <v>5</v>
      </c>
      <c r="E1" s="10" t="s">
        <v>24</v>
      </c>
      <c r="F1" s="10" t="s">
        <v>38</v>
      </c>
      <c r="G1" s="11" t="s">
        <v>39</v>
      </c>
      <c r="H1" s="11" t="s">
        <v>1</v>
      </c>
      <c r="I1" s="11" t="s">
        <v>92</v>
      </c>
      <c r="J1" s="11" t="s">
        <v>93</v>
      </c>
      <c r="K1" s="11" t="s">
        <v>89</v>
      </c>
      <c r="L1" s="11" t="s">
        <v>94</v>
      </c>
      <c r="M1" s="11" t="s">
        <v>88</v>
      </c>
      <c r="N1" s="11" t="s">
        <v>95</v>
      </c>
      <c r="O1" s="11" t="s">
        <v>87</v>
      </c>
      <c r="P1" s="11" t="s">
        <v>96</v>
      </c>
      <c r="Q1" s="11" t="s">
        <v>86</v>
      </c>
      <c r="R1" s="11" t="s">
        <v>97</v>
      </c>
      <c r="S1" s="11" t="s">
        <v>85</v>
      </c>
      <c r="T1" s="11" t="s">
        <v>98</v>
      </c>
      <c r="U1" s="11" t="s">
        <v>84</v>
      </c>
      <c r="V1" s="11" t="s">
        <v>99</v>
      </c>
      <c r="W1" s="11" t="s">
        <v>83</v>
      </c>
      <c r="X1" s="11" t="s">
        <v>100</v>
      </c>
      <c r="Y1" s="11" t="s">
        <v>82</v>
      </c>
      <c r="Z1" s="11" t="s">
        <v>101</v>
      </c>
      <c r="AA1" s="11" t="s">
        <v>81</v>
      </c>
      <c r="AB1" s="11" t="s">
        <v>102</v>
      </c>
      <c r="AC1" s="11" t="s">
        <v>80</v>
      </c>
      <c r="AD1" s="11" t="s">
        <v>103</v>
      </c>
      <c r="AE1" s="11" t="s">
        <v>79</v>
      </c>
      <c r="AF1" s="11" t="s">
        <v>104</v>
      </c>
      <c r="AG1" s="11" t="s">
        <v>78</v>
      </c>
      <c r="AH1" s="11" t="s">
        <v>105</v>
      </c>
      <c r="AI1" s="11" t="s">
        <v>77</v>
      </c>
      <c r="AJ1" s="11" t="s">
        <v>106</v>
      </c>
      <c r="AK1" s="11" t="s">
        <v>76</v>
      </c>
      <c r="AL1" s="11" t="s">
        <v>107</v>
      </c>
      <c r="AM1" s="11" t="s">
        <v>75</v>
      </c>
      <c r="AN1" s="10" t="s">
        <v>108</v>
      </c>
      <c r="AO1" s="11" t="s">
        <v>74</v>
      </c>
      <c r="AP1" s="11" t="s">
        <v>109</v>
      </c>
      <c r="AQ1" s="11" t="s">
        <v>73</v>
      </c>
      <c r="AR1" s="11" t="s">
        <v>110</v>
      </c>
      <c r="AS1" s="11" t="s">
        <v>72</v>
      </c>
      <c r="AT1" s="10" t="s">
        <v>111</v>
      </c>
      <c r="AU1" s="10" t="s">
        <v>71</v>
      </c>
    </row>
    <row r="2" spans="1:53" ht="15" x14ac:dyDescent="0.2">
      <c r="A2" s="2" t="s">
        <v>3</v>
      </c>
      <c r="B2" s="5" t="s">
        <v>2</v>
      </c>
      <c r="C2" s="5" t="s">
        <v>149</v>
      </c>
      <c r="D2" s="5">
        <v>2021</v>
      </c>
      <c r="E2" s="5" t="s">
        <v>25</v>
      </c>
      <c r="G2" s="3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s="2" t="s">
        <v>10</v>
      </c>
      <c r="B3" s="5" t="s">
        <v>11</v>
      </c>
      <c r="C3" s="5" t="s">
        <v>150</v>
      </c>
      <c r="D3" s="5">
        <v>2022</v>
      </c>
      <c r="E3" s="5" t="s">
        <v>25</v>
      </c>
      <c r="G3" s="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x14ac:dyDescent="0.2">
      <c r="A4" s="2" t="s">
        <v>13</v>
      </c>
      <c r="B4" s="5" t="s">
        <v>15</v>
      </c>
      <c r="C4" s="5" t="s">
        <v>195</v>
      </c>
      <c r="D4" s="5">
        <v>2021</v>
      </c>
      <c r="E4" s="5" t="s">
        <v>25</v>
      </c>
      <c r="G4" s="3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s="9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ht="15" x14ac:dyDescent="0.2">
      <c r="A5" s="2" t="s">
        <v>16</v>
      </c>
      <c r="B5" s="5" t="s">
        <v>17</v>
      </c>
      <c r="C5" s="5" t="s">
        <v>147</v>
      </c>
      <c r="D5" s="5">
        <v>2021</v>
      </c>
      <c r="E5" s="5" t="s">
        <v>25</v>
      </c>
      <c r="G5" s="3" t="s">
        <v>41</v>
      </c>
      <c r="J5">
        <v>0.05</v>
      </c>
      <c r="K5" t="s">
        <v>90</v>
      </c>
      <c r="L5">
        <v>0.01</v>
      </c>
      <c r="M5" t="s">
        <v>90</v>
      </c>
      <c r="N5">
        <v>2.6</v>
      </c>
      <c r="O5" s="9" t="s">
        <v>91</v>
      </c>
      <c r="R5">
        <v>6.1</v>
      </c>
      <c r="S5" t="s">
        <v>91</v>
      </c>
      <c r="T5">
        <v>98.5</v>
      </c>
      <c r="U5" t="s">
        <v>91</v>
      </c>
      <c r="V5">
        <v>14.1</v>
      </c>
      <c r="W5" t="s">
        <v>91</v>
      </c>
      <c r="X5">
        <v>206</v>
      </c>
      <c r="Y5" t="s">
        <v>91</v>
      </c>
      <c r="Z5">
        <v>3.1199999999999999E-2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5.0000000000000001E-4</v>
      </c>
      <c r="AM5" t="s">
        <v>90</v>
      </c>
      <c r="AN5">
        <v>20.399999999999999</v>
      </c>
      <c r="AO5" t="s">
        <v>91</v>
      </c>
      <c r="AP5">
        <v>47.2</v>
      </c>
      <c r="AQ5" t="s">
        <v>91</v>
      </c>
      <c r="AR5">
        <v>0.02</v>
      </c>
      <c r="AS5" t="s">
        <v>90</v>
      </c>
      <c r="AT5">
        <v>3.2</v>
      </c>
      <c r="AU5" t="s">
        <v>91</v>
      </c>
    </row>
    <row r="6" spans="1:53" ht="15" x14ac:dyDescent="0.2">
      <c r="A6" s="2" t="s">
        <v>16</v>
      </c>
      <c r="B6" s="5" t="s">
        <v>18</v>
      </c>
      <c r="C6" s="5" t="s">
        <v>194</v>
      </c>
      <c r="D6" s="5">
        <v>2021</v>
      </c>
      <c r="E6" s="5" t="s">
        <v>25</v>
      </c>
      <c r="G6" s="3" t="s">
        <v>41</v>
      </c>
      <c r="J6">
        <v>0.05</v>
      </c>
      <c r="K6" t="s">
        <v>90</v>
      </c>
      <c r="L6">
        <v>0.01</v>
      </c>
      <c r="M6" t="s">
        <v>90</v>
      </c>
      <c r="N6">
        <v>1.6</v>
      </c>
      <c r="O6" s="9" t="s">
        <v>91</v>
      </c>
      <c r="R6">
        <v>4.7</v>
      </c>
      <c r="S6" t="s">
        <v>91</v>
      </c>
      <c r="T6">
        <v>60</v>
      </c>
      <c r="U6" t="s">
        <v>91</v>
      </c>
      <c r="V6">
        <v>9.1</v>
      </c>
      <c r="W6" t="s">
        <v>91</v>
      </c>
      <c r="X6">
        <v>127</v>
      </c>
      <c r="Y6" t="s">
        <v>91</v>
      </c>
      <c r="Z6">
        <v>3.78E-2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0.05</v>
      </c>
      <c r="AI6" t="s">
        <v>90</v>
      </c>
      <c r="AL6">
        <v>9.1E-4</v>
      </c>
      <c r="AM6" t="s">
        <v>91</v>
      </c>
      <c r="AN6">
        <v>20.9</v>
      </c>
      <c r="AO6" t="s">
        <v>91</v>
      </c>
      <c r="AP6">
        <v>42.4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ht="15" x14ac:dyDescent="0.2">
      <c r="A7" s="2" t="s">
        <v>16</v>
      </c>
      <c r="B7" s="5" t="s">
        <v>19</v>
      </c>
      <c r="C7" s="5" t="s">
        <v>179</v>
      </c>
      <c r="D7" s="5">
        <v>2021</v>
      </c>
      <c r="E7" s="5" t="s">
        <v>25</v>
      </c>
      <c r="G7" s="3" t="s">
        <v>41</v>
      </c>
      <c r="J7">
        <v>0.05</v>
      </c>
      <c r="K7" t="s">
        <v>90</v>
      </c>
      <c r="L7">
        <v>0.01</v>
      </c>
      <c r="M7" t="s">
        <v>90</v>
      </c>
      <c r="N7">
        <v>8.8000000000000007</v>
      </c>
      <c r="O7" s="9" t="s">
        <v>91</v>
      </c>
      <c r="R7">
        <v>1.1000000000000001</v>
      </c>
      <c r="S7" t="s">
        <v>91</v>
      </c>
      <c r="T7">
        <v>21.9</v>
      </c>
      <c r="U7" t="s">
        <v>91</v>
      </c>
      <c r="V7">
        <v>3.4</v>
      </c>
      <c r="W7" t="s">
        <v>91</v>
      </c>
      <c r="X7">
        <v>26.4</v>
      </c>
      <c r="Y7" t="s">
        <v>91</v>
      </c>
      <c r="Z7">
        <v>1.52E-2</v>
      </c>
      <c r="AA7" t="s">
        <v>91</v>
      </c>
      <c r="AD7">
        <v>5.0000000000000001E-3</v>
      </c>
      <c r="AE7" t="s">
        <v>90</v>
      </c>
      <c r="AF7">
        <v>5.0000000000000001E-3</v>
      </c>
      <c r="AG7" t="s">
        <v>90</v>
      </c>
      <c r="AH7">
        <v>0.02</v>
      </c>
      <c r="AI7" t="s">
        <v>90</v>
      </c>
      <c r="AL7">
        <v>5.1999999999999995E-4</v>
      </c>
      <c r="AM7" t="s">
        <v>91</v>
      </c>
      <c r="AN7">
        <v>10</v>
      </c>
      <c r="AO7" t="s">
        <v>91</v>
      </c>
      <c r="AP7">
        <v>19.3</v>
      </c>
      <c r="AQ7" t="s">
        <v>91</v>
      </c>
      <c r="AR7">
        <v>0.02</v>
      </c>
      <c r="AS7" t="s">
        <v>90</v>
      </c>
      <c r="AT7">
        <v>2.4</v>
      </c>
      <c r="AU7" t="s">
        <v>91</v>
      </c>
    </row>
    <row r="8" spans="1:53" ht="15" x14ac:dyDescent="0.2">
      <c r="A8" s="2" t="s">
        <v>20</v>
      </c>
      <c r="B8" s="5" t="s">
        <v>21</v>
      </c>
      <c r="C8" s="5" t="s">
        <v>180</v>
      </c>
      <c r="D8" s="5">
        <v>2021</v>
      </c>
      <c r="E8" s="5" t="s">
        <v>25</v>
      </c>
      <c r="G8" s="3" t="s">
        <v>41</v>
      </c>
      <c r="H8">
        <v>7.75</v>
      </c>
      <c r="I8">
        <v>276</v>
      </c>
      <c r="J8">
        <v>0.1</v>
      </c>
      <c r="K8" t="s">
        <v>90</v>
      </c>
      <c r="L8">
        <v>0.01</v>
      </c>
      <c r="M8" t="s">
        <v>90</v>
      </c>
      <c r="N8">
        <v>1.61</v>
      </c>
      <c r="O8" s="9" t="s">
        <v>91</v>
      </c>
      <c r="R8">
        <v>1.02</v>
      </c>
      <c r="S8" t="s">
        <v>91</v>
      </c>
      <c r="T8">
        <v>47.6</v>
      </c>
      <c r="U8" t="s">
        <v>91</v>
      </c>
      <c r="V8">
        <v>3.54</v>
      </c>
      <c r="W8" t="s">
        <v>91</v>
      </c>
      <c r="X8">
        <v>15.5</v>
      </c>
      <c r="Y8" t="s">
        <v>91</v>
      </c>
      <c r="Z8">
        <v>0.01</v>
      </c>
      <c r="AA8" t="s">
        <v>90</v>
      </c>
      <c r="AD8">
        <v>4.4999999999999998E-2</v>
      </c>
      <c r="AE8" t="s">
        <v>91</v>
      </c>
      <c r="AF8">
        <v>5.0000000000000001E-3</v>
      </c>
      <c r="AG8" t="s">
        <v>90</v>
      </c>
      <c r="AH8">
        <v>0.02</v>
      </c>
      <c r="AI8" t="s">
        <v>90</v>
      </c>
      <c r="AL8">
        <v>5.0000000000000001E-3</v>
      </c>
      <c r="AM8" t="s">
        <v>90</v>
      </c>
      <c r="AN8">
        <v>9.5</v>
      </c>
      <c r="AO8" t="s">
        <v>91</v>
      </c>
      <c r="AP8">
        <v>13</v>
      </c>
      <c r="AQ8" t="s">
        <v>91</v>
      </c>
    </row>
    <row r="9" spans="1:53" ht="15" x14ac:dyDescent="0.2">
      <c r="A9" s="2" t="s">
        <v>20</v>
      </c>
      <c r="B9" s="5" t="s">
        <v>23</v>
      </c>
      <c r="C9" s="5" t="s">
        <v>180</v>
      </c>
      <c r="D9" s="5">
        <v>2021</v>
      </c>
      <c r="E9" s="5" t="s">
        <v>25</v>
      </c>
      <c r="G9" s="3" t="s">
        <v>41</v>
      </c>
      <c r="H9">
        <v>7.75</v>
      </c>
      <c r="I9">
        <v>283</v>
      </c>
      <c r="J9">
        <v>0.1</v>
      </c>
      <c r="K9" t="s">
        <v>90</v>
      </c>
      <c r="L9">
        <v>0.01</v>
      </c>
      <c r="M9" t="s">
        <v>90</v>
      </c>
      <c r="N9">
        <v>0.64</v>
      </c>
      <c r="O9" s="9" t="s">
        <v>91</v>
      </c>
      <c r="R9">
        <v>1.26</v>
      </c>
      <c r="S9" t="s">
        <v>91</v>
      </c>
      <c r="T9">
        <v>39.700000000000003</v>
      </c>
      <c r="U9" t="s">
        <v>91</v>
      </c>
      <c r="V9">
        <v>3.06</v>
      </c>
      <c r="W9" t="s">
        <v>91</v>
      </c>
      <c r="X9">
        <v>40.4</v>
      </c>
      <c r="Y9" t="s">
        <v>91</v>
      </c>
      <c r="Z9">
        <v>0.02</v>
      </c>
      <c r="AA9" t="s">
        <v>90</v>
      </c>
      <c r="AD9">
        <v>4.2000000000000003E-2</v>
      </c>
      <c r="AE9" t="s">
        <v>91</v>
      </c>
      <c r="AF9">
        <v>5.0000000000000001E-3</v>
      </c>
      <c r="AG9" t="s">
        <v>90</v>
      </c>
      <c r="AH9">
        <v>0.02</v>
      </c>
      <c r="AI9" t="s">
        <v>90</v>
      </c>
      <c r="AL9">
        <v>5.0000000000000001E-3</v>
      </c>
      <c r="AM9" t="s">
        <v>90</v>
      </c>
      <c r="AN9">
        <v>17.899999999999999</v>
      </c>
      <c r="AO9" t="s">
        <v>91</v>
      </c>
      <c r="AP9">
        <v>25.7</v>
      </c>
      <c r="AQ9" t="s">
        <v>91</v>
      </c>
    </row>
    <row r="10" spans="1:53" ht="15" x14ac:dyDescent="0.2">
      <c r="A10" s="2" t="s">
        <v>20</v>
      </c>
      <c r="B10" s="5" t="s">
        <v>26</v>
      </c>
      <c r="C10" s="5" t="s">
        <v>180</v>
      </c>
      <c r="D10" s="5">
        <v>2021</v>
      </c>
      <c r="E10" s="5" t="s">
        <v>25</v>
      </c>
      <c r="G10" s="3" t="s">
        <v>41</v>
      </c>
      <c r="H10">
        <v>7.63</v>
      </c>
      <c r="I10">
        <v>389</v>
      </c>
      <c r="J10">
        <v>0.1</v>
      </c>
      <c r="K10" t="s">
        <v>90</v>
      </c>
      <c r="L10">
        <v>0.01</v>
      </c>
      <c r="M10" t="s">
        <v>90</v>
      </c>
      <c r="N10">
        <v>0.22</v>
      </c>
      <c r="O10" s="9" t="s">
        <v>91</v>
      </c>
      <c r="R10">
        <v>1.51</v>
      </c>
      <c r="S10" t="s">
        <v>91</v>
      </c>
      <c r="T10">
        <v>62</v>
      </c>
      <c r="U10" t="s">
        <v>91</v>
      </c>
      <c r="V10">
        <v>3.6</v>
      </c>
      <c r="W10" t="s">
        <v>91</v>
      </c>
      <c r="X10">
        <v>33.1</v>
      </c>
      <c r="Y10" t="s">
        <v>91</v>
      </c>
      <c r="Z10">
        <v>0.02</v>
      </c>
      <c r="AA10" t="s">
        <v>90</v>
      </c>
      <c r="AD10">
        <v>6.0999999999999999E-2</v>
      </c>
      <c r="AE10" t="s">
        <v>91</v>
      </c>
      <c r="AF10">
        <v>5.0000000000000001E-3</v>
      </c>
      <c r="AG10" t="s">
        <v>90</v>
      </c>
      <c r="AH10">
        <v>0.02</v>
      </c>
      <c r="AI10" t="s">
        <v>91</v>
      </c>
      <c r="AL10">
        <v>5.0000000000000001E-3</v>
      </c>
      <c r="AM10" t="s">
        <v>90</v>
      </c>
      <c r="AN10">
        <v>19.8</v>
      </c>
      <c r="AO10" t="s">
        <v>91</v>
      </c>
      <c r="AP10">
        <v>31.7</v>
      </c>
      <c r="AQ10" t="s">
        <v>91</v>
      </c>
    </row>
    <row r="11" spans="1:53" ht="15" x14ac:dyDescent="0.2">
      <c r="A11" s="2" t="s">
        <v>20</v>
      </c>
      <c r="B11" s="5" t="s">
        <v>27</v>
      </c>
      <c r="C11" s="5" t="s">
        <v>180</v>
      </c>
      <c r="D11" s="5">
        <v>2021</v>
      </c>
      <c r="E11" s="5" t="s">
        <v>25</v>
      </c>
      <c r="G11" s="3" t="s">
        <v>41</v>
      </c>
      <c r="H11">
        <v>7.54</v>
      </c>
      <c r="I11">
        <v>252</v>
      </c>
      <c r="J11">
        <v>0.1</v>
      </c>
      <c r="K11" t="s">
        <v>90</v>
      </c>
      <c r="L11">
        <v>0.01</v>
      </c>
      <c r="M11" t="s">
        <v>90</v>
      </c>
      <c r="N11">
        <v>7.0000000000000007E-2</v>
      </c>
      <c r="O11" s="9" t="s">
        <v>91</v>
      </c>
      <c r="R11">
        <v>0.97</v>
      </c>
      <c r="S11" t="s">
        <v>91</v>
      </c>
      <c r="T11">
        <v>45.6</v>
      </c>
      <c r="U11" t="s">
        <v>91</v>
      </c>
      <c r="V11">
        <v>2.36</v>
      </c>
      <c r="W11" t="s">
        <v>91</v>
      </c>
      <c r="X11">
        <v>22.9</v>
      </c>
      <c r="Y11" t="s">
        <v>91</v>
      </c>
      <c r="Z11">
        <v>0.01</v>
      </c>
      <c r="AA11" t="s">
        <v>90</v>
      </c>
      <c r="AD11">
        <v>0.626</v>
      </c>
      <c r="AE11" t="s">
        <v>91</v>
      </c>
      <c r="AF11">
        <v>5.0000000000000001E-3</v>
      </c>
      <c r="AG11" t="s">
        <v>90</v>
      </c>
      <c r="AH11">
        <v>0.01</v>
      </c>
      <c r="AI11" t="s">
        <v>91</v>
      </c>
      <c r="AL11">
        <v>5.0000000000000001E-3</v>
      </c>
      <c r="AM11" t="s">
        <v>90</v>
      </c>
      <c r="AN11">
        <v>9.3000000000000007</v>
      </c>
      <c r="AO11" t="s">
        <v>91</v>
      </c>
      <c r="AP11">
        <v>15.4</v>
      </c>
      <c r="AQ11" t="s">
        <v>91</v>
      </c>
    </row>
    <row r="12" spans="1:53" x14ac:dyDescent="0.2">
      <c r="A12" s="2" t="s">
        <v>20</v>
      </c>
      <c r="B12" s="5" t="s">
        <v>28</v>
      </c>
      <c r="C12" s="5" t="s">
        <v>180</v>
      </c>
      <c r="D12" s="5">
        <v>2021</v>
      </c>
      <c r="E12" s="5" t="s">
        <v>25</v>
      </c>
      <c r="G12" s="3" t="s">
        <v>41</v>
      </c>
      <c r="H12">
        <v>7.61</v>
      </c>
      <c r="I12">
        <v>401</v>
      </c>
      <c r="J12">
        <v>0.1</v>
      </c>
      <c r="K12" t="s">
        <v>90</v>
      </c>
      <c r="L12">
        <v>0.01</v>
      </c>
      <c r="M12" t="s">
        <v>90</v>
      </c>
      <c r="N12">
        <v>0.97</v>
      </c>
      <c r="O12" s="9" t="s">
        <v>91</v>
      </c>
      <c r="R12">
        <v>2.64</v>
      </c>
      <c r="S12" t="s">
        <v>91</v>
      </c>
      <c r="T12">
        <v>58.7</v>
      </c>
      <c r="U12" t="s">
        <v>91</v>
      </c>
      <c r="V12">
        <v>6.54</v>
      </c>
      <c r="W12" t="s">
        <v>91</v>
      </c>
      <c r="X12">
        <v>8.3000000000000007</v>
      </c>
      <c r="Y12" t="s">
        <v>91</v>
      </c>
      <c r="Z12">
        <v>0.02</v>
      </c>
      <c r="AA12" t="s">
        <v>90</v>
      </c>
      <c r="AD12">
        <v>0.17100000000000001</v>
      </c>
      <c r="AE12" t="s">
        <v>91</v>
      </c>
      <c r="AF12">
        <v>5.0000000000000001E-3</v>
      </c>
      <c r="AG12" t="s">
        <v>90</v>
      </c>
      <c r="AH12">
        <v>0.06</v>
      </c>
      <c r="AI12" t="s">
        <v>91</v>
      </c>
      <c r="AL12">
        <v>5.0000000000000001E-3</v>
      </c>
      <c r="AM12" t="s">
        <v>90</v>
      </c>
      <c r="AN12">
        <v>25.1</v>
      </c>
      <c r="AO12" t="s">
        <v>91</v>
      </c>
      <c r="AP12">
        <v>31.6</v>
      </c>
      <c r="AQ12" t="s">
        <v>91</v>
      </c>
    </row>
    <row r="13" spans="1:53" x14ac:dyDescent="0.2">
      <c r="A13" s="2" t="s">
        <v>29</v>
      </c>
      <c r="B13" s="5" t="s">
        <v>31</v>
      </c>
      <c r="C13" s="5" t="s">
        <v>151</v>
      </c>
      <c r="D13" s="5">
        <v>2021</v>
      </c>
      <c r="E13" s="5" t="s">
        <v>30</v>
      </c>
      <c r="G13" s="3" t="s">
        <v>40</v>
      </c>
      <c r="H13">
        <v>7.9</v>
      </c>
      <c r="I13">
        <v>284</v>
      </c>
      <c r="J13">
        <v>7.0000000000000001E-3</v>
      </c>
      <c r="K13" s="9" t="s">
        <v>91</v>
      </c>
      <c r="L13">
        <v>2E-3</v>
      </c>
      <c r="M13" t="s">
        <v>91</v>
      </c>
      <c r="N13">
        <v>3.6</v>
      </c>
      <c r="O13" s="9" t="s">
        <v>91</v>
      </c>
      <c r="P13">
        <v>4.0000000000000001E-3</v>
      </c>
      <c r="Q13" t="s">
        <v>91</v>
      </c>
      <c r="R13">
        <v>1.1000000000000001</v>
      </c>
      <c r="S13" t="s">
        <v>91</v>
      </c>
      <c r="T13">
        <v>48.2</v>
      </c>
      <c r="U13" t="s">
        <v>91</v>
      </c>
      <c r="V13">
        <v>6.6</v>
      </c>
      <c r="W13" t="s">
        <v>91</v>
      </c>
      <c r="X13">
        <v>14.4</v>
      </c>
      <c r="Y13" t="s">
        <v>91</v>
      </c>
      <c r="Z13">
        <v>5.0000000000000001E-3</v>
      </c>
      <c r="AA13" t="s">
        <v>90</v>
      </c>
      <c r="AB13">
        <f>0.001</f>
        <v>1E-3</v>
      </c>
      <c r="AC13" t="s">
        <v>90</v>
      </c>
      <c r="AD13">
        <v>5.0000000000000001E-3</v>
      </c>
      <c r="AE13" t="s">
        <v>90</v>
      </c>
      <c r="AF13">
        <v>5.0000000000000001E-4</v>
      </c>
      <c r="AG13" t="s">
        <v>90</v>
      </c>
      <c r="AH13">
        <v>8.0000000000000002E-3</v>
      </c>
      <c r="AI13" t="s">
        <v>91</v>
      </c>
      <c r="AJ13">
        <v>5.0000000000000001E-4</v>
      </c>
      <c r="AK13" t="s">
        <v>91</v>
      </c>
      <c r="AL13">
        <v>5.0000000000000001E-4</v>
      </c>
      <c r="AM13" t="s">
        <v>90</v>
      </c>
      <c r="AN13">
        <v>6.4</v>
      </c>
      <c r="AO13" t="s">
        <v>91</v>
      </c>
      <c r="AP13">
        <v>6.4</v>
      </c>
      <c r="AQ13" t="s">
        <v>91</v>
      </c>
    </row>
    <row r="14" spans="1:53" x14ac:dyDescent="0.2">
      <c r="A14" s="2" t="s">
        <v>33</v>
      </c>
      <c r="B14" s="5" t="s">
        <v>34</v>
      </c>
      <c r="D14" s="5">
        <v>2021</v>
      </c>
      <c r="E14" s="5" t="s">
        <v>32</v>
      </c>
      <c r="G14" s="3" t="s">
        <v>41</v>
      </c>
      <c r="H14">
        <v>6.9</v>
      </c>
      <c r="I14">
        <v>489</v>
      </c>
      <c r="L14">
        <v>0.01</v>
      </c>
      <c r="M14" t="s">
        <v>90</v>
      </c>
      <c r="N14">
        <v>5</v>
      </c>
      <c r="O14" s="9" t="s">
        <v>91</v>
      </c>
      <c r="R14">
        <v>2</v>
      </c>
      <c r="S14" t="s">
        <v>91</v>
      </c>
      <c r="T14">
        <v>70</v>
      </c>
      <c r="U14" t="s">
        <v>91</v>
      </c>
      <c r="V14">
        <v>22</v>
      </c>
      <c r="W14" t="s">
        <v>91</v>
      </c>
      <c r="X14">
        <v>35</v>
      </c>
      <c r="Y14" t="s">
        <v>91</v>
      </c>
      <c r="Z14">
        <v>0.01</v>
      </c>
      <c r="AA14" t="s">
        <v>90</v>
      </c>
      <c r="AF14">
        <v>0.01</v>
      </c>
      <c r="AG14" t="s">
        <v>90</v>
      </c>
      <c r="AP14">
        <v>21</v>
      </c>
      <c r="AQ14" t="s">
        <v>91</v>
      </c>
    </row>
    <row r="15" spans="1:53" x14ac:dyDescent="0.2">
      <c r="A15" s="2" t="s">
        <v>33</v>
      </c>
      <c r="B15" s="5" t="s">
        <v>35</v>
      </c>
      <c r="D15" s="5">
        <v>2021</v>
      </c>
      <c r="E15" s="5" t="s">
        <v>32</v>
      </c>
      <c r="G15" s="3" t="s">
        <v>41</v>
      </c>
      <c r="H15">
        <v>7.9</v>
      </c>
      <c r="I15">
        <v>159</v>
      </c>
      <c r="L15" s="9">
        <v>0.01</v>
      </c>
      <c r="M15" t="s">
        <v>90</v>
      </c>
      <c r="N15">
        <v>1</v>
      </c>
      <c r="O15" s="9" t="s">
        <v>91</v>
      </c>
      <c r="R15">
        <v>1</v>
      </c>
      <c r="S15" t="s">
        <v>91</v>
      </c>
      <c r="T15">
        <v>18</v>
      </c>
      <c r="U15" t="s">
        <v>91</v>
      </c>
      <c r="V15">
        <v>7</v>
      </c>
      <c r="W15" t="s">
        <v>91</v>
      </c>
      <c r="X15">
        <v>12</v>
      </c>
      <c r="Y15" t="s">
        <v>91</v>
      </c>
      <c r="Z15">
        <v>0.13</v>
      </c>
      <c r="AA15" t="s">
        <v>91</v>
      </c>
      <c r="AF15">
        <v>0.01</v>
      </c>
      <c r="AG15" t="s">
        <v>90</v>
      </c>
      <c r="AP15">
        <v>2</v>
      </c>
      <c r="AQ15" t="s">
        <v>91</v>
      </c>
      <c r="BA15" t="s">
        <v>159</v>
      </c>
    </row>
    <row r="16" spans="1:53" x14ac:dyDescent="0.2">
      <c r="A16" s="2" t="s">
        <v>33</v>
      </c>
      <c r="B16" s="5" t="s">
        <v>36</v>
      </c>
      <c r="D16" s="5">
        <v>2021</v>
      </c>
      <c r="E16" s="5" t="s">
        <v>32</v>
      </c>
      <c r="G16" s="3" t="s">
        <v>41</v>
      </c>
      <c r="H16">
        <v>7.9</v>
      </c>
      <c r="I16">
        <v>530</v>
      </c>
      <c r="L16" s="9">
        <v>0.01</v>
      </c>
      <c r="M16" t="s">
        <v>90</v>
      </c>
      <c r="N16">
        <v>4</v>
      </c>
      <c r="O16" s="9" t="s">
        <v>91</v>
      </c>
      <c r="R16">
        <v>2</v>
      </c>
      <c r="S16" t="s">
        <v>91</v>
      </c>
      <c r="T16">
        <v>68</v>
      </c>
      <c r="U16" t="s">
        <v>91</v>
      </c>
      <c r="V16">
        <v>20</v>
      </c>
      <c r="W16" t="s">
        <v>91</v>
      </c>
      <c r="X16">
        <v>12</v>
      </c>
      <c r="Y16" t="s">
        <v>91</v>
      </c>
      <c r="Z16">
        <v>0.01</v>
      </c>
      <c r="AA16" t="s">
        <v>90</v>
      </c>
      <c r="AF16">
        <v>0.01</v>
      </c>
      <c r="AG16" t="s">
        <v>90</v>
      </c>
      <c r="AP16">
        <v>2</v>
      </c>
      <c r="AQ16" t="s">
        <v>91</v>
      </c>
    </row>
    <row r="17" spans="1:47" x14ac:dyDescent="0.2">
      <c r="A17" s="2" t="s">
        <v>33</v>
      </c>
      <c r="B17" s="5" t="s">
        <v>37</v>
      </c>
      <c r="D17" s="5">
        <v>2021</v>
      </c>
      <c r="E17" s="5" t="s">
        <v>32</v>
      </c>
      <c r="G17" s="3" t="s">
        <v>41</v>
      </c>
      <c r="H17">
        <v>7.8</v>
      </c>
      <c r="I17">
        <v>622</v>
      </c>
      <c r="L17" s="9">
        <v>0.01</v>
      </c>
      <c r="M17" t="s">
        <v>90</v>
      </c>
      <c r="N17">
        <v>6</v>
      </c>
      <c r="O17" s="9" t="s">
        <v>91</v>
      </c>
      <c r="R17">
        <v>2</v>
      </c>
      <c r="S17" t="s">
        <v>91</v>
      </c>
      <c r="T17">
        <v>79</v>
      </c>
      <c r="U17" t="s">
        <v>91</v>
      </c>
      <c r="V17">
        <v>19</v>
      </c>
      <c r="W17" t="s">
        <v>91</v>
      </c>
      <c r="X17">
        <v>14</v>
      </c>
      <c r="Y17" t="s">
        <v>91</v>
      </c>
      <c r="Z17">
        <v>0.01</v>
      </c>
      <c r="AA17" t="s">
        <v>90</v>
      </c>
      <c r="AF17">
        <v>0.01</v>
      </c>
      <c r="AG17" t="s">
        <v>90</v>
      </c>
      <c r="AP17">
        <v>7</v>
      </c>
      <c r="AQ17" t="s">
        <v>91</v>
      </c>
    </row>
    <row r="18" spans="1:47" ht="15" x14ac:dyDescent="0.2">
      <c r="A18" s="2" t="s">
        <v>42</v>
      </c>
      <c r="B18" s="5" t="s">
        <v>43</v>
      </c>
      <c r="C18" s="5" t="s">
        <v>183</v>
      </c>
      <c r="D18" s="5">
        <v>2020</v>
      </c>
      <c r="E18" s="5" t="s">
        <v>25</v>
      </c>
      <c r="G18" s="3" t="s">
        <v>40</v>
      </c>
      <c r="H18">
        <v>7.4</v>
      </c>
      <c r="I18">
        <v>658</v>
      </c>
      <c r="J18">
        <v>0.1</v>
      </c>
      <c r="K18" t="s">
        <v>90</v>
      </c>
      <c r="L18" s="9">
        <v>0.01</v>
      </c>
      <c r="M18" t="s">
        <v>90</v>
      </c>
      <c r="N18">
        <v>0.81</v>
      </c>
      <c r="O18" s="9" t="s">
        <v>91</v>
      </c>
      <c r="P18">
        <v>0.1</v>
      </c>
      <c r="Q18" t="s">
        <v>90</v>
      </c>
      <c r="R18">
        <v>1.56</v>
      </c>
      <c r="S18" t="s">
        <v>91</v>
      </c>
      <c r="T18">
        <v>102</v>
      </c>
      <c r="U18" t="s">
        <v>91</v>
      </c>
      <c r="V18">
        <v>8.02</v>
      </c>
      <c r="W18" t="s">
        <v>91</v>
      </c>
      <c r="X18">
        <v>79.5</v>
      </c>
      <c r="Y18" t="s">
        <v>91</v>
      </c>
      <c r="Z18">
        <v>0.02</v>
      </c>
      <c r="AA18" t="s">
        <v>90</v>
      </c>
      <c r="AD18">
        <v>0.01</v>
      </c>
      <c r="AE18" t="s">
        <v>90</v>
      </c>
      <c r="AF18">
        <v>5.0000000000000001E-3</v>
      </c>
      <c r="AG18" t="s">
        <v>90</v>
      </c>
      <c r="AH18">
        <v>0.02</v>
      </c>
      <c r="AI18" t="s">
        <v>91</v>
      </c>
      <c r="AL18">
        <v>5.0000000000000001E-3</v>
      </c>
      <c r="AM18" t="s">
        <v>90</v>
      </c>
      <c r="AN18">
        <v>17.8</v>
      </c>
      <c r="AO18" t="s">
        <v>91</v>
      </c>
      <c r="AP18">
        <v>48.4</v>
      </c>
      <c r="AQ18" t="s">
        <v>91</v>
      </c>
      <c r="AR18">
        <v>0.02</v>
      </c>
      <c r="AS18" t="s">
        <v>90</v>
      </c>
      <c r="AT18">
        <v>1.3</v>
      </c>
      <c r="AU18" t="s">
        <v>91</v>
      </c>
    </row>
    <row r="19" spans="1:47" ht="15" x14ac:dyDescent="0.2">
      <c r="A19" s="2" t="s">
        <v>45</v>
      </c>
      <c r="B19" s="5" t="s">
        <v>46</v>
      </c>
      <c r="C19" s="5" t="s">
        <v>152</v>
      </c>
      <c r="D19" s="5">
        <v>2022</v>
      </c>
      <c r="E19" s="5" t="s">
        <v>44</v>
      </c>
      <c r="G19" s="3" t="s">
        <v>40</v>
      </c>
      <c r="H19">
        <v>8.01</v>
      </c>
      <c r="I19">
        <v>848</v>
      </c>
      <c r="J19">
        <v>0.15</v>
      </c>
      <c r="K19" t="s">
        <v>90</v>
      </c>
      <c r="L19">
        <v>0.02</v>
      </c>
      <c r="M19" t="s">
        <v>90</v>
      </c>
      <c r="N19">
        <v>5</v>
      </c>
      <c r="O19" t="s">
        <v>90</v>
      </c>
      <c r="P19">
        <v>0.3</v>
      </c>
      <c r="Q19" t="s">
        <v>90</v>
      </c>
      <c r="R19">
        <v>11.4</v>
      </c>
      <c r="S19" t="s">
        <v>91</v>
      </c>
      <c r="T19">
        <v>69</v>
      </c>
      <c r="U19" t="s">
        <v>91</v>
      </c>
      <c r="V19">
        <v>25.2</v>
      </c>
      <c r="W19" t="s">
        <v>91</v>
      </c>
      <c r="X19">
        <v>145.6</v>
      </c>
      <c r="Y19" t="s">
        <v>91</v>
      </c>
      <c r="Z19">
        <v>0.04</v>
      </c>
      <c r="AA19" t="s">
        <v>90</v>
      </c>
      <c r="AB19">
        <v>0.02</v>
      </c>
      <c r="AC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0.16930000000000001</v>
      </c>
      <c r="AI19" t="s">
        <v>91</v>
      </c>
      <c r="AJ19">
        <v>2E-3</v>
      </c>
      <c r="AK19" t="s">
        <v>90</v>
      </c>
      <c r="AL19">
        <v>4.0000000000000001E-3</v>
      </c>
      <c r="AM19" t="s">
        <v>90</v>
      </c>
      <c r="AN19">
        <v>85.6</v>
      </c>
      <c r="AO19" t="s">
        <v>91</v>
      </c>
      <c r="AP19">
        <v>55.75</v>
      </c>
      <c r="AQ19" t="s">
        <v>91</v>
      </c>
      <c r="AR19">
        <v>0.02</v>
      </c>
      <c r="AS19" t="s">
        <v>90</v>
      </c>
      <c r="AT19">
        <v>2</v>
      </c>
      <c r="AU19" t="s">
        <v>90</v>
      </c>
    </row>
    <row r="20" spans="1:47" ht="15" x14ac:dyDescent="0.2">
      <c r="A20" s="2" t="s">
        <v>66</v>
      </c>
      <c r="B20" s="5" t="s">
        <v>70</v>
      </c>
      <c r="C20" s="5" t="s">
        <v>153</v>
      </c>
      <c r="D20" s="5">
        <v>2022</v>
      </c>
      <c r="E20" s="5" t="s">
        <v>67</v>
      </c>
      <c r="G20" s="3" t="s">
        <v>40</v>
      </c>
      <c r="H20">
        <v>8.1999999999999993</v>
      </c>
      <c r="P20">
        <v>4.0000000000000002E-4</v>
      </c>
      <c r="Q20" t="s">
        <v>90</v>
      </c>
      <c r="R20">
        <v>0.24299999999999999</v>
      </c>
      <c r="S20" t="s">
        <v>91</v>
      </c>
      <c r="T20">
        <v>7.96</v>
      </c>
      <c r="U20" t="s">
        <v>91</v>
      </c>
      <c r="V20">
        <v>0.95499999999999996</v>
      </c>
      <c r="W20" t="s">
        <v>91</v>
      </c>
      <c r="Z20">
        <v>1.95E-2</v>
      </c>
      <c r="AA20" t="s">
        <v>91</v>
      </c>
      <c r="AB20">
        <f>0.0005</f>
        <v>5.0000000000000001E-4</v>
      </c>
      <c r="AC20" t="s">
        <v>90</v>
      </c>
      <c r="AD20">
        <v>7.9199999999999995E-4</v>
      </c>
      <c r="AE20" t="s">
        <v>91</v>
      </c>
      <c r="AF20">
        <v>2.3999999999999998E-3</v>
      </c>
      <c r="AG20" s="9" t="s">
        <v>91</v>
      </c>
      <c r="AJ20">
        <v>5.0000000000000001E-4</v>
      </c>
      <c r="AK20" t="s">
        <v>90</v>
      </c>
      <c r="AL20">
        <v>2.0000000000000001E-4</v>
      </c>
      <c r="AM20" t="s">
        <v>90</v>
      </c>
      <c r="AN20">
        <v>2.36</v>
      </c>
      <c r="AO20" t="s">
        <v>91</v>
      </c>
      <c r="AP20">
        <v>3.4</v>
      </c>
      <c r="AQ20" t="s">
        <v>91</v>
      </c>
      <c r="AR20">
        <v>1.3299999999999999E-2</v>
      </c>
      <c r="AS20" t="s">
        <v>91</v>
      </c>
      <c r="AT20">
        <v>0.8</v>
      </c>
      <c r="AU20" t="s">
        <v>91</v>
      </c>
    </row>
    <row r="21" spans="1:47" ht="15" x14ac:dyDescent="0.2">
      <c r="B21" s="5" t="s">
        <v>165</v>
      </c>
      <c r="C21" s="5" t="s">
        <v>69</v>
      </c>
      <c r="D21" s="5">
        <v>2022</v>
      </c>
      <c r="E21" s="5" t="s">
        <v>68</v>
      </c>
      <c r="G21" s="3" t="s">
        <v>40</v>
      </c>
      <c r="N21">
        <v>2.7850000000000001</v>
      </c>
      <c r="O21" s="9" t="s">
        <v>91</v>
      </c>
      <c r="P21">
        <v>0.80600000000000005</v>
      </c>
      <c r="Q21" s="9" t="s">
        <v>91</v>
      </c>
      <c r="R21">
        <v>1.79</v>
      </c>
      <c r="S21" t="s">
        <v>91</v>
      </c>
      <c r="T21">
        <v>30.8</v>
      </c>
      <c r="U21" t="s">
        <v>91</v>
      </c>
      <c r="V21">
        <v>3.32</v>
      </c>
      <c r="W21" t="s">
        <v>91</v>
      </c>
      <c r="X21">
        <v>3.9590000000000001</v>
      </c>
      <c r="Y21" t="s">
        <v>91</v>
      </c>
      <c r="Z21">
        <v>1.09E-2</v>
      </c>
      <c r="AA21" t="s">
        <v>91</v>
      </c>
      <c r="AB21">
        <v>9.8900000000000002E-2</v>
      </c>
      <c r="AC21" t="s">
        <v>91</v>
      </c>
      <c r="AD21">
        <v>5.0000000000000001E-3</v>
      </c>
      <c r="AE21" t="s">
        <v>90</v>
      </c>
      <c r="AF21">
        <v>1E-3</v>
      </c>
      <c r="AG21" t="s">
        <v>90</v>
      </c>
      <c r="AH21">
        <v>1.4800000000000001E-2</v>
      </c>
      <c r="AI21" t="s">
        <v>91</v>
      </c>
      <c r="AJ21">
        <v>5.0000000000000001E-3</v>
      </c>
      <c r="AK21" t="s">
        <v>90</v>
      </c>
      <c r="AL21">
        <v>1.38E-2</v>
      </c>
      <c r="AM21" t="s">
        <v>91</v>
      </c>
      <c r="AN21">
        <v>6.66</v>
      </c>
      <c r="AO21" t="s">
        <v>91</v>
      </c>
    </row>
    <row r="22" spans="1:47" ht="15" x14ac:dyDescent="0.2">
      <c r="B22" s="2" t="s">
        <v>113</v>
      </c>
      <c r="C22" s="5" t="s">
        <v>112</v>
      </c>
      <c r="D22" s="5">
        <v>2021</v>
      </c>
      <c r="E22" s="5" t="s">
        <v>67</v>
      </c>
      <c r="G22" s="3" t="s">
        <v>41</v>
      </c>
      <c r="H22">
        <v>7.3</v>
      </c>
      <c r="N22">
        <v>0.75</v>
      </c>
      <c r="O22" t="s">
        <v>91</v>
      </c>
      <c r="P22">
        <v>2</v>
      </c>
      <c r="Q22" t="s">
        <v>91</v>
      </c>
      <c r="R22">
        <v>1</v>
      </c>
      <c r="S22" t="s">
        <v>91</v>
      </c>
      <c r="T22">
        <v>9</v>
      </c>
      <c r="U22" t="s">
        <v>91</v>
      </c>
      <c r="V22">
        <v>2.7</v>
      </c>
      <c r="W22" t="s">
        <v>91</v>
      </c>
      <c r="X22">
        <v>7</v>
      </c>
      <c r="Y22" t="s">
        <v>91</v>
      </c>
      <c r="Z22">
        <f>29*0.001</f>
        <v>2.9000000000000001E-2</v>
      </c>
      <c r="AA22" t="s">
        <v>91</v>
      </c>
      <c r="AD22">
        <v>7.0000000000000001E-3</v>
      </c>
      <c r="AE22" t="s">
        <v>91</v>
      </c>
      <c r="AF22">
        <f>17*0.001</f>
        <v>1.7000000000000001E-2</v>
      </c>
      <c r="AG22" t="s">
        <v>91</v>
      </c>
      <c r="AN22">
        <v>17</v>
      </c>
      <c r="AO22" t="s">
        <v>91</v>
      </c>
      <c r="AP22">
        <v>25</v>
      </c>
      <c r="AQ22" t="s">
        <v>91</v>
      </c>
      <c r="AR22">
        <v>0.02</v>
      </c>
      <c r="AS22" t="s">
        <v>91</v>
      </c>
      <c r="AT22">
        <v>1.7</v>
      </c>
      <c r="AU22" t="s">
        <v>91</v>
      </c>
    </row>
    <row r="23" spans="1:47" ht="15" x14ac:dyDescent="0.2">
      <c r="B23" s="2" t="s">
        <v>116</v>
      </c>
      <c r="C23" s="5" t="s">
        <v>114</v>
      </c>
      <c r="D23" s="5">
        <v>2021</v>
      </c>
      <c r="E23" s="5" t="s">
        <v>115</v>
      </c>
      <c r="G23" s="3" t="s">
        <v>41</v>
      </c>
      <c r="H23">
        <v>7.6</v>
      </c>
      <c r="I23">
        <v>591.4</v>
      </c>
      <c r="N23">
        <v>36.299999999999997</v>
      </c>
      <c r="O23" t="s">
        <v>91</v>
      </c>
      <c r="T23">
        <v>113</v>
      </c>
      <c r="U23" t="s">
        <v>91</v>
      </c>
      <c r="X23">
        <v>23.3</v>
      </c>
      <c r="Y23" t="s">
        <v>91</v>
      </c>
      <c r="AN23">
        <v>8.9</v>
      </c>
      <c r="AO23" t="s">
        <v>91</v>
      </c>
    </row>
    <row r="24" spans="1:47" x14ac:dyDescent="0.2">
      <c r="B24" s="2" t="s">
        <v>120</v>
      </c>
      <c r="C24" s="5" t="s">
        <v>117</v>
      </c>
      <c r="D24" s="5">
        <v>2022</v>
      </c>
      <c r="E24" s="5" t="s">
        <v>118</v>
      </c>
      <c r="G24" s="3" t="s">
        <v>41</v>
      </c>
      <c r="H24">
        <v>7.48</v>
      </c>
      <c r="I24">
        <v>399</v>
      </c>
      <c r="J24">
        <v>0.05</v>
      </c>
      <c r="K24" t="s">
        <v>90</v>
      </c>
      <c r="L24">
        <v>0.02</v>
      </c>
      <c r="M24" t="s">
        <v>90</v>
      </c>
      <c r="N24">
        <v>5.24</v>
      </c>
      <c r="O24" t="s">
        <v>91</v>
      </c>
      <c r="X24">
        <v>43.7</v>
      </c>
      <c r="Y24" t="s">
        <v>91</v>
      </c>
      <c r="Z24">
        <v>0.02</v>
      </c>
      <c r="AA24" t="s">
        <v>90</v>
      </c>
      <c r="AD24">
        <v>0.01</v>
      </c>
      <c r="AE24" t="s">
        <v>90</v>
      </c>
      <c r="AF24">
        <v>0.01</v>
      </c>
      <c r="AG24" t="s">
        <v>90</v>
      </c>
      <c r="AH24">
        <v>0.05</v>
      </c>
      <c r="AI24" t="s">
        <v>91</v>
      </c>
      <c r="AL24">
        <v>2E-3</v>
      </c>
      <c r="AM24" t="s">
        <v>90</v>
      </c>
      <c r="AN24">
        <v>20.98</v>
      </c>
      <c r="AO24" t="s">
        <v>91</v>
      </c>
      <c r="AP24">
        <v>31.9</v>
      </c>
      <c r="AQ24" t="s">
        <v>91</v>
      </c>
      <c r="AR24">
        <v>6.1899999999999997E-2</v>
      </c>
      <c r="AS24" t="s">
        <v>91</v>
      </c>
      <c r="AT24">
        <v>2.79</v>
      </c>
      <c r="AU24" t="s">
        <v>91</v>
      </c>
    </row>
    <row r="25" spans="1:47" x14ac:dyDescent="0.2">
      <c r="B25" s="2" t="s">
        <v>126</v>
      </c>
      <c r="C25" s="5" t="s">
        <v>117</v>
      </c>
      <c r="D25" s="5">
        <v>2022</v>
      </c>
      <c r="E25" s="5" t="s">
        <v>118</v>
      </c>
      <c r="G25" s="3" t="s">
        <v>41</v>
      </c>
      <c r="H25">
        <v>7.49</v>
      </c>
      <c r="I25">
        <v>403</v>
      </c>
      <c r="J25">
        <v>0.05</v>
      </c>
      <c r="K25" t="s">
        <v>90</v>
      </c>
      <c r="L25">
        <v>0.02</v>
      </c>
      <c r="M25" t="s">
        <v>90</v>
      </c>
      <c r="N25">
        <v>5.28</v>
      </c>
      <c r="O25" t="s">
        <v>91</v>
      </c>
      <c r="X25">
        <v>40.799999999999997</v>
      </c>
      <c r="Y25" t="s">
        <v>91</v>
      </c>
      <c r="Z25">
        <v>0.02</v>
      </c>
      <c r="AA25" t="s">
        <v>90</v>
      </c>
      <c r="AD25">
        <v>0.01</v>
      </c>
      <c r="AE25" t="s">
        <v>90</v>
      </c>
      <c r="AF25">
        <v>0.01</v>
      </c>
      <c r="AG25" t="s">
        <v>90</v>
      </c>
      <c r="AH25">
        <v>0.04</v>
      </c>
      <c r="AI25" t="s">
        <v>91</v>
      </c>
      <c r="AL25">
        <v>2E-3</v>
      </c>
      <c r="AM25" t="s">
        <v>90</v>
      </c>
      <c r="AN25">
        <v>20.7</v>
      </c>
      <c r="AO25" t="s">
        <v>91</v>
      </c>
      <c r="AP25">
        <v>31.4</v>
      </c>
      <c r="AQ25" t="s">
        <v>91</v>
      </c>
      <c r="AR25">
        <v>4.9000000000000002E-2</v>
      </c>
      <c r="AS25" t="s">
        <v>91</v>
      </c>
      <c r="AT25">
        <v>2.68</v>
      </c>
      <c r="AU25" t="s">
        <v>91</v>
      </c>
    </row>
    <row r="26" spans="1:47" x14ac:dyDescent="0.2">
      <c r="B26" s="2" t="s">
        <v>127</v>
      </c>
      <c r="C26" s="5" t="s">
        <v>117</v>
      </c>
      <c r="D26" s="5">
        <v>2022</v>
      </c>
      <c r="E26" s="5" t="s">
        <v>118</v>
      </c>
      <c r="G26" s="3" t="s">
        <v>41</v>
      </c>
      <c r="H26">
        <v>7.48</v>
      </c>
      <c r="I26">
        <v>394</v>
      </c>
      <c r="J26">
        <v>0.05</v>
      </c>
      <c r="K26" t="s">
        <v>90</v>
      </c>
      <c r="L26">
        <v>0.02</v>
      </c>
      <c r="M26" t="s">
        <v>90</v>
      </c>
      <c r="N26">
        <v>5.16</v>
      </c>
      <c r="O26" t="s">
        <v>91</v>
      </c>
      <c r="X26">
        <v>40.1</v>
      </c>
      <c r="Y26" t="s">
        <v>91</v>
      </c>
      <c r="Z26">
        <v>0.02</v>
      </c>
      <c r="AA26" t="s">
        <v>90</v>
      </c>
      <c r="AD26">
        <v>0.01</v>
      </c>
      <c r="AE26" t="s">
        <v>90</v>
      </c>
      <c r="AF26">
        <v>0.01</v>
      </c>
      <c r="AG26" t="s">
        <v>90</v>
      </c>
      <c r="AH26">
        <v>0.05</v>
      </c>
      <c r="AI26" t="s">
        <v>91</v>
      </c>
      <c r="AL26">
        <v>2E-3</v>
      </c>
      <c r="AM26" t="s">
        <v>90</v>
      </c>
      <c r="AN26">
        <v>21.1</v>
      </c>
      <c r="AO26" t="s">
        <v>91</v>
      </c>
      <c r="AP26">
        <v>32.5</v>
      </c>
      <c r="AQ26" t="s">
        <v>91</v>
      </c>
      <c r="AR26">
        <v>0.1085</v>
      </c>
      <c r="AS26" t="s">
        <v>91</v>
      </c>
      <c r="AT26">
        <v>2.63</v>
      </c>
      <c r="AU26" t="s">
        <v>91</v>
      </c>
    </row>
    <row r="27" spans="1:47" x14ac:dyDescent="0.2">
      <c r="B27" s="2" t="s">
        <v>128</v>
      </c>
      <c r="C27" s="5" t="s">
        <v>117</v>
      </c>
      <c r="D27" s="5">
        <v>2022</v>
      </c>
      <c r="E27" s="5" t="s">
        <v>118</v>
      </c>
      <c r="G27" s="3" t="s">
        <v>41</v>
      </c>
      <c r="H27">
        <v>7.39</v>
      </c>
      <c r="I27">
        <v>478</v>
      </c>
      <c r="J27">
        <v>0.05</v>
      </c>
      <c r="K27" t="s">
        <v>90</v>
      </c>
      <c r="L27">
        <v>0.02</v>
      </c>
      <c r="M27" t="s">
        <v>90</v>
      </c>
      <c r="N27">
        <v>4.88</v>
      </c>
      <c r="O27" t="s">
        <v>91</v>
      </c>
      <c r="X27">
        <v>18.100000000000001</v>
      </c>
      <c r="Y27" t="s">
        <v>91</v>
      </c>
      <c r="Z27">
        <v>0.02</v>
      </c>
      <c r="AA27" t="s">
        <v>90</v>
      </c>
      <c r="AD27">
        <v>0.01</v>
      </c>
      <c r="AE27" t="s">
        <v>90</v>
      </c>
      <c r="AF27">
        <v>0.01</v>
      </c>
      <c r="AG27" t="s">
        <v>90</v>
      </c>
      <c r="AH27">
        <v>0.02</v>
      </c>
      <c r="AI27" t="s">
        <v>91</v>
      </c>
      <c r="AL27">
        <v>2.2200000000000002E-3</v>
      </c>
      <c r="AM27" t="s">
        <v>91</v>
      </c>
      <c r="AN27">
        <v>14.2</v>
      </c>
      <c r="AO27" t="s">
        <v>91</v>
      </c>
      <c r="AP27">
        <v>45.8</v>
      </c>
      <c r="AQ27" t="s">
        <v>91</v>
      </c>
      <c r="AR27">
        <v>0.02</v>
      </c>
      <c r="AS27" t="s">
        <v>90</v>
      </c>
      <c r="AT27">
        <v>1.84</v>
      </c>
      <c r="AU27" t="s">
        <v>91</v>
      </c>
    </row>
    <row r="28" spans="1:47" ht="15" x14ac:dyDescent="0.2">
      <c r="B28" s="2" t="s">
        <v>129</v>
      </c>
      <c r="C28" s="5" t="s">
        <v>117</v>
      </c>
      <c r="D28" s="5">
        <v>2022</v>
      </c>
      <c r="E28" s="5" t="s">
        <v>118</v>
      </c>
      <c r="G28" s="3" t="s">
        <v>41</v>
      </c>
      <c r="H28">
        <v>6.97</v>
      </c>
      <c r="I28">
        <v>377</v>
      </c>
      <c r="J28">
        <v>0.05</v>
      </c>
      <c r="K28" t="s">
        <v>90</v>
      </c>
      <c r="L28">
        <v>0.02</v>
      </c>
      <c r="M28" t="s">
        <v>90</v>
      </c>
      <c r="N28">
        <v>5.52</v>
      </c>
      <c r="O28" t="s">
        <v>91</v>
      </c>
      <c r="X28">
        <v>21.1</v>
      </c>
      <c r="Y28" t="s">
        <v>91</v>
      </c>
      <c r="Z28">
        <v>2.7900000000000001E-2</v>
      </c>
      <c r="AA28" t="s">
        <v>91</v>
      </c>
      <c r="AD28">
        <v>0.01</v>
      </c>
      <c r="AE28" t="s">
        <v>90</v>
      </c>
      <c r="AF28">
        <v>0.01</v>
      </c>
      <c r="AG28" t="s">
        <v>90</v>
      </c>
      <c r="AH28">
        <v>0.04</v>
      </c>
      <c r="AI28" t="s">
        <v>91</v>
      </c>
      <c r="AL28">
        <v>4.6699999999999997E-3</v>
      </c>
      <c r="AM28" t="s">
        <v>91</v>
      </c>
      <c r="AN28">
        <v>16.399999999999999</v>
      </c>
      <c r="AO28" t="s">
        <v>91</v>
      </c>
      <c r="AP28">
        <v>50.7</v>
      </c>
      <c r="AQ28" t="s">
        <v>91</v>
      </c>
      <c r="AR28">
        <v>0.02</v>
      </c>
      <c r="AS28" t="s">
        <v>90</v>
      </c>
      <c r="AT28">
        <v>1.88</v>
      </c>
      <c r="AU28" t="s">
        <v>91</v>
      </c>
    </row>
    <row r="29" spans="1:47" ht="15" x14ac:dyDescent="0.2">
      <c r="B29" s="2" t="s">
        <v>130</v>
      </c>
      <c r="C29" s="5" t="s">
        <v>117</v>
      </c>
      <c r="D29" s="5">
        <v>2022</v>
      </c>
      <c r="E29" s="5" t="s">
        <v>118</v>
      </c>
      <c r="G29" s="3" t="s">
        <v>41</v>
      </c>
      <c r="H29">
        <v>6.84</v>
      </c>
      <c r="I29">
        <v>564</v>
      </c>
      <c r="J29">
        <v>0.05</v>
      </c>
      <c r="K29" t="s">
        <v>90</v>
      </c>
      <c r="L29">
        <v>0.02</v>
      </c>
      <c r="M29" t="s">
        <v>90</v>
      </c>
      <c r="N29">
        <v>5.49</v>
      </c>
      <c r="O29" t="s">
        <v>91</v>
      </c>
      <c r="X29">
        <v>65.8</v>
      </c>
      <c r="Y29" t="s">
        <v>91</v>
      </c>
      <c r="Z29" s="9">
        <v>0.02</v>
      </c>
      <c r="AA29" s="9" t="s">
        <v>90</v>
      </c>
      <c r="AD29">
        <v>0.01</v>
      </c>
      <c r="AE29" t="s">
        <v>90</v>
      </c>
      <c r="AF29">
        <v>0.01</v>
      </c>
      <c r="AG29" t="s">
        <v>90</v>
      </c>
      <c r="AH29">
        <v>0.04</v>
      </c>
      <c r="AI29" t="s">
        <v>91</v>
      </c>
      <c r="AL29" s="9">
        <v>2E-3</v>
      </c>
      <c r="AM29" s="9" t="s">
        <v>90</v>
      </c>
      <c r="AN29">
        <v>61.7</v>
      </c>
      <c r="AO29" t="s">
        <v>91</v>
      </c>
      <c r="AP29">
        <v>99.9</v>
      </c>
      <c r="AQ29" t="s">
        <v>91</v>
      </c>
      <c r="AR29">
        <v>2.2599999999999999E-2</v>
      </c>
      <c r="AS29" s="9" t="s">
        <v>91</v>
      </c>
      <c r="AT29">
        <v>3.41</v>
      </c>
      <c r="AU29" t="s">
        <v>91</v>
      </c>
    </row>
    <row r="30" spans="1:47" ht="15" x14ac:dyDescent="0.2">
      <c r="B30" s="2" t="s">
        <v>131</v>
      </c>
      <c r="C30" s="5" t="s">
        <v>117</v>
      </c>
      <c r="D30" s="5">
        <v>2022</v>
      </c>
      <c r="E30" s="5" t="s">
        <v>118</v>
      </c>
      <c r="G30" s="3" t="s">
        <v>41</v>
      </c>
      <c r="H30">
        <v>7.15</v>
      </c>
      <c r="I30">
        <v>366</v>
      </c>
      <c r="J30">
        <v>0.05</v>
      </c>
      <c r="K30" t="s">
        <v>90</v>
      </c>
      <c r="L30">
        <v>0.02</v>
      </c>
      <c r="M30" t="s">
        <v>90</v>
      </c>
      <c r="N30">
        <v>2.12</v>
      </c>
      <c r="O30" t="s">
        <v>91</v>
      </c>
      <c r="X30">
        <v>47.2</v>
      </c>
      <c r="Y30" t="s">
        <v>91</v>
      </c>
      <c r="Z30">
        <v>0.02</v>
      </c>
      <c r="AA30" s="9" t="s">
        <v>90</v>
      </c>
      <c r="AD30">
        <v>0.01</v>
      </c>
      <c r="AE30" t="s">
        <v>90</v>
      </c>
      <c r="AF30">
        <v>0.01</v>
      </c>
      <c r="AG30" t="s">
        <v>90</v>
      </c>
      <c r="AH30">
        <v>0.02</v>
      </c>
      <c r="AI30" t="s">
        <v>91</v>
      </c>
      <c r="AL30" s="9">
        <v>2E-3</v>
      </c>
      <c r="AM30" s="9" t="s">
        <v>90</v>
      </c>
      <c r="AN30">
        <v>19.399999999999999</v>
      </c>
      <c r="AO30" t="s">
        <v>91</v>
      </c>
      <c r="AP30">
        <v>33.200000000000003</v>
      </c>
      <c r="AQ30" t="s">
        <v>91</v>
      </c>
      <c r="AR30">
        <v>3.2399999999999998E-2</v>
      </c>
      <c r="AS30" s="9" t="s">
        <v>91</v>
      </c>
      <c r="AT30">
        <v>2.68</v>
      </c>
      <c r="AU30" t="s">
        <v>91</v>
      </c>
    </row>
    <row r="31" spans="1:47" ht="15" x14ac:dyDescent="0.2">
      <c r="B31" s="2" t="s">
        <v>132</v>
      </c>
      <c r="C31" s="5" t="s">
        <v>117</v>
      </c>
      <c r="D31" s="5">
        <v>2022</v>
      </c>
      <c r="E31" s="5" t="s">
        <v>118</v>
      </c>
      <c r="G31" s="3" t="s">
        <v>41</v>
      </c>
      <c r="H31">
        <v>7.03</v>
      </c>
      <c r="I31">
        <v>388</v>
      </c>
      <c r="J31">
        <v>0.05</v>
      </c>
      <c r="K31" t="s">
        <v>90</v>
      </c>
      <c r="L31">
        <v>0.02</v>
      </c>
      <c r="M31" t="s">
        <v>90</v>
      </c>
      <c r="N31">
        <v>3.31</v>
      </c>
      <c r="O31" t="s">
        <v>91</v>
      </c>
      <c r="X31">
        <v>28.8</v>
      </c>
      <c r="Y31" t="s">
        <v>91</v>
      </c>
      <c r="Z31">
        <v>0.02</v>
      </c>
      <c r="AA31" s="9" t="s">
        <v>90</v>
      </c>
      <c r="AD31">
        <v>0.01</v>
      </c>
      <c r="AE31" t="s">
        <v>90</v>
      </c>
      <c r="AF31">
        <v>0.01</v>
      </c>
      <c r="AG31" t="s">
        <v>90</v>
      </c>
      <c r="AH31">
        <v>0.04</v>
      </c>
      <c r="AI31" t="s">
        <v>91</v>
      </c>
      <c r="AL31">
        <v>4.2399999999999998E-3</v>
      </c>
      <c r="AM31" t="s">
        <v>91</v>
      </c>
      <c r="AN31">
        <v>17</v>
      </c>
      <c r="AO31" t="s">
        <v>91</v>
      </c>
      <c r="AP31">
        <v>45.3</v>
      </c>
      <c r="AQ31" t="s">
        <v>91</v>
      </c>
      <c r="AR31">
        <v>2.1600000000000001E-2</v>
      </c>
      <c r="AS31" s="9" t="s">
        <v>91</v>
      </c>
      <c r="AT31">
        <v>2.21</v>
      </c>
      <c r="AU31" t="s">
        <v>91</v>
      </c>
    </row>
    <row r="32" spans="1:47" ht="15" x14ac:dyDescent="0.2">
      <c r="B32" s="2" t="s">
        <v>133</v>
      </c>
      <c r="C32" s="5" t="s">
        <v>117</v>
      </c>
      <c r="D32" s="5">
        <v>2022</v>
      </c>
      <c r="E32" s="5" t="s">
        <v>118</v>
      </c>
      <c r="G32" s="3" t="s">
        <v>41</v>
      </c>
      <c r="H32">
        <v>7.14</v>
      </c>
      <c r="I32">
        <v>353</v>
      </c>
      <c r="J32">
        <v>0.05</v>
      </c>
      <c r="K32" t="s">
        <v>90</v>
      </c>
      <c r="L32">
        <v>0.02</v>
      </c>
      <c r="M32" t="s">
        <v>90</v>
      </c>
      <c r="N32">
        <v>1.77</v>
      </c>
      <c r="O32" t="s">
        <v>91</v>
      </c>
      <c r="X32">
        <v>41.8</v>
      </c>
      <c r="Y32" t="s">
        <v>91</v>
      </c>
      <c r="Z32">
        <v>0.02</v>
      </c>
      <c r="AA32" s="9" t="s">
        <v>90</v>
      </c>
      <c r="AD32">
        <v>0.01</v>
      </c>
      <c r="AE32" t="s">
        <v>90</v>
      </c>
      <c r="AF32">
        <v>0.01</v>
      </c>
      <c r="AG32" t="s">
        <v>90</v>
      </c>
      <c r="AH32">
        <v>0.02</v>
      </c>
      <c r="AI32" t="s">
        <v>91</v>
      </c>
      <c r="AL32" s="9">
        <v>2E-3</v>
      </c>
      <c r="AM32" s="9" t="s">
        <v>90</v>
      </c>
      <c r="AN32">
        <v>20.5</v>
      </c>
      <c r="AO32" t="s">
        <v>91</v>
      </c>
      <c r="AP32">
        <v>33.5</v>
      </c>
      <c r="AQ32" t="s">
        <v>91</v>
      </c>
      <c r="AR32">
        <v>6.7400000000000002E-2</v>
      </c>
      <c r="AS32" s="9" t="s">
        <v>91</v>
      </c>
      <c r="AT32">
        <v>2.95</v>
      </c>
      <c r="AU32" t="s">
        <v>91</v>
      </c>
    </row>
    <row r="33" spans="1:47" ht="15" x14ac:dyDescent="0.2">
      <c r="B33" s="2" t="s">
        <v>134</v>
      </c>
      <c r="C33" s="5" t="s">
        <v>117</v>
      </c>
      <c r="D33" s="5">
        <v>2022</v>
      </c>
      <c r="E33" s="5" t="s">
        <v>118</v>
      </c>
      <c r="G33" s="3" t="s">
        <v>41</v>
      </c>
      <c r="H33">
        <v>7.27</v>
      </c>
      <c r="I33">
        <v>363</v>
      </c>
      <c r="J33">
        <v>0.05</v>
      </c>
      <c r="K33" t="s">
        <v>90</v>
      </c>
      <c r="L33">
        <v>0.02</v>
      </c>
      <c r="M33" t="s">
        <v>90</v>
      </c>
      <c r="N33">
        <v>0.92</v>
      </c>
      <c r="O33" t="s">
        <v>91</v>
      </c>
      <c r="X33">
        <v>39.9</v>
      </c>
      <c r="Y33" t="s">
        <v>91</v>
      </c>
      <c r="Z33">
        <v>0.02</v>
      </c>
      <c r="AA33" s="9" t="s">
        <v>90</v>
      </c>
      <c r="AD33">
        <v>0.01</v>
      </c>
      <c r="AE33" t="s">
        <v>90</v>
      </c>
      <c r="AF33">
        <v>0.01</v>
      </c>
      <c r="AG33" t="s">
        <v>90</v>
      </c>
      <c r="AH33">
        <v>0.02</v>
      </c>
      <c r="AI33" t="s">
        <v>91</v>
      </c>
      <c r="AL33" s="9">
        <v>2E-3</v>
      </c>
      <c r="AM33" s="9" t="s">
        <v>90</v>
      </c>
      <c r="AN33">
        <v>20</v>
      </c>
      <c r="AO33" t="s">
        <v>91</v>
      </c>
      <c r="AP33">
        <v>32.200000000000003</v>
      </c>
      <c r="AQ33" t="s">
        <v>91</v>
      </c>
      <c r="AR33">
        <v>3.5799999999999998E-2</v>
      </c>
      <c r="AS33" s="9" t="s">
        <v>91</v>
      </c>
      <c r="AT33">
        <v>3.11</v>
      </c>
      <c r="AU33" t="s">
        <v>91</v>
      </c>
    </row>
    <row r="34" spans="1:47" ht="15" x14ac:dyDescent="0.2">
      <c r="B34" s="2" t="s">
        <v>135</v>
      </c>
      <c r="C34" s="5" t="s">
        <v>117</v>
      </c>
      <c r="D34" s="5">
        <v>2022</v>
      </c>
      <c r="E34" s="5" t="s">
        <v>118</v>
      </c>
      <c r="G34" s="3" t="s">
        <v>41</v>
      </c>
      <c r="H34">
        <v>7.26</v>
      </c>
      <c r="I34">
        <v>332</v>
      </c>
      <c r="J34">
        <v>0.05</v>
      </c>
      <c r="K34" t="s">
        <v>90</v>
      </c>
      <c r="L34">
        <v>0.02</v>
      </c>
      <c r="M34" t="s">
        <v>90</v>
      </c>
      <c r="N34">
        <v>1.1100000000000001</v>
      </c>
      <c r="O34" t="s">
        <v>91</v>
      </c>
      <c r="X34">
        <v>37.1</v>
      </c>
      <c r="Y34" t="s">
        <v>91</v>
      </c>
      <c r="Z34">
        <v>0.02</v>
      </c>
      <c r="AA34" s="9" t="s">
        <v>90</v>
      </c>
      <c r="AD34">
        <v>0.01</v>
      </c>
      <c r="AE34" t="s">
        <v>90</v>
      </c>
      <c r="AF34">
        <v>0.01</v>
      </c>
      <c r="AG34" t="s">
        <v>90</v>
      </c>
      <c r="AH34">
        <v>0.05</v>
      </c>
      <c r="AI34" t="s">
        <v>91</v>
      </c>
      <c r="AL34" s="9">
        <v>2E-3</v>
      </c>
      <c r="AM34" s="9" t="s">
        <v>90</v>
      </c>
      <c r="AN34">
        <v>18.3</v>
      </c>
      <c r="AO34" t="s">
        <v>91</v>
      </c>
      <c r="AP34">
        <v>31.7</v>
      </c>
      <c r="AQ34" t="s">
        <v>91</v>
      </c>
      <c r="AR34">
        <v>4.0399999999999998E-2</v>
      </c>
      <c r="AS34" s="9" t="s">
        <v>91</v>
      </c>
      <c r="AT34">
        <v>2.75</v>
      </c>
      <c r="AU34" t="s">
        <v>91</v>
      </c>
    </row>
    <row r="35" spans="1:47" x14ac:dyDescent="0.2">
      <c r="B35" s="2" t="s">
        <v>136</v>
      </c>
      <c r="C35" s="5" t="s">
        <v>117</v>
      </c>
      <c r="D35" s="5">
        <v>2022</v>
      </c>
      <c r="E35" s="5" t="s">
        <v>118</v>
      </c>
      <c r="G35" s="3" t="s">
        <v>41</v>
      </c>
      <c r="H35">
        <v>7.36</v>
      </c>
      <c r="I35">
        <v>712</v>
      </c>
      <c r="J35">
        <v>0.05</v>
      </c>
      <c r="K35" t="s">
        <v>90</v>
      </c>
      <c r="L35">
        <v>0.02</v>
      </c>
      <c r="M35" t="s">
        <v>90</v>
      </c>
      <c r="N35">
        <v>1.17</v>
      </c>
      <c r="O35" t="s">
        <v>91</v>
      </c>
      <c r="X35">
        <v>101.4</v>
      </c>
      <c r="Y35" t="s">
        <v>91</v>
      </c>
      <c r="Z35">
        <v>0.02</v>
      </c>
      <c r="AA35" s="9" t="s">
        <v>90</v>
      </c>
      <c r="AD35">
        <v>0.01</v>
      </c>
      <c r="AE35" t="s">
        <v>90</v>
      </c>
      <c r="AF35">
        <v>0.01</v>
      </c>
      <c r="AG35" t="s">
        <v>90</v>
      </c>
      <c r="AH35">
        <v>0.08</v>
      </c>
      <c r="AI35" t="s">
        <v>91</v>
      </c>
      <c r="AL35" s="9">
        <v>2.5500000000000002E-3</v>
      </c>
      <c r="AM35" s="9" t="s">
        <v>91</v>
      </c>
      <c r="AN35">
        <v>68.400000000000006</v>
      </c>
      <c r="AO35" t="s">
        <v>91</v>
      </c>
      <c r="AP35">
        <v>110.5</v>
      </c>
      <c r="AQ35" t="s">
        <v>91</v>
      </c>
      <c r="AR35">
        <v>4.7899999999999998E-2</v>
      </c>
      <c r="AS35" s="9" t="s">
        <v>91</v>
      </c>
      <c r="AT35">
        <v>3.58</v>
      </c>
      <c r="AU35" t="s">
        <v>91</v>
      </c>
    </row>
    <row r="36" spans="1:47" ht="15" x14ac:dyDescent="0.2">
      <c r="B36" s="2" t="s">
        <v>125</v>
      </c>
      <c r="C36" s="5" t="s">
        <v>123</v>
      </c>
      <c r="D36" s="5">
        <v>2013</v>
      </c>
      <c r="E36" s="5" t="s">
        <v>124</v>
      </c>
      <c r="G36" s="3" t="s">
        <v>41</v>
      </c>
      <c r="H36">
        <v>7.4</v>
      </c>
      <c r="I36">
        <v>590</v>
      </c>
      <c r="J36">
        <v>1.2</v>
      </c>
      <c r="K36" t="s">
        <v>91</v>
      </c>
      <c r="L36">
        <v>0.02</v>
      </c>
      <c r="M36" t="s">
        <v>90</v>
      </c>
      <c r="N36">
        <f>6.3/(14/(14+3*16))</f>
        <v>27.9</v>
      </c>
      <c r="O36" t="s">
        <v>91</v>
      </c>
      <c r="P36">
        <f>0.7/(36/(36+4*16))</f>
        <v>1.9444444444444444</v>
      </c>
      <c r="Q36" t="s">
        <v>91</v>
      </c>
    </row>
    <row r="37" spans="1:47" x14ac:dyDescent="0.2">
      <c r="B37" s="2" t="s">
        <v>122</v>
      </c>
      <c r="C37" s="5" t="s">
        <v>121</v>
      </c>
      <c r="D37" s="5">
        <v>2022</v>
      </c>
      <c r="E37" s="5" t="s">
        <v>118</v>
      </c>
      <c r="G37" s="3" t="s">
        <v>41</v>
      </c>
      <c r="H37">
        <v>7.31</v>
      </c>
      <c r="I37">
        <v>626</v>
      </c>
      <c r="J37">
        <v>10</v>
      </c>
      <c r="K37" t="s">
        <v>90</v>
      </c>
      <c r="L37">
        <v>0.2</v>
      </c>
      <c r="M37" t="s">
        <v>90</v>
      </c>
      <c r="N37">
        <v>14.09</v>
      </c>
      <c r="O37" t="s">
        <v>91</v>
      </c>
      <c r="P37">
        <v>0.4</v>
      </c>
      <c r="Q37" t="s">
        <v>90</v>
      </c>
      <c r="R37">
        <v>1.55</v>
      </c>
      <c r="S37" t="s">
        <v>91</v>
      </c>
      <c r="T37">
        <v>92.37</v>
      </c>
      <c r="U37" t="s">
        <v>91</v>
      </c>
      <c r="V37">
        <v>17.43</v>
      </c>
      <c r="W37" t="s">
        <v>91</v>
      </c>
      <c r="X37">
        <v>25.8</v>
      </c>
      <c r="Y37" t="s">
        <v>91</v>
      </c>
      <c r="Z37">
        <v>2.9659999999999999E-2</v>
      </c>
      <c r="AA37" t="s">
        <v>91</v>
      </c>
      <c r="AD37">
        <v>5.0000000000000001E-3</v>
      </c>
      <c r="AE37" t="s">
        <v>90</v>
      </c>
      <c r="AF37">
        <v>0.02</v>
      </c>
      <c r="AG37" t="s">
        <v>90</v>
      </c>
      <c r="AH37">
        <v>7.8600000000000003E-2</v>
      </c>
      <c r="AI37" t="s">
        <v>91</v>
      </c>
      <c r="AL37">
        <v>1E-3</v>
      </c>
      <c r="AM37" t="s">
        <v>90</v>
      </c>
      <c r="AN37">
        <v>16.649999999999999</v>
      </c>
      <c r="AO37" t="s">
        <v>91</v>
      </c>
      <c r="AP37">
        <v>21.74</v>
      </c>
      <c r="AQ37" t="s">
        <v>91</v>
      </c>
      <c r="AR37">
        <v>4.0000000000000001E-3</v>
      </c>
      <c r="AS37" t="s">
        <v>90</v>
      </c>
      <c r="AT37">
        <v>0.9</v>
      </c>
      <c r="AU37" t="s">
        <v>91</v>
      </c>
    </row>
    <row r="38" spans="1:47" x14ac:dyDescent="0.2">
      <c r="B38" s="2" t="s">
        <v>137</v>
      </c>
      <c r="C38" s="5" t="s">
        <v>121</v>
      </c>
      <c r="D38" s="5">
        <v>2022</v>
      </c>
      <c r="E38" s="5" t="s">
        <v>118</v>
      </c>
      <c r="G38" s="3" t="s">
        <v>41</v>
      </c>
      <c r="H38">
        <v>7.29</v>
      </c>
      <c r="I38">
        <v>636</v>
      </c>
      <c r="J38">
        <v>10</v>
      </c>
      <c r="K38" t="s">
        <v>90</v>
      </c>
      <c r="L38">
        <v>0.2</v>
      </c>
      <c r="M38" t="s">
        <v>90</v>
      </c>
      <c r="N38">
        <v>14.27</v>
      </c>
      <c r="O38" t="s">
        <v>91</v>
      </c>
      <c r="P38">
        <v>0.4</v>
      </c>
      <c r="Q38" t="s">
        <v>90</v>
      </c>
      <c r="R38">
        <v>1.59</v>
      </c>
      <c r="S38" t="s">
        <v>91</v>
      </c>
      <c r="T38">
        <v>93.75</v>
      </c>
      <c r="U38" t="s">
        <v>91</v>
      </c>
      <c r="V38">
        <v>17.350000000000001</v>
      </c>
      <c r="W38" t="s">
        <v>91</v>
      </c>
      <c r="X38">
        <v>25.71</v>
      </c>
      <c r="Y38" t="s">
        <v>91</v>
      </c>
      <c r="Z38">
        <v>2.9680000000000002E-2</v>
      </c>
      <c r="AA38" t="s">
        <v>91</v>
      </c>
      <c r="AD38">
        <v>5.0000000000000001E-3</v>
      </c>
      <c r="AE38" t="s">
        <v>90</v>
      </c>
      <c r="AF38">
        <v>0.02</v>
      </c>
      <c r="AG38" t="s">
        <v>90</v>
      </c>
      <c r="AH38">
        <v>7.324E-2</v>
      </c>
      <c r="AI38" t="s">
        <v>91</v>
      </c>
      <c r="AL38">
        <v>1E-3</v>
      </c>
      <c r="AM38" t="s">
        <v>90</v>
      </c>
      <c r="AN38">
        <v>16.91</v>
      </c>
      <c r="AO38" t="s">
        <v>91</v>
      </c>
      <c r="AP38">
        <v>22.12</v>
      </c>
      <c r="AQ38" t="s">
        <v>91</v>
      </c>
      <c r="AR38">
        <v>4.0000000000000001E-3</v>
      </c>
      <c r="AS38" t="s">
        <v>90</v>
      </c>
      <c r="AT38">
        <v>1.3</v>
      </c>
      <c r="AU38" t="s">
        <v>91</v>
      </c>
    </row>
    <row r="39" spans="1:47" x14ac:dyDescent="0.2">
      <c r="B39" s="2" t="s">
        <v>138</v>
      </c>
      <c r="C39" s="5" t="s">
        <v>121</v>
      </c>
      <c r="D39" s="5">
        <v>2022</v>
      </c>
      <c r="E39" s="5" t="s">
        <v>118</v>
      </c>
      <c r="G39" s="3" t="s">
        <v>41</v>
      </c>
      <c r="H39">
        <v>7.46</v>
      </c>
      <c r="I39">
        <v>585</v>
      </c>
      <c r="J39">
        <v>10</v>
      </c>
      <c r="K39" t="s">
        <v>90</v>
      </c>
      <c r="L39">
        <v>0.2</v>
      </c>
      <c r="M39" t="s">
        <v>90</v>
      </c>
      <c r="N39">
        <v>10.94</v>
      </c>
      <c r="O39" t="s">
        <v>91</v>
      </c>
      <c r="P39">
        <v>0.4</v>
      </c>
      <c r="Q39" t="s">
        <v>90</v>
      </c>
      <c r="R39">
        <v>1</v>
      </c>
      <c r="S39" t="s">
        <v>90</v>
      </c>
      <c r="T39">
        <v>68.42</v>
      </c>
      <c r="U39" t="s">
        <v>91</v>
      </c>
      <c r="V39">
        <v>30.7</v>
      </c>
      <c r="W39" t="s">
        <v>91</v>
      </c>
      <c r="X39">
        <v>32.22</v>
      </c>
      <c r="Y39" t="s">
        <v>91</v>
      </c>
      <c r="Z39">
        <v>2.2169999999999999E-2</v>
      </c>
      <c r="AA39" t="s">
        <v>91</v>
      </c>
      <c r="AD39">
        <v>5.0000000000000001E-3</v>
      </c>
      <c r="AE39" t="s">
        <v>90</v>
      </c>
      <c r="AF39">
        <v>7.7100000000000002E-2</v>
      </c>
      <c r="AG39" t="s">
        <v>91</v>
      </c>
      <c r="AH39">
        <v>5.126E-2</v>
      </c>
      <c r="AI39" t="s">
        <v>91</v>
      </c>
      <c r="AL39">
        <v>2.49E-3</v>
      </c>
      <c r="AM39" t="s">
        <v>91</v>
      </c>
      <c r="AN39">
        <v>14.07</v>
      </c>
      <c r="AO39" t="s">
        <v>91</v>
      </c>
      <c r="AP39">
        <v>15.4</v>
      </c>
      <c r="AQ39" t="s">
        <v>91</v>
      </c>
      <c r="AR39">
        <v>4.0000000000000001E-3</v>
      </c>
      <c r="AS39" t="s">
        <v>90</v>
      </c>
      <c r="AT39">
        <v>0.73</v>
      </c>
      <c r="AU39" t="s">
        <v>91</v>
      </c>
    </row>
    <row r="40" spans="1:47" x14ac:dyDescent="0.2">
      <c r="B40" s="2" t="s">
        <v>139</v>
      </c>
      <c r="C40" s="5" t="s">
        <v>121</v>
      </c>
      <c r="D40" s="5">
        <v>2022</v>
      </c>
      <c r="E40" s="5" t="s">
        <v>118</v>
      </c>
      <c r="G40" s="3" t="s">
        <v>41</v>
      </c>
      <c r="H40">
        <v>7.02</v>
      </c>
      <c r="I40">
        <v>779</v>
      </c>
      <c r="J40">
        <v>10</v>
      </c>
      <c r="K40" t="s">
        <v>90</v>
      </c>
      <c r="L40">
        <v>0.2</v>
      </c>
      <c r="M40" t="s">
        <v>90</v>
      </c>
      <c r="N40">
        <v>2.71</v>
      </c>
      <c r="O40" t="s">
        <v>91</v>
      </c>
      <c r="P40">
        <v>0.4</v>
      </c>
      <c r="Q40" t="s">
        <v>90</v>
      </c>
      <c r="R40">
        <v>2.0499999999999998</v>
      </c>
      <c r="S40" t="s">
        <v>91</v>
      </c>
      <c r="T40">
        <v>114.28</v>
      </c>
      <c r="U40" t="s">
        <v>91</v>
      </c>
      <c r="V40">
        <v>26.63</v>
      </c>
      <c r="W40" t="s">
        <v>91</v>
      </c>
      <c r="X40">
        <v>33.200000000000003</v>
      </c>
      <c r="Y40" t="s">
        <v>91</v>
      </c>
      <c r="Z40">
        <v>8.14E-2</v>
      </c>
      <c r="AA40" t="s">
        <v>91</v>
      </c>
      <c r="AD40">
        <v>5.0000000000000001E-3</v>
      </c>
      <c r="AE40" t="s">
        <v>90</v>
      </c>
      <c r="AF40">
        <v>0.02</v>
      </c>
      <c r="AG40" t="s">
        <v>90</v>
      </c>
      <c r="AH40">
        <v>0.20016999999999999</v>
      </c>
      <c r="AI40" t="s">
        <v>91</v>
      </c>
      <c r="AL40">
        <v>1.98E-3</v>
      </c>
      <c r="AM40" t="s">
        <v>91</v>
      </c>
      <c r="AN40">
        <v>18.07</v>
      </c>
      <c r="AO40" t="s">
        <v>91</v>
      </c>
      <c r="AP40">
        <v>21.6</v>
      </c>
      <c r="AQ40" t="s">
        <v>91</v>
      </c>
      <c r="AR40">
        <v>4.0000000000000001E-3</v>
      </c>
      <c r="AS40" t="s">
        <v>90</v>
      </c>
      <c r="AT40">
        <v>0.25</v>
      </c>
      <c r="AU40" t="s">
        <v>90</v>
      </c>
    </row>
    <row r="41" spans="1:47" x14ac:dyDescent="0.2">
      <c r="B41" s="2" t="s">
        <v>140</v>
      </c>
      <c r="C41" s="5" t="s">
        <v>121</v>
      </c>
      <c r="D41" s="5">
        <v>2022</v>
      </c>
      <c r="E41" s="5" t="s">
        <v>118</v>
      </c>
      <c r="G41" s="3" t="s">
        <v>41</v>
      </c>
      <c r="H41">
        <v>6.96</v>
      </c>
      <c r="I41">
        <v>880</v>
      </c>
      <c r="J41">
        <v>10</v>
      </c>
      <c r="K41" t="s">
        <v>90</v>
      </c>
      <c r="L41">
        <v>0.2</v>
      </c>
      <c r="M41" t="s">
        <v>90</v>
      </c>
      <c r="N41">
        <v>2.66</v>
      </c>
      <c r="O41" t="s">
        <v>91</v>
      </c>
      <c r="P41">
        <v>0.4</v>
      </c>
      <c r="Q41" t="s">
        <v>90</v>
      </c>
      <c r="R41">
        <v>2.68</v>
      </c>
      <c r="S41" t="s">
        <v>91</v>
      </c>
      <c r="T41">
        <v>129.69999999999999</v>
      </c>
      <c r="U41" t="s">
        <v>91</v>
      </c>
      <c r="V41">
        <v>30.37</v>
      </c>
      <c r="W41" t="s">
        <v>91</v>
      </c>
      <c r="X41">
        <v>39.32</v>
      </c>
      <c r="Y41" t="s">
        <v>91</v>
      </c>
      <c r="Z41">
        <v>0.12141</v>
      </c>
      <c r="AA41" t="s">
        <v>91</v>
      </c>
      <c r="AD41">
        <v>5.0000000000000001E-3</v>
      </c>
      <c r="AE41" t="s">
        <v>90</v>
      </c>
      <c r="AF41">
        <v>4.0500000000000001E-2</v>
      </c>
      <c r="AG41" t="s">
        <v>91</v>
      </c>
      <c r="AH41">
        <v>0.20180999999999999</v>
      </c>
      <c r="AI41" t="s">
        <v>91</v>
      </c>
      <c r="AL41">
        <v>2.3900000000000002E-3</v>
      </c>
      <c r="AM41" t="s">
        <v>91</v>
      </c>
      <c r="AN41">
        <v>20.03</v>
      </c>
      <c r="AO41" t="s">
        <v>91</v>
      </c>
      <c r="AP41">
        <v>23.45</v>
      </c>
      <c r="AQ41" t="s">
        <v>91</v>
      </c>
      <c r="AR41">
        <v>9.9100000000000004E-3</v>
      </c>
      <c r="AS41" t="s">
        <v>91</v>
      </c>
      <c r="AT41">
        <v>0.25</v>
      </c>
      <c r="AU41" t="s">
        <v>90</v>
      </c>
    </row>
    <row r="42" spans="1:47" x14ac:dyDescent="0.2">
      <c r="A42" s="2" t="s">
        <v>160</v>
      </c>
      <c r="C42" s="5" t="s">
        <v>141</v>
      </c>
      <c r="D42" s="5">
        <v>2021</v>
      </c>
      <c r="E42" s="5" t="s">
        <v>143</v>
      </c>
      <c r="H42">
        <f>(8.3+8.5)/2</f>
        <v>8.4</v>
      </c>
      <c r="I42">
        <f>(323+335)/2</f>
        <v>329</v>
      </c>
      <c r="J42">
        <v>0.1</v>
      </c>
      <c r="K42" t="s">
        <v>90</v>
      </c>
      <c r="L42">
        <v>0.04</v>
      </c>
      <c r="M42" t="s">
        <v>90</v>
      </c>
      <c r="T42">
        <v>26</v>
      </c>
      <c r="U42" t="s">
        <v>91</v>
      </c>
      <c r="V42">
        <v>4.8</v>
      </c>
      <c r="W42" t="s">
        <v>91</v>
      </c>
      <c r="Z42">
        <f>(0.04+0.069)/2</f>
        <v>5.4500000000000007E-2</v>
      </c>
      <c r="AA42" t="s">
        <v>91</v>
      </c>
      <c r="AD42">
        <v>1E-4</v>
      </c>
      <c r="AE42" t="s">
        <v>90</v>
      </c>
      <c r="AF42">
        <v>0.01</v>
      </c>
      <c r="AG42" t="s">
        <v>90</v>
      </c>
      <c r="AL42">
        <v>6.0000000000000001E-3</v>
      </c>
      <c r="AM42" t="s">
        <v>90</v>
      </c>
      <c r="AR42">
        <f>(0.014+0.024)/2</f>
        <v>1.9E-2</v>
      </c>
      <c r="AS42" t="s">
        <v>91</v>
      </c>
    </row>
    <row r="43" spans="1:47" x14ac:dyDescent="0.2">
      <c r="A43" s="2" t="s">
        <v>163</v>
      </c>
      <c r="B43" s="5" t="s">
        <v>161</v>
      </c>
      <c r="C43" s="5" t="s">
        <v>142</v>
      </c>
      <c r="D43" s="5">
        <v>2022</v>
      </c>
      <c r="E43" s="5" t="s">
        <v>32</v>
      </c>
      <c r="H43">
        <v>7.81</v>
      </c>
      <c r="I43">
        <v>367</v>
      </c>
      <c r="J43">
        <v>0.01</v>
      </c>
      <c r="K43" t="s">
        <v>90</v>
      </c>
      <c r="L43">
        <v>8.0000000000000002E-3</v>
      </c>
      <c r="M43" t="s">
        <v>90</v>
      </c>
      <c r="N43">
        <v>6.8</v>
      </c>
      <c r="O43" t="s">
        <v>91</v>
      </c>
      <c r="P43">
        <v>0.02</v>
      </c>
      <c r="Q43" t="s">
        <v>90</v>
      </c>
      <c r="R43">
        <v>1</v>
      </c>
      <c r="S43" t="s">
        <v>90</v>
      </c>
      <c r="T43">
        <v>53</v>
      </c>
      <c r="U43" t="s">
        <v>91</v>
      </c>
      <c r="V43">
        <v>14</v>
      </c>
      <c r="W43" t="s">
        <v>91</v>
      </c>
      <c r="X43">
        <v>21</v>
      </c>
      <c r="Y43" t="s">
        <v>91</v>
      </c>
      <c r="Z43">
        <v>0.01</v>
      </c>
      <c r="AA43" t="s">
        <v>90</v>
      </c>
      <c r="AD43">
        <v>1E-3</v>
      </c>
      <c r="AE43" t="s">
        <v>90</v>
      </c>
      <c r="AF43">
        <v>0.01</v>
      </c>
      <c r="AG43" t="s">
        <v>90</v>
      </c>
      <c r="AL43">
        <v>2E-3</v>
      </c>
      <c r="AM43" t="s">
        <v>90</v>
      </c>
      <c r="AN43">
        <v>2.6</v>
      </c>
      <c r="AO43" t="s">
        <v>91</v>
      </c>
      <c r="AP43">
        <v>5.7</v>
      </c>
      <c r="AQ43" t="s">
        <v>91</v>
      </c>
      <c r="AT43">
        <v>1.79</v>
      </c>
      <c r="AU43" t="s">
        <v>91</v>
      </c>
    </row>
    <row r="44" spans="1:47" x14ac:dyDescent="0.2">
      <c r="A44" s="2" t="s">
        <v>163</v>
      </c>
      <c r="B44" s="5" t="s">
        <v>162</v>
      </c>
      <c r="C44" s="5" t="s">
        <v>142</v>
      </c>
      <c r="D44" s="5">
        <v>2022</v>
      </c>
      <c r="E44" s="5" t="s">
        <v>32</v>
      </c>
      <c r="H44">
        <v>8.1300000000000008</v>
      </c>
      <c r="I44">
        <v>238</v>
      </c>
      <c r="J44">
        <v>0.01</v>
      </c>
      <c r="K44" t="s">
        <v>90</v>
      </c>
      <c r="L44">
        <v>8.0000000000000002E-3</v>
      </c>
      <c r="M44" t="s">
        <v>90</v>
      </c>
      <c r="N44">
        <v>3.5</v>
      </c>
      <c r="O44" t="s">
        <v>91</v>
      </c>
      <c r="P44">
        <v>0.02</v>
      </c>
      <c r="Q44" t="s">
        <v>90</v>
      </c>
      <c r="R44">
        <v>1</v>
      </c>
      <c r="S44" t="s">
        <v>90</v>
      </c>
      <c r="T44">
        <v>37</v>
      </c>
      <c r="U44" t="s">
        <v>91</v>
      </c>
      <c r="V44">
        <v>7.4</v>
      </c>
      <c r="W44" t="s">
        <v>91</v>
      </c>
      <c r="X44">
        <v>3.6</v>
      </c>
      <c r="Y44" t="s">
        <v>91</v>
      </c>
      <c r="Z44">
        <v>0.01</v>
      </c>
      <c r="AA44" t="s">
        <v>90</v>
      </c>
      <c r="AD44">
        <v>3.6999999999999998E-2</v>
      </c>
      <c r="AE44" t="s">
        <v>91</v>
      </c>
      <c r="AF44">
        <v>0.01</v>
      </c>
      <c r="AG44" t="s">
        <v>90</v>
      </c>
      <c r="AL44">
        <v>2E-3</v>
      </c>
      <c r="AM44" t="s">
        <v>90</v>
      </c>
      <c r="AN44">
        <v>1</v>
      </c>
      <c r="AO44" t="s">
        <v>90</v>
      </c>
      <c r="AP44">
        <v>1</v>
      </c>
      <c r="AQ44" t="s">
        <v>90</v>
      </c>
      <c r="AT44">
        <v>0.94</v>
      </c>
      <c r="AU44" t="s">
        <v>91</v>
      </c>
    </row>
    <row r="45" spans="1:47" x14ac:dyDescent="0.2">
      <c r="A45" s="2" t="s">
        <v>164</v>
      </c>
      <c r="C45" s="5" t="s">
        <v>144</v>
      </c>
      <c r="D45" s="5">
        <v>2022</v>
      </c>
      <c r="E45" s="5" t="s">
        <v>25</v>
      </c>
      <c r="H45">
        <v>7.67</v>
      </c>
      <c r="I45">
        <v>538</v>
      </c>
      <c r="J45">
        <v>0.05</v>
      </c>
      <c r="K45" t="s">
        <v>90</v>
      </c>
      <c r="L45">
        <v>0.05</v>
      </c>
      <c r="M45" t="s">
        <v>90</v>
      </c>
      <c r="N45">
        <v>6.4</v>
      </c>
      <c r="O45" t="s">
        <v>91</v>
      </c>
      <c r="P45">
        <v>0.04</v>
      </c>
      <c r="Q45" t="s">
        <v>90</v>
      </c>
      <c r="R45">
        <v>1.1000000000000001</v>
      </c>
      <c r="S45" t="s">
        <v>91</v>
      </c>
      <c r="T45">
        <v>80.5</v>
      </c>
      <c r="U45" t="s">
        <v>91</v>
      </c>
      <c r="V45">
        <v>20.2</v>
      </c>
      <c r="W45" t="s">
        <v>91</v>
      </c>
      <c r="X45">
        <v>16.8</v>
      </c>
      <c r="Y45" t="s">
        <v>91</v>
      </c>
      <c r="Z45">
        <v>0.02</v>
      </c>
      <c r="AA45" t="s">
        <v>90</v>
      </c>
      <c r="AB45">
        <v>0.2</v>
      </c>
      <c r="AC45" t="s">
        <v>90</v>
      </c>
      <c r="AD45">
        <v>0.2</v>
      </c>
      <c r="AE45" t="s">
        <v>90</v>
      </c>
      <c r="AF45">
        <v>5.0000000000000001E-3</v>
      </c>
      <c r="AG45" t="s">
        <v>90</v>
      </c>
      <c r="AH45">
        <v>0.1</v>
      </c>
      <c r="AI45" t="s">
        <v>90</v>
      </c>
      <c r="AL45">
        <v>2E-3</v>
      </c>
      <c r="AM45" t="s">
        <v>90</v>
      </c>
      <c r="AN45">
        <v>5.4</v>
      </c>
      <c r="AO45" t="s">
        <v>91</v>
      </c>
      <c r="AP45">
        <v>10.8</v>
      </c>
      <c r="AQ45" t="s">
        <v>91</v>
      </c>
      <c r="AR45">
        <v>0.02</v>
      </c>
      <c r="AS45" t="s">
        <v>90</v>
      </c>
      <c r="AT45">
        <v>0.3</v>
      </c>
      <c r="AU45" t="s">
        <v>91</v>
      </c>
    </row>
    <row r="46" spans="1:47" x14ac:dyDescent="0.2">
      <c r="A46" s="2" t="s">
        <v>148</v>
      </c>
      <c r="B46" s="5" t="s">
        <v>154</v>
      </c>
      <c r="C46" s="5" t="s">
        <v>145</v>
      </c>
      <c r="E46" s="5" t="s">
        <v>25</v>
      </c>
      <c r="H46">
        <v>7.74</v>
      </c>
      <c r="I46">
        <v>570</v>
      </c>
      <c r="J46">
        <v>0.16</v>
      </c>
      <c r="K46" t="s">
        <v>91</v>
      </c>
      <c r="L46">
        <v>2.5000000000000001E-2</v>
      </c>
      <c r="M46" t="s">
        <v>91</v>
      </c>
      <c r="N46">
        <v>1.65</v>
      </c>
      <c r="O46" t="s">
        <v>91</v>
      </c>
      <c r="P46">
        <v>7.0000000000000007E-2</v>
      </c>
      <c r="Q46" t="s">
        <v>91</v>
      </c>
      <c r="R46">
        <v>2.8</v>
      </c>
      <c r="S46" t="s">
        <v>91</v>
      </c>
      <c r="T46">
        <v>91.6</v>
      </c>
      <c r="U46" t="s">
        <v>91</v>
      </c>
      <c r="V46">
        <v>10.3</v>
      </c>
      <c r="W46" t="s">
        <v>91</v>
      </c>
      <c r="X46">
        <v>10</v>
      </c>
      <c r="Y46" t="s">
        <v>91</v>
      </c>
      <c r="Z46">
        <v>1E-3</v>
      </c>
      <c r="AA46" t="s">
        <v>90</v>
      </c>
      <c r="AD46">
        <v>0.01</v>
      </c>
      <c r="AE46" t="s">
        <v>90</v>
      </c>
      <c r="AF46">
        <v>2E-3</v>
      </c>
      <c r="AG46" t="s">
        <v>90</v>
      </c>
      <c r="AL46">
        <v>2E-3</v>
      </c>
      <c r="AM46" t="s">
        <v>90</v>
      </c>
      <c r="AN46">
        <v>15.5</v>
      </c>
      <c r="AO46" t="s">
        <v>91</v>
      </c>
      <c r="AP46">
        <v>19</v>
      </c>
      <c r="AQ46" t="s">
        <v>91</v>
      </c>
      <c r="AR46">
        <v>0.02</v>
      </c>
      <c r="AS46" t="s">
        <v>90</v>
      </c>
      <c r="AT46">
        <v>2.4</v>
      </c>
      <c r="AU46" t="s">
        <v>91</v>
      </c>
    </row>
    <row r="47" spans="1:47" x14ac:dyDescent="0.2">
      <c r="A47" s="2" t="s">
        <v>148</v>
      </c>
      <c r="B47" s="5" t="s">
        <v>155</v>
      </c>
      <c r="C47" s="5" t="s">
        <v>145</v>
      </c>
      <c r="E47" s="5" t="s">
        <v>25</v>
      </c>
      <c r="H47">
        <v>7.7</v>
      </c>
      <c r="I47">
        <v>785</v>
      </c>
      <c r="J47">
        <v>0.02</v>
      </c>
      <c r="K47" t="s">
        <v>90</v>
      </c>
      <c r="L47">
        <v>5.0000000000000001E-3</v>
      </c>
      <c r="M47" t="s">
        <v>90</v>
      </c>
      <c r="N47">
        <v>1.89</v>
      </c>
      <c r="O47" t="s">
        <v>91</v>
      </c>
      <c r="P47">
        <v>0.04</v>
      </c>
      <c r="Q47" t="s">
        <v>91</v>
      </c>
      <c r="R47">
        <v>2.98</v>
      </c>
      <c r="S47" t="s">
        <v>91</v>
      </c>
      <c r="T47">
        <v>106</v>
      </c>
      <c r="U47" t="s">
        <v>91</v>
      </c>
      <c r="V47">
        <v>10.8</v>
      </c>
      <c r="W47" t="s">
        <v>91</v>
      </c>
      <c r="X47">
        <v>48</v>
      </c>
      <c r="Y47" t="s">
        <v>91</v>
      </c>
      <c r="Z47">
        <v>0.01</v>
      </c>
      <c r="AA47" t="s">
        <v>90</v>
      </c>
      <c r="AD47">
        <v>0.01</v>
      </c>
      <c r="AE47" t="s">
        <v>90</v>
      </c>
      <c r="AF47">
        <v>2E-3</v>
      </c>
      <c r="AG47" t="s">
        <v>90</v>
      </c>
      <c r="AL47">
        <v>2E-3</v>
      </c>
      <c r="AM47" t="s">
        <v>90</v>
      </c>
      <c r="AN47">
        <v>47.4</v>
      </c>
      <c r="AO47" t="s">
        <v>91</v>
      </c>
      <c r="AP47">
        <v>62</v>
      </c>
      <c r="AQ47" t="s">
        <v>91</v>
      </c>
      <c r="AR47">
        <v>0.02</v>
      </c>
      <c r="AS47" t="s">
        <v>90</v>
      </c>
      <c r="AT47">
        <v>2.2999999999999998</v>
      </c>
      <c r="AU47" t="s">
        <v>91</v>
      </c>
    </row>
    <row r="48" spans="1:47" x14ac:dyDescent="0.2">
      <c r="A48" s="2" t="s">
        <v>148</v>
      </c>
      <c r="B48" s="5" t="s">
        <v>156</v>
      </c>
      <c r="C48" s="5" t="s">
        <v>145</v>
      </c>
      <c r="E48" s="5" t="s">
        <v>25</v>
      </c>
      <c r="H48">
        <v>7.82</v>
      </c>
      <c r="I48">
        <v>455</v>
      </c>
      <c r="J48">
        <v>0.02</v>
      </c>
      <c r="K48" t="s">
        <v>90</v>
      </c>
      <c r="L48">
        <v>0.11</v>
      </c>
      <c r="M48" t="s">
        <v>91</v>
      </c>
      <c r="N48">
        <v>1.63</v>
      </c>
      <c r="O48" t="s">
        <v>91</v>
      </c>
      <c r="P48">
        <v>0.16</v>
      </c>
      <c r="Q48" t="s">
        <v>91</v>
      </c>
      <c r="R48">
        <v>2.77</v>
      </c>
      <c r="S48" t="s">
        <v>91</v>
      </c>
      <c r="T48">
        <v>66.5</v>
      </c>
      <c r="U48" t="s">
        <v>91</v>
      </c>
      <c r="V48">
        <v>9.4</v>
      </c>
      <c r="W48" t="s">
        <v>91</v>
      </c>
      <c r="X48">
        <v>1.4</v>
      </c>
      <c r="Y48" t="s">
        <v>91</v>
      </c>
      <c r="Z48">
        <v>1.4999999999999999E-2</v>
      </c>
      <c r="AA48" t="s">
        <v>91</v>
      </c>
      <c r="AD48">
        <v>0.01</v>
      </c>
      <c r="AE48" t="s">
        <v>90</v>
      </c>
      <c r="AF48">
        <v>8.0000000000000002E-3</v>
      </c>
      <c r="AG48" t="s">
        <v>90</v>
      </c>
      <c r="AL48">
        <v>2E-3</v>
      </c>
      <c r="AM48" t="s">
        <v>90</v>
      </c>
      <c r="AN48">
        <v>15.8</v>
      </c>
      <c r="AO48" t="s">
        <v>91</v>
      </c>
      <c r="AP48">
        <v>15</v>
      </c>
      <c r="AQ48" t="s">
        <v>91</v>
      </c>
      <c r="AR48">
        <v>0.02</v>
      </c>
      <c r="AS48" t="s">
        <v>90</v>
      </c>
      <c r="AT48">
        <v>2.2999999999999998</v>
      </c>
      <c r="AU48" t="s">
        <v>91</v>
      </c>
    </row>
    <row r="49" spans="1:47" x14ac:dyDescent="0.2">
      <c r="A49" s="2" t="s">
        <v>148</v>
      </c>
      <c r="B49" s="5" t="s">
        <v>157</v>
      </c>
      <c r="C49" s="5" t="s">
        <v>145</v>
      </c>
      <c r="E49" s="5" t="s">
        <v>25</v>
      </c>
      <c r="H49">
        <v>7.66</v>
      </c>
      <c r="I49">
        <v>893</v>
      </c>
      <c r="J49">
        <v>6.8000000000000005E-2</v>
      </c>
      <c r="K49" t="s">
        <v>91</v>
      </c>
      <c r="L49">
        <v>0.04</v>
      </c>
      <c r="M49" t="s">
        <v>91</v>
      </c>
      <c r="N49">
        <v>2.31</v>
      </c>
      <c r="O49" t="s">
        <v>91</v>
      </c>
      <c r="P49">
        <v>0.03</v>
      </c>
      <c r="Q49" t="s">
        <v>90</v>
      </c>
      <c r="R49">
        <v>4.8099999999999996</v>
      </c>
      <c r="S49" t="s">
        <v>91</v>
      </c>
      <c r="T49">
        <v>105</v>
      </c>
      <c r="U49" t="s">
        <v>91</v>
      </c>
      <c r="V49">
        <v>15.1</v>
      </c>
      <c r="W49" t="s">
        <v>91</v>
      </c>
      <c r="X49">
        <v>2.4</v>
      </c>
      <c r="Y49" t="s">
        <v>91</v>
      </c>
      <c r="Z49">
        <v>0.01</v>
      </c>
      <c r="AA49" t="s">
        <v>90</v>
      </c>
      <c r="AD49">
        <v>0.01</v>
      </c>
      <c r="AE49" t="s">
        <v>90</v>
      </c>
      <c r="AF49">
        <v>2E-3</v>
      </c>
      <c r="AG49" t="s">
        <v>90</v>
      </c>
      <c r="AL49">
        <v>2E-3</v>
      </c>
      <c r="AM49" t="s">
        <v>90</v>
      </c>
      <c r="AN49">
        <v>62.6</v>
      </c>
      <c r="AO49" t="s">
        <v>91</v>
      </c>
      <c r="AP49">
        <v>117</v>
      </c>
      <c r="AQ49" t="s">
        <v>91</v>
      </c>
      <c r="AR49">
        <v>0.02</v>
      </c>
      <c r="AS49" t="s">
        <v>90</v>
      </c>
      <c r="AT49">
        <v>2.7</v>
      </c>
      <c r="AU49" t="s">
        <v>91</v>
      </c>
    </row>
    <row r="50" spans="1:47" x14ac:dyDescent="0.2">
      <c r="A50" s="2" t="s">
        <v>166</v>
      </c>
      <c r="B50" s="5" t="s">
        <v>167</v>
      </c>
      <c r="C50" s="5" t="s">
        <v>146</v>
      </c>
      <c r="D50" s="5">
        <v>2021</v>
      </c>
      <c r="E50" s="5" t="s">
        <v>25</v>
      </c>
      <c r="H50">
        <v>7.8</v>
      </c>
      <c r="I50">
        <v>385</v>
      </c>
      <c r="J50">
        <v>0.04</v>
      </c>
      <c r="K50" t="s">
        <v>90</v>
      </c>
      <c r="L50">
        <v>0.03</v>
      </c>
      <c r="M50" t="s">
        <v>90</v>
      </c>
      <c r="N50">
        <v>0.9</v>
      </c>
      <c r="O50" t="s">
        <v>91</v>
      </c>
      <c r="R50">
        <v>2</v>
      </c>
      <c r="S50" t="s">
        <v>91</v>
      </c>
      <c r="T50">
        <v>57</v>
      </c>
      <c r="U50" t="s">
        <v>91</v>
      </c>
      <c r="V50">
        <v>4.4000000000000004</v>
      </c>
      <c r="W50" t="s">
        <v>91</v>
      </c>
      <c r="X50">
        <v>21</v>
      </c>
      <c r="Y50" t="s">
        <v>91</v>
      </c>
      <c r="Z50">
        <v>0.01</v>
      </c>
      <c r="AA50" t="s">
        <v>90</v>
      </c>
      <c r="AD50">
        <v>5.0000000000000001E-3</v>
      </c>
      <c r="AE50" t="s">
        <v>90</v>
      </c>
      <c r="AF50">
        <v>0.01</v>
      </c>
      <c r="AG50" t="s">
        <v>90</v>
      </c>
      <c r="AH50">
        <v>0.1</v>
      </c>
      <c r="AI50" t="s">
        <v>90</v>
      </c>
      <c r="AL50">
        <v>1E-3</v>
      </c>
      <c r="AM50" t="s">
        <v>90</v>
      </c>
      <c r="AN50">
        <v>21</v>
      </c>
      <c r="AO50" t="s">
        <v>91</v>
      </c>
      <c r="AP50">
        <v>26</v>
      </c>
      <c r="AQ50" t="s">
        <v>91</v>
      </c>
      <c r="AR50">
        <v>0.1</v>
      </c>
      <c r="AS50" t="s">
        <v>90</v>
      </c>
      <c r="AT50">
        <v>1</v>
      </c>
      <c r="AU50" t="s">
        <v>90</v>
      </c>
    </row>
    <row r="51" spans="1:47" x14ac:dyDescent="0.2">
      <c r="A51" s="2" t="s">
        <v>166</v>
      </c>
      <c r="B51" s="5" t="s">
        <v>168</v>
      </c>
      <c r="C51" s="5" t="s">
        <v>146</v>
      </c>
      <c r="D51" s="5">
        <v>2021</v>
      </c>
      <c r="E51" s="5" t="s">
        <v>25</v>
      </c>
      <c r="H51">
        <v>8</v>
      </c>
      <c r="I51">
        <v>316</v>
      </c>
      <c r="J51">
        <v>0.04</v>
      </c>
      <c r="K51" t="s">
        <v>90</v>
      </c>
      <c r="L51">
        <v>0.03</v>
      </c>
      <c r="M51" t="s">
        <v>90</v>
      </c>
      <c r="N51">
        <v>0.88</v>
      </c>
      <c r="O51" t="s">
        <v>91</v>
      </c>
      <c r="R51">
        <v>3.8</v>
      </c>
      <c r="S51" t="s">
        <v>91</v>
      </c>
      <c r="T51">
        <v>43</v>
      </c>
      <c r="U51" t="s">
        <v>91</v>
      </c>
      <c r="V51">
        <v>6.5</v>
      </c>
      <c r="W51" t="s">
        <v>91</v>
      </c>
      <c r="X51">
        <v>10</v>
      </c>
      <c r="Y51" t="s">
        <v>91</v>
      </c>
      <c r="Z51">
        <v>1.9E-2</v>
      </c>
      <c r="AA51" t="s">
        <v>91</v>
      </c>
      <c r="AD51">
        <v>5.0000000000000001E-3</v>
      </c>
      <c r="AE51" t="s">
        <v>90</v>
      </c>
      <c r="AF51">
        <v>0.01</v>
      </c>
      <c r="AG51" t="s">
        <v>90</v>
      </c>
      <c r="AH51">
        <v>7.6999999999999999E-2</v>
      </c>
      <c r="AI51" t="s">
        <v>91</v>
      </c>
      <c r="AL51">
        <v>1E-3</v>
      </c>
      <c r="AM51" t="s">
        <v>90</v>
      </c>
      <c r="AN51">
        <v>12</v>
      </c>
      <c r="AO51" t="s">
        <v>91</v>
      </c>
      <c r="AP51">
        <v>20</v>
      </c>
      <c r="AQ51" t="s">
        <v>91</v>
      </c>
      <c r="AR51">
        <v>0.01</v>
      </c>
      <c r="AS51" t="s">
        <v>90</v>
      </c>
      <c r="AT51">
        <v>1</v>
      </c>
      <c r="AU51" t="s">
        <v>90</v>
      </c>
    </row>
    <row r="52" spans="1:47" x14ac:dyDescent="0.2">
      <c r="B52" s="5" t="s">
        <v>169</v>
      </c>
      <c r="C52" s="5" t="s">
        <v>147</v>
      </c>
      <c r="E52" s="5" t="s">
        <v>25</v>
      </c>
      <c r="H52">
        <v>8.14</v>
      </c>
      <c r="I52">
        <v>242</v>
      </c>
      <c r="J52">
        <v>0.05</v>
      </c>
      <c r="K52" t="s">
        <v>90</v>
      </c>
      <c r="L52">
        <v>0.01</v>
      </c>
      <c r="M52" t="s">
        <v>90</v>
      </c>
      <c r="N52">
        <v>12.1</v>
      </c>
      <c r="O52" t="s">
        <v>91</v>
      </c>
      <c r="P52">
        <v>0.01</v>
      </c>
      <c r="Q52" t="s">
        <v>90</v>
      </c>
      <c r="R52">
        <v>1.5</v>
      </c>
      <c r="S52" t="s">
        <v>91</v>
      </c>
      <c r="T52">
        <v>35.9</v>
      </c>
      <c r="U52" t="s">
        <v>91</v>
      </c>
      <c r="V52">
        <v>2.91</v>
      </c>
      <c r="W52" t="s">
        <v>91</v>
      </c>
      <c r="X52">
        <v>26.9</v>
      </c>
      <c r="Y52" t="s">
        <v>91</v>
      </c>
      <c r="Z52">
        <v>0.02</v>
      </c>
      <c r="AA52" t="s">
        <v>90</v>
      </c>
      <c r="AB52">
        <v>0.01</v>
      </c>
      <c r="AC52" t="s">
        <v>90</v>
      </c>
      <c r="AD52">
        <v>1E-3</v>
      </c>
      <c r="AE52" t="s">
        <v>90</v>
      </c>
      <c r="AF52">
        <v>5.0000000000000001E-3</v>
      </c>
      <c r="AG52" t="s">
        <v>90</v>
      </c>
      <c r="AH52">
        <v>1.0999999999999999E-2</v>
      </c>
      <c r="AI52" t="s">
        <v>91</v>
      </c>
      <c r="AL52">
        <v>2E-3</v>
      </c>
      <c r="AM52" t="s">
        <v>90</v>
      </c>
      <c r="AN52">
        <v>8.6</v>
      </c>
      <c r="AO52" t="s">
        <v>91</v>
      </c>
      <c r="AP52">
        <v>14.4</v>
      </c>
      <c r="AQ52" t="s">
        <v>91</v>
      </c>
      <c r="AR52">
        <v>0.05</v>
      </c>
      <c r="AS52" t="s">
        <v>90</v>
      </c>
      <c r="AT52">
        <v>1.8</v>
      </c>
      <c r="AU52" t="s">
        <v>91</v>
      </c>
    </row>
    <row r="53" spans="1:47" x14ac:dyDescent="0.2">
      <c r="B53" s="5" t="s">
        <v>170</v>
      </c>
      <c r="C53" s="5" t="s">
        <v>147</v>
      </c>
      <c r="E53" s="5" t="s">
        <v>25</v>
      </c>
      <c r="H53">
        <v>7.96</v>
      </c>
      <c r="I53">
        <v>478</v>
      </c>
      <c r="J53">
        <v>0.05</v>
      </c>
      <c r="K53" t="s">
        <v>90</v>
      </c>
      <c r="L53">
        <v>0.01</v>
      </c>
      <c r="M53" t="s">
        <v>90</v>
      </c>
      <c r="N53">
        <v>13.6</v>
      </c>
      <c r="O53" t="s">
        <v>91</v>
      </c>
      <c r="P53">
        <v>8.7999999999999995E-2</v>
      </c>
      <c r="Q53" t="s">
        <v>91</v>
      </c>
      <c r="R53">
        <v>5.26</v>
      </c>
      <c r="S53" t="s">
        <v>91</v>
      </c>
      <c r="T53">
        <v>49.3</v>
      </c>
      <c r="U53" t="s">
        <v>91</v>
      </c>
      <c r="V53">
        <v>10.6</v>
      </c>
      <c r="W53" t="s">
        <v>91</v>
      </c>
      <c r="X53">
        <v>73.599999999999994</v>
      </c>
      <c r="Y53" t="s">
        <v>91</v>
      </c>
      <c r="Z53">
        <v>0.02</v>
      </c>
      <c r="AA53" t="s">
        <v>90</v>
      </c>
      <c r="AB53">
        <v>0.01</v>
      </c>
      <c r="AC53" t="s">
        <v>90</v>
      </c>
      <c r="AD53">
        <v>2E-3</v>
      </c>
      <c r="AE53" t="s">
        <v>90</v>
      </c>
      <c r="AF53">
        <v>5.0000000000000001E-3</v>
      </c>
      <c r="AG53" t="s">
        <v>90</v>
      </c>
      <c r="AH53">
        <v>5.5E-2</v>
      </c>
      <c r="AI53" t="s">
        <v>91</v>
      </c>
      <c r="AL53">
        <v>2E-3</v>
      </c>
      <c r="AM53" t="s">
        <v>90</v>
      </c>
      <c r="AN53">
        <v>29.2</v>
      </c>
      <c r="AO53" t="s">
        <v>91</v>
      </c>
      <c r="AP53">
        <v>40.4</v>
      </c>
      <c r="AQ53" t="s">
        <v>91</v>
      </c>
      <c r="AR53">
        <v>0.05</v>
      </c>
      <c r="AS53" t="s">
        <v>90</v>
      </c>
      <c r="AT53">
        <v>1.2</v>
      </c>
      <c r="AU53" t="s">
        <v>91</v>
      </c>
    </row>
    <row r="54" spans="1:47" x14ac:dyDescent="0.2">
      <c r="B54" s="5" t="s">
        <v>171</v>
      </c>
      <c r="C54" s="5" t="s">
        <v>147</v>
      </c>
      <c r="E54" s="5" t="s">
        <v>25</v>
      </c>
      <c r="H54">
        <v>7.8</v>
      </c>
      <c r="I54">
        <v>577</v>
      </c>
      <c r="J54">
        <v>0.05</v>
      </c>
      <c r="K54" t="s">
        <v>90</v>
      </c>
      <c r="L54">
        <v>0.01</v>
      </c>
      <c r="M54" t="s">
        <v>90</v>
      </c>
      <c r="N54">
        <v>14.6</v>
      </c>
      <c r="O54" t="s">
        <v>91</v>
      </c>
      <c r="P54">
        <v>0.01</v>
      </c>
      <c r="Q54" t="s">
        <v>90</v>
      </c>
      <c r="R54">
        <v>5.49</v>
      </c>
      <c r="S54" t="s">
        <v>91</v>
      </c>
      <c r="T54">
        <v>62.4</v>
      </c>
      <c r="U54" t="s">
        <v>91</v>
      </c>
      <c r="V54">
        <v>13.1</v>
      </c>
      <c r="W54" t="s">
        <v>91</v>
      </c>
      <c r="X54">
        <v>94.4</v>
      </c>
      <c r="Y54" t="s">
        <v>91</v>
      </c>
      <c r="Z54">
        <v>0.02</v>
      </c>
      <c r="AA54" t="s">
        <v>90</v>
      </c>
      <c r="AB54">
        <v>0.01</v>
      </c>
      <c r="AC54" t="s">
        <v>90</v>
      </c>
      <c r="AD54">
        <v>2E-3</v>
      </c>
      <c r="AE54" t="s">
        <v>90</v>
      </c>
      <c r="AF54">
        <v>5.0000000000000001E-3</v>
      </c>
      <c r="AG54" t="s">
        <v>90</v>
      </c>
      <c r="AH54">
        <v>8.4000000000000005E-2</v>
      </c>
      <c r="AI54" t="s">
        <v>91</v>
      </c>
      <c r="AL54">
        <v>2E-3</v>
      </c>
      <c r="AM54" t="s">
        <v>90</v>
      </c>
      <c r="AN54">
        <v>32.6</v>
      </c>
      <c r="AO54" t="s">
        <v>91</v>
      </c>
      <c r="AP54">
        <v>49.7</v>
      </c>
      <c r="AQ54" t="s">
        <v>91</v>
      </c>
      <c r="AR54">
        <v>0.05</v>
      </c>
      <c r="AS54" t="s">
        <v>90</v>
      </c>
      <c r="AT54">
        <v>1.6</v>
      </c>
      <c r="AU54" t="s">
        <v>91</v>
      </c>
    </row>
    <row r="55" spans="1:47" x14ac:dyDescent="0.2">
      <c r="A55" s="2" t="s">
        <v>173</v>
      </c>
      <c r="B55" s="5" t="s">
        <v>174</v>
      </c>
      <c r="C55" s="5" t="s">
        <v>172</v>
      </c>
      <c r="D55" s="5">
        <v>2020</v>
      </c>
      <c r="E55" s="5" t="s">
        <v>25</v>
      </c>
      <c r="J55">
        <v>0.01</v>
      </c>
      <c r="K55" t="s">
        <v>90</v>
      </c>
      <c r="L55">
        <v>5.0000000000000001E-3</v>
      </c>
      <c r="M55" t="s">
        <v>90</v>
      </c>
      <c r="N55">
        <v>4</v>
      </c>
      <c r="O55" t="s">
        <v>91</v>
      </c>
      <c r="P55">
        <f>0.003/0.3</f>
        <v>0.01</v>
      </c>
      <c r="Q55" t="s">
        <v>90</v>
      </c>
      <c r="R55">
        <v>1.4</v>
      </c>
      <c r="S55" t="s">
        <v>91</v>
      </c>
      <c r="T55">
        <v>50</v>
      </c>
      <c r="U55" t="s">
        <v>91</v>
      </c>
      <c r="V55">
        <v>8.5</v>
      </c>
      <c r="W55" t="s">
        <v>91</v>
      </c>
      <c r="X55">
        <v>34</v>
      </c>
      <c r="Y55" t="s">
        <v>91</v>
      </c>
      <c r="Z55">
        <v>5.5999999999999999E-3</v>
      </c>
      <c r="AA55" t="s">
        <v>91</v>
      </c>
      <c r="AD55">
        <v>4.2000000000000002E-4</v>
      </c>
      <c r="AE55" t="s">
        <v>91</v>
      </c>
      <c r="AF55">
        <v>5.0000000000000001E-4</v>
      </c>
      <c r="AG55" t="s">
        <v>90</v>
      </c>
      <c r="AH55">
        <v>1.0999999999999999E-2</v>
      </c>
      <c r="AI55" t="s">
        <v>91</v>
      </c>
      <c r="AJ55">
        <v>1E-3</v>
      </c>
      <c r="AK55" t="s">
        <v>91</v>
      </c>
      <c r="AL55">
        <v>5.0000000000000001E-4</v>
      </c>
      <c r="AM55" t="s">
        <v>90</v>
      </c>
      <c r="AN55">
        <v>5.6</v>
      </c>
      <c r="AO55" t="s">
        <v>91</v>
      </c>
      <c r="AP55">
        <v>7.7</v>
      </c>
      <c r="AQ55" t="s">
        <v>91</v>
      </c>
      <c r="AR55">
        <v>0.01</v>
      </c>
      <c r="AS55" t="s">
        <v>90</v>
      </c>
      <c r="AT55">
        <v>0.93</v>
      </c>
      <c r="AU55" t="s">
        <v>91</v>
      </c>
    </row>
    <row r="56" spans="1:47" x14ac:dyDescent="0.2">
      <c r="A56" s="2" t="s">
        <v>173</v>
      </c>
      <c r="B56" s="5" t="s">
        <v>175</v>
      </c>
      <c r="C56" s="5" t="s">
        <v>172</v>
      </c>
      <c r="D56" s="5">
        <v>2020</v>
      </c>
      <c r="E56" s="5" t="s">
        <v>25</v>
      </c>
      <c r="I56">
        <v>520</v>
      </c>
      <c r="J56">
        <v>0.05</v>
      </c>
      <c r="K56" t="s">
        <v>90</v>
      </c>
      <c r="L56">
        <v>0.01</v>
      </c>
      <c r="M56" t="s">
        <v>90</v>
      </c>
      <c r="N56">
        <v>19.399999999999999</v>
      </c>
      <c r="O56" t="s">
        <v>91</v>
      </c>
      <c r="R56">
        <v>2.2000000000000002</v>
      </c>
      <c r="S56" t="s">
        <v>91</v>
      </c>
      <c r="T56">
        <v>76.3</v>
      </c>
      <c r="U56" t="s">
        <v>91</v>
      </c>
      <c r="V56">
        <v>11.5</v>
      </c>
      <c r="W56" t="s">
        <v>91</v>
      </c>
      <c r="X56">
        <v>27.1</v>
      </c>
      <c r="Y56" t="s">
        <v>91</v>
      </c>
      <c r="Z56">
        <v>0.02</v>
      </c>
      <c r="AA56" t="s">
        <v>90</v>
      </c>
      <c r="AD56">
        <v>5.0000000000000001E-3</v>
      </c>
      <c r="AE56" t="s">
        <v>90</v>
      </c>
      <c r="AF56">
        <v>5.0000000000000001E-3</v>
      </c>
      <c r="AG56" t="s">
        <v>90</v>
      </c>
      <c r="AH56">
        <v>0.05</v>
      </c>
      <c r="AI56" t="s">
        <v>90</v>
      </c>
      <c r="AL56">
        <v>2E-3</v>
      </c>
      <c r="AM56" t="s">
        <v>90</v>
      </c>
      <c r="AN56">
        <v>10.8</v>
      </c>
      <c r="AO56" t="s">
        <v>91</v>
      </c>
      <c r="AP56">
        <v>28.3</v>
      </c>
      <c r="AQ56" t="s">
        <v>91</v>
      </c>
      <c r="AR56">
        <v>5.0000000000000001E-3</v>
      </c>
      <c r="AS56" t="s">
        <v>90</v>
      </c>
      <c r="AT56">
        <v>0.78</v>
      </c>
      <c r="AU56" t="s">
        <v>91</v>
      </c>
    </row>
    <row r="57" spans="1:47" x14ac:dyDescent="0.2">
      <c r="A57" s="2" t="s">
        <v>173</v>
      </c>
      <c r="B57" s="5" t="s">
        <v>176</v>
      </c>
      <c r="C57" s="5" t="s">
        <v>172</v>
      </c>
      <c r="D57" s="5">
        <v>2020</v>
      </c>
      <c r="E57" s="5" t="s">
        <v>25</v>
      </c>
      <c r="I57">
        <v>339</v>
      </c>
      <c r="J57">
        <v>0.05</v>
      </c>
      <c r="K57" t="s">
        <v>90</v>
      </c>
      <c r="L57">
        <v>0.01</v>
      </c>
      <c r="M57" t="s">
        <v>90</v>
      </c>
      <c r="N57">
        <v>4.0999999999999996</v>
      </c>
      <c r="O57" t="s">
        <v>91</v>
      </c>
      <c r="R57">
        <v>1.4</v>
      </c>
      <c r="S57" t="s">
        <v>91</v>
      </c>
      <c r="T57">
        <v>50.9</v>
      </c>
      <c r="U57" t="s">
        <v>91</v>
      </c>
      <c r="V57">
        <v>8.5</v>
      </c>
      <c r="W57" t="s">
        <v>91</v>
      </c>
      <c r="X57">
        <v>34.799999999999997</v>
      </c>
      <c r="Y57" t="s">
        <v>91</v>
      </c>
      <c r="Z57">
        <v>0.02</v>
      </c>
      <c r="AA57" t="s">
        <v>90</v>
      </c>
      <c r="AD57">
        <v>5.0000000000000001E-3</v>
      </c>
      <c r="AE57" t="s">
        <v>90</v>
      </c>
      <c r="AF57">
        <v>5.0000000000000001E-3</v>
      </c>
      <c r="AG57" t="s">
        <v>90</v>
      </c>
      <c r="AH57">
        <v>0.05</v>
      </c>
      <c r="AI57" t="s">
        <v>90</v>
      </c>
      <c r="AL57">
        <v>2E-3</v>
      </c>
      <c r="AM57" t="s">
        <v>90</v>
      </c>
      <c r="AN57">
        <v>5.7</v>
      </c>
      <c r="AO57" t="s">
        <v>91</v>
      </c>
      <c r="AP57">
        <v>7.9</v>
      </c>
      <c r="AQ57" t="s">
        <v>91</v>
      </c>
      <c r="AR57">
        <v>5.0000000000000001E-3</v>
      </c>
      <c r="AS57" t="s">
        <v>90</v>
      </c>
      <c r="AT57">
        <v>0.92</v>
      </c>
      <c r="AU57" t="s">
        <v>91</v>
      </c>
    </row>
    <row r="58" spans="1:47" x14ac:dyDescent="0.2">
      <c r="C58" s="5" t="s">
        <v>177</v>
      </c>
      <c r="D58" s="5">
        <v>2021</v>
      </c>
      <c r="E58" s="5" t="s">
        <v>178</v>
      </c>
      <c r="L58">
        <v>0.01</v>
      </c>
      <c r="M58" t="s">
        <v>90</v>
      </c>
      <c r="N58">
        <f>AVERAGE(1.97,2.18,1.99,2.08,2.05)</f>
        <v>2.0539999999999998</v>
      </c>
      <c r="O58" t="s">
        <v>91</v>
      </c>
      <c r="AH58">
        <v>0.01</v>
      </c>
      <c r="AI58" t="s">
        <v>90</v>
      </c>
      <c r="AN58">
        <v>16.899999999999999</v>
      </c>
      <c r="AO58" t="s">
        <v>91</v>
      </c>
    </row>
    <row r="59" spans="1:47" x14ac:dyDescent="0.2">
      <c r="B59" s="5" t="s">
        <v>181</v>
      </c>
      <c r="C59" s="5" t="s">
        <v>177</v>
      </c>
      <c r="D59" s="5">
        <v>2021</v>
      </c>
      <c r="E59" s="5" t="s">
        <v>178</v>
      </c>
      <c r="L59">
        <v>0.01</v>
      </c>
      <c r="M59" t="s">
        <v>90</v>
      </c>
      <c r="N59">
        <f>AVERAGE(0.733,1.26,1.72)</f>
        <v>1.2376666666666667</v>
      </c>
      <c r="O59" t="s">
        <v>91</v>
      </c>
      <c r="AH59">
        <v>0.02</v>
      </c>
      <c r="AI59" t="s">
        <v>91</v>
      </c>
      <c r="AN59">
        <v>35.5</v>
      </c>
      <c r="AO59" t="s">
        <v>91</v>
      </c>
    </row>
    <row r="60" spans="1:47" x14ac:dyDescent="0.2">
      <c r="B60" s="5" t="s">
        <v>182</v>
      </c>
      <c r="C60" s="5" t="s">
        <v>177</v>
      </c>
      <c r="D60" s="5">
        <v>2021</v>
      </c>
      <c r="E60" s="5" t="s">
        <v>178</v>
      </c>
      <c r="L60">
        <v>0.01</v>
      </c>
      <c r="M60" t="s">
        <v>90</v>
      </c>
      <c r="N60">
        <f>AVERAGE(2.97,3.21,2.87,3.02)</f>
        <v>3.0175000000000001</v>
      </c>
      <c r="O60" t="s">
        <v>91</v>
      </c>
      <c r="AH60">
        <v>4.7800000000000002E-2</v>
      </c>
      <c r="AI60" t="s">
        <v>91</v>
      </c>
      <c r="AN60">
        <v>228</v>
      </c>
      <c r="AO60" t="s">
        <v>91</v>
      </c>
    </row>
    <row r="61" spans="1:47" x14ac:dyDescent="0.2">
      <c r="B61" s="5" t="s">
        <v>185</v>
      </c>
      <c r="C61" s="5" t="s">
        <v>184</v>
      </c>
      <c r="D61" s="5">
        <v>2022</v>
      </c>
      <c r="E61" s="5" t="s">
        <v>67</v>
      </c>
      <c r="H61">
        <v>8.1999999999999993</v>
      </c>
      <c r="I61">
        <v>323</v>
      </c>
      <c r="L61">
        <v>0.25</v>
      </c>
      <c r="M61" t="s">
        <v>90</v>
      </c>
      <c r="N61">
        <v>0.36699999999999999</v>
      </c>
      <c r="O61" t="s">
        <v>91</v>
      </c>
      <c r="P61">
        <v>0.06</v>
      </c>
      <c r="Q61" t="s">
        <v>90</v>
      </c>
      <c r="R61">
        <v>1.37</v>
      </c>
      <c r="S61" t="s">
        <v>91</v>
      </c>
      <c r="T61">
        <v>34.200000000000003</v>
      </c>
      <c r="U61" t="s">
        <v>91</v>
      </c>
      <c r="V61">
        <v>11.8</v>
      </c>
      <c r="W61" t="s">
        <v>91</v>
      </c>
      <c r="X61">
        <v>23</v>
      </c>
      <c r="Y61" t="s">
        <v>91</v>
      </c>
      <c r="Z61">
        <v>4.1399999999999999E-2</v>
      </c>
      <c r="AA61" t="s">
        <v>91</v>
      </c>
      <c r="AB61">
        <v>1.9499999999999999E-3</v>
      </c>
      <c r="AC61" t="s">
        <v>91</v>
      </c>
      <c r="AD61">
        <v>2.7200000000000002E-3</v>
      </c>
      <c r="AE61" t="s">
        <v>91</v>
      </c>
      <c r="AF61">
        <v>1E-3</v>
      </c>
      <c r="AG61" t="s">
        <v>90</v>
      </c>
      <c r="AH61">
        <v>2.4400000000000002E-2</v>
      </c>
      <c r="AI61" t="s">
        <v>91</v>
      </c>
      <c r="AJ61">
        <v>1E-3</v>
      </c>
      <c r="AK61" t="s">
        <v>90</v>
      </c>
      <c r="AL61">
        <v>2.2499999999999998E-3</v>
      </c>
      <c r="AM61" t="s">
        <v>91</v>
      </c>
      <c r="AN61">
        <v>8.68</v>
      </c>
      <c r="AO61" t="s">
        <v>91</v>
      </c>
      <c r="AP61">
        <v>14.2</v>
      </c>
      <c r="AQ61" t="s">
        <v>91</v>
      </c>
      <c r="AR61">
        <v>4.5400000000000003E-2</v>
      </c>
      <c r="AS61" t="s">
        <v>91</v>
      </c>
      <c r="AT61">
        <v>1.94</v>
      </c>
      <c r="AU61" t="s">
        <v>91</v>
      </c>
    </row>
    <row r="62" spans="1:47" x14ac:dyDescent="0.2">
      <c r="B62" s="5" t="s">
        <v>186</v>
      </c>
      <c r="C62" s="5" t="s">
        <v>184</v>
      </c>
      <c r="D62" s="5">
        <v>2022</v>
      </c>
      <c r="E62" s="5" t="s">
        <v>67</v>
      </c>
      <c r="H62">
        <v>7.8</v>
      </c>
      <c r="I62">
        <v>329</v>
      </c>
      <c r="L62">
        <v>0.25</v>
      </c>
      <c r="M62" t="s">
        <v>90</v>
      </c>
      <c r="N62">
        <v>0.35599999999999998</v>
      </c>
      <c r="O62" t="s">
        <v>91</v>
      </c>
      <c r="P62">
        <v>0.59599999999999997</v>
      </c>
      <c r="Q62" t="s">
        <v>91</v>
      </c>
      <c r="R62">
        <v>1.45</v>
      </c>
      <c r="S62" t="s">
        <v>91</v>
      </c>
      <c r="T62">
        <v>35.799999999999997</v>
      </c>
      <c r="U62" t="s">
        <v>91</v>
      </c>
      <c r="V62">
        <v>12.4</v>
      </c>
      <c r="W62" t="s">
        <v>91</v>
      </c>
      <c r="X62">
        <v>26.7</v>
      </c>
      <c r="Y62" t="s">
        <v>91</v>
      </c>
      <c r="Z62">
        <v>1E-3</v>
      </c>
      <c r="AA62" t="s">
        <v>90</v>
      </c>
      <c r="AB62">
        <v>2.7399999999999998E-3</v>
      </c>
      <c r="AC62" t="s">
        <v>91</v>
      </c>
      <c r="AD62">
        <v>1E-3</v>
      </c>
      <c r="AE62" t="s">
        <v>90</v>
      </c>
      <c r="AF62">
        <v>1E-3</v>
      </c>
      <c r="AG62" t="s">
        <v>90</v>
      </c>
      <c r="AH62">
        <v>2.47E-2</v>
      </c>
      <c r="AI62" t="s">
        <v>91</v>
      </c>
      <c r="AJ62">
        <v>1E-3</v>
      </c>
      <c r="AK62" t="s">
        <v>90</v>
      </c>
      <c r="AL62">
        <v>1E-3</v>
      </c>
      <c r="AM62" t="s">
        <v>90</v>
      </c>
      <c r="AN62">
        <v>9.48</v>
      </c>
      <c r="AO62" t="s">
        <v>91</v>
      </c>
      <c r="AP62">
        <v>15.7</v>
      </c>
      <c r="AQ62" t="s">
        <v>91</v>
      </c>
      <c r="AR62">
        <v>3.7400000000000003E-2</v>
      </c>
      <c r="AS62" t="s">
        <v>91</v>
      </c>
      <c r="AT62">
        <v>1.65</v>
      </c>
      <c r="AU62" t="s">
        <v>91</v>
      </c>
    </row>
    <row r="63" spans="1:47" x14ac:dyDescent="0.2">
      <c r="B63" s="5" t="s">
        <v>187</v>
      </c>
      <c r="C63" s="5" t="s">
        <v>184</v>
      </c>
      <c r="D63" s="5">
        <v>2022</v>
      </c>
      <c r="E63" s="5" t="s">
        <v>67</v>
      </c>
      <c r="H63">
        <v>7.8</v>
      </c>
      <c r="I63">
        <v>330</v>
      </c>
      <c r="L63">
        <v>0.25</v>
      </c>
      <c r="M63" t="s">
        <v>90</v>
      </c>
      <c r="N63">
        <v>0.35499999999999998</v>
      </c>
      <c r="O63" t="s">
        <v>91</v>
      </c>
      <c r="P63">
        <v>0.64100000000000001</v>
      </c>
      <c r="Q63" t="s">
        <v>91</v>
      </c>
      <c r="R63">
        <v>1.35</v>
      </c>
      <c r="S63" t="s">
        <v>91</v>
      </c>
      <c r="T63">
        <v>33.6</v>
      </c>
      <c r="U63" t="s">
        <v>91</v>
      </c>
      <c r="V63">
        <v>11.6</v>
      </c>
      <c r="W63" t="s">
        <v>91</v>
      </c>
      <c r="X63">
        <v>26.8</v>
      </c>
      <c r="Y63" t="s">
        <v>91</v>
      </c>
      <c r="Z63">
        <v>1E-3</v>
      </c>
      <c r="AA63" t="s">
        <v>90</v>
      </c>
      <c r="AB63">
        <v>1E-3</v>
      </c>
      <c r="AC63" t="s">
        <v>90</v>
      </c>
      <c r="AD63">
        <v>1E-3</v>
      </c>
      <c r="AE63" t="s">
        <v>90</v>
      </c>
      <c r="AF63">
        <v>1E-3</v>
      </c>
      <c r="AG63" t="s">
        <v>90</v>
      </c>
      <c r="AH63">
        <v>2.41E-2</v>
      </c>
      <c r="AI63" t="s">
        <v>91</v>
      </c>
      <c r="AJ63">
        <v>1E-3</v>
      </c>
      <c r="AK63" t="s">
        <v>90</v>
      </c>
      <c r="AL63">
        <v>1E-3</v>
      </c>
      <c r="AM63" t="s">
        <v>90</v>
      </c>
      <c r="AN63">
        <v>9.07</v>
      </c>
      <c r="AO63" t="s">
        <v>91</v>
      </c>
      <c r="AP63">
        <v>15.8</v>
      </c>
      <c r="AQ63" t="s">
        <v>91</v>
      </c>
      <c r="AR63">
        <v>4.0899999999999999E-2</v>
      </c>
      <c r="AS63" t="s">
        <v>91</v>
      </c>
      <c r="AT63">
        <v>1.61</v>
      </c>
      <c r="AU63" t="s">
        <v>91</v>
      </c>
    </row>
    <row r="64" spans="1:47" x14ac:dyDescent="0.2">
      <c r="B64" s="5" t="s">
        <v>188</v>
      </c>
      <c r="C64" s="5" t="s">
        <v>184</v>
      </c>
      <c r="D64" s="5">
        <v>2022</v>
      </c>
      <c r="E64" s="5" t="s">
        <v>67</v>
      </c>
      <c r="H64">
        <v>7.8</v>
      </c>
      <c r="I64">
        <v>330</v>
      </c>
      <c r="L64">
        <v>0.25</v>
      </c>
      <c r="M64" t="s">
        <v>90</v>
      </c>
      <c r="N64">
        <v>0.38900000000000001</v>
      </c>
      <c r="O64" t="s">
        <v>91</v>
      </c>
      <c r="P64">
        <v>0.65100000000000002</v>
      </c>
      <c r="Q64" t="s">
        <v>91</v>
      </c>
      <c r="R64">
        <v>1.4</v>
      </c>
      <c r="S64" t="s">
        <v>91</v>
      </c>
      <c r="T64">
        <v>35</v>
      </c>
      <c r="U64" t="s">
        <v>91</v>
      </c>
      <c r="V64">
        <v>12.1</v>
      </c>
      <c r="W64" t="s">
        <v>91</v>
      </c>
      <c r="X64">
        <v>27.7</v>
      </c>
      <c r="Y64" t="s">
        <v>91</v>
      </c>
      <c r="Z64">
        <v>1.8800000000000001E-2</v>
      </c>
      <c r="AA64" t="s">
        <v>91</v>
      </c>
      <c r="AB64">
        <v>6.9300000000000004E-3</v>
      </c>
      <c r="AC64" t="s">
        <v>91</v>
      </c>
      <c r="AD64">
        <v>1.1100000000000001E-3</v>
      </c>
      <c r="AE64" t="s">
        <v>91</v>
      </c>
      <c r="AF64">
        <v>1E-3</v>
      </c>
      <c r="AG64" t="s">
        <v>90</v>
      </c>
      <c r="AH64">
        <v>2.4500000000000001E-2</v>
      </c>
      <c r="AI64" t="s">
        <v>91</v>
      </c>
      <c r="AJ64">
        <v>1.17E-3</v>
      </c>
      <c r="AK64" t="s">
        <v>91</v>
      </c>
      <c r="AL64">
        <v>1E-3</v>
      </c>
      <c r="AM64" t="s">
        <v>90</v>
      </c>
      <c r="AN64">
        <v>9.33</v>
      </c>
      <c r="AO64" t="s">
        <v>91</v>
      </c>
      <c r="AP64">
        <v>17.2</v>
      </c>
      <c r="AQ64" t="s">
        <v>91</v>
      </c>
      <c r="AR64">
        <v>3.6799999999999999E-2</v>
      </c>
      <c r="AS64" t="s">
        <v>91</v>
      </c>
      <c r="AT64">
        <v>0.56999999999999995</v>
      </c>
      <c r="AU64" t="s">
        <v>91</v>
      </c>
    </row>
    <row r="65" spans="1:47" x14ac:dyDescent="0.2">
      <c r="A65" s="2" t="s">
        <v>191</v>
      </c>
      <c r="B65" s="5" t="s">
        <v>192</v>
      </c>
      <c r="C65" s="5" t="s">
        <v>190</v>
      </c>
      <c r="D65" s="5">
        <v>2022</v>
      </c>
      <c r="E65" s="5" t="s">
        <v>119</v>
      </c>
      <c r="H65">
        <v>7.66</v>
      </c>
      <c r="J65">
        <v>0.15</v>
      </c>
      <c r="K65" t="s">
        <v>90</v>
      </c>
      <c r="L65">
        <v>0.03</v>
      </c>
      <c r="M65" t="s">
        <v>90</v>
      </c>
      <c r="N65">
        <v>11.8</v>
      </c>
      <c r="O65" t="s">
        <v>91</v>
      </c>
      <c r="P65">
        <v>0.115</v>
      </c>
      <c r="Q65" t="s">
        <v>91</v>
      </c>
      <c r="R65">
        <v>14</v>
      </c>
      <c r="S65" t="s">
        <v>91</v>
      </c>
      <c r="T65">
        <v>77</v>
      </c>
      <c r="U65" t="s">
        <v>91</v>
      </c>
      <c r="V65">
        <v>19</v>
      </c>
      <c r="W65" t="s">
        <v>91</v>
      </c>
      <c r="X65">
        <v>126</v>
      </c>
      <c r="Y65" t="s">
        <v>91</v>
      </c>
      <c r="Z65">
        <v>1.4999999999999999E-2</v>
      </c>
      <c r="AA65" t="s">
        <v>90</v>
      </c>
      <c r="AB65">
        <v>0.1</v>
      </c>
      <c r="AC65" t="s">
        <v>90</v>
      </c>
      <c r="AD65">
        <v>1.4999999999999999E-2</v>
      </c>
      <c r="AE65" t="s">
        <v>90</v>
      </c>
      <c r="AF65">
        <v>1.4999999999999999E-2</v>
      </c>
      <c r="AG65" t="s">
        <v>90</v>
      </c>
      <c r="AH65">
        <v>0.215</v>
      </c>
      <c r="AI65" t="s">
        <v>91</v>
      </c>
      <c r="AJ65">
        <v>1.2999999999999999E-3</v>
      </c>
      <c r="AK65" t="s">
        <v>91</v>
      </c>
      <c r="AL65">
        <v>6.4000000000000003E-3</v>
      </c>
      <c r="AM65" t="s">
        <v>91</v>
      </c>
      <c r="AN65">
        <v>108</v>
      </c>
      <c r="AO65" t="s">
        <v>91</v>
      </c>
      <c r="AR65">
        <v>0.03</v>
      </c>
      <c r="AS65" t="s">
        <v>90</v>
      </c>
      <c r="AT65">
        <v>1.2</v>
      </c>
      <c r="AU65" t="s">
        <v>91</v>
      </c>
    </row>
    <row r="66" spans="1:47" x14ac:dyDescent="0.2">
      <c r="C66" s="5" t="s">
        <v>193</v>
      </c>
      <c r="D66" s="5">
        <v>2022</v>
      </c>
      <c r="E66" s="5" t="s">
        <v>30</v>
      </c>
      <c r="G66" s="3" t="s">
        <v>40</v>
      </c>
      <c r="H66">
        <v>8</v>
      </c>
      <c r="I66">
        <v>299</v>
      </c>
      <c r="N66">
        <v>3.5</v>
      </c>
      <c r="O66" t="s">
        <v>91</v>
      </c>
      <c r="R66">
        <v>1.2</v>
      </c>
      <c r="S66" t="s">
        <v>91</v>
      </c>
      <c r="T66">
        <v>40.200000000000003</v>
      </c>
      <c r="U66" t="s">
        <v>91</v>
      </c>
      <c r="V66">
        <v>5.5</v>
      </c>
      <c r="W66" t="s">
        <v>91</v>
      </c>
      <c r="X66">
        <v>14</v>
      </c>
      <c r="Y66" t="s">
        <v>91</v>
      </c>
      <c r="AN66">
        <v>4.7</v>
      </c>
      <c r="AO66" t="s">
        <v>91</v>
      </c>
      <c r="AP66">
        <v>6.3</v>
      </c>
      <c r="AQ66" t="s">
        <v>91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7"/>
      <c r="B1" s="1" t="s">
        <v>65</v>
      </c>
    </row>
    <row r="2" spans="1:2" x14ac:dyDescent="0.2">
      <c r="A2" s="1" t="s">
        <v>64</v>
      </c>
      <c r="B2" s="7">
        <v>0.5</v>
      </c>
    </row>
    <row r="3" spans="1:2" x14ac:dyDescent="0.2">
      <c r="A3" s="1" t="s">
        <v>63</v>
      </c>
      <c r="B3" s="7">
        <v>0.5</v>
      </c>
    </row>
    <row r="4" spans="1:2" x14ac:dyDescent="0.2">
      <c r="A4" s="1" t="s">
        <v>62</v>
      </c>
      <c r="B4" s="7">
        <v>50</v>
      </c>
    </row>
    <row r="5" spans="1:2" x14ac:dyDescent="0.2">
      <c r="A5" s="1" t="s">
        <v>61</v>
      </c>
      <c r="B5" s="7">
        <v>50</v>
      </c>
    </row>
    <row r="6" spans="1:2" x14ac:dyDescent="0.2">
      <c r="A6" s="1" t="s">
        <v>60</v>
      </c>
      <c r="B6" s="7">
        <v>82.5</v>
      </c>
    </row>
    <row r="7" spans="1:2" x14ac:dyDescent="0.2">
      <c r="A7" s="1" t="s">
        <v>59</v>
      </c>
      <c r="B7" s="7">
        <v>1.5</v>
      </c>
    </row>
    <row r="8" spans="1:2" x14ac:dyDescent="0.2">
      <c r="A8" s="1" t="s">
        <v>58</v>
      </c>
      <c r="B8" s="7">
        <v>0.2</v>
      </c>
    </row>
    <row r="9" spans="1:2" x14ac:dyDescent="0.2">
      <c r="A9" s="1" t="s">
        <v>57</v>
      </c>
      <c r="B9" s="7">
        <v>0.05</v>
      </c>
    </row>
    <row r="10" spans="1:2" x14ac:dyDescent="0.2">
      <c r="A10" s="1" t="s">
        <v>56</v>
      </c>
      <c r="B10" s="7">
        <v>2</v>
      </c>
    </row>
    <row r="11" spans="1:2" x14ac:dyDescent="0.2">
      <c r="A11" s="1" t="s">
        <v>55</v>
      </c>
      <c r="B11" s="7">
        <v>0.02</v>
      </c>
    </row>
    <row r="12" spans="1:2" x14ac:dyDescent="0.2">
      <c r="A12" s="1" t="s">
        <v>54</v>
      </c>
      <c r="B12" s="7">
        <v>5.0000000000000001E-3</v>
      </c>
    </row>
    <row r="13" spans="1:2" x14ac:dyDescent="0.2">
      <c r="A13" s="1" t="s">
        <v>53</v>
      </c>
      <c r="B13" s="7">
        <v>2.5000000000000001E-2</v>
      </c>
    </row>
    <row r="14" spans="1:2" x14ac:dyDescent="0.2">
      <c r="A14" s="1" t="s">
        <v>52</v>
      </c>
      <c r="B14" s="7">
        <v>5.0000000000000001E-3</v>
      </c>
    </row>
    <row r="15" spans="1:2" x14ac:dyDescent="0.2">
      <c r="A15" s="1" t="s">
        <v>51</v>
      </c>
      <c r="B15" s="7">
        <v>1E-3</v>
      </c>
    </row>
    <row r="16" spans="1:2" x14ac:dyDescent="0.2">
      <c r="A16" s="1" t="s">
        <v>50</v>
      </c>
      <c r="B16" s="7">
        <v>0.02</v>
      </c>
    </row>
    <row r="17" spans="1:2" x14ac:dyDescent="0.2">
      <c r="A17" s="1" t="s">
        <v>49</v>
      </c>
      <c r="B17" s="7">
        <v>0.2</v>
      </c>
    </row>
    <row r="18" spans="1:2" x14ac:dyDescent="0.2">
      <c r="A18" s="1" t="s">
        <v>48</v>
      </c>
      <c r="B18" s="7">
        <v>200</v>
      </c>
    </row>
    <row r="19" spans="1:2" x14ac:dyDescent="0.2">
      <c r="A19" s="6" t="s">
        <v>47</v>
      </c>
      <c r="B19" s="5">
        <v>2790</v>
      </c>
    </row>
    <row r="20" spans="1:2" x14ac:dyDescent="0.2">
      <c r="A20" s="6" t="s">
        <v>6</v>
      </c>
      <c r="B20" s="5">
        <v>6.5</v>
      </c>
    </row>
    <row r="21" spans="1:2" x14ac:dyDescent="0.2">
      <c r="A21" s="6" t="s">
        <v>7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8" t="s">
        <v>14</v>
      </c>
    </row>
    <row r="2" spans="1:3" x14ac:dyDescent="0.2">
      <c r="A2" t="s">
        <v>3</v>
      </c>
    </row>
    <row r="3" spans="1:3" x14ac:dyDescent="0.2">
      <c r="A3" t="s">
        <v>10</v>
      </c>
      <c r="B3" s="4">
        <v>44629</v>
      </c>
      <c r="C3" t="s">
        <v>12</v>
      </c>
    </row>
    <row r="4" spans="1:3" x14ac:dyDescent="0.2">
      <c r="A4" t="s">
        <v>13</v>
      </c>
    </row>
    <row r="5" spans="1:3" x14ac:dyDescent="0.2">
      <c r="A5" t="s">
        <v>16</v>
      </c>
    </row>
    <row r="6" spans="1:3" x14ac:dyDescent="0.2">
      <c r="A6" t="s">
        <v>20</v>
      </c>
      <c r="B6" s="4">
        <v>44629</v>
      </c>
      <c r="C6" t="s">
        <v>22</v>
      </c>
    </row>
    <row r="7" spans="1:3" x14ac:dyDescent="0.2">
      <c r="A7" t="s">
        <v>148</v>
      </c>
      <c r="B7" s="4">
        <v>44731</v>
      </c>
      <c r="C7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important Notes</vt:lpstr>
      <vt:lpstr>municipalTap2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2022-03-02T12:41:14Z</dcterms:created>
  <dcterms:modified xsi:type="dcterms:W3CDTF">2023-01-16T18:48:07Z</dcterms:modified>
</cp:coreProperties>
</file>