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laxeltellbuescher/Projekte/apo-sub-2/publication/"/>
    </mc:Choice>
  </mc:AlternateContent>
  <xr:revisionPtr revIDLastSave="0" documentId="13_ncr:1_{E1458782-2171-1C46-B817-214FD2F040E1}" xr6:coauthVersionLast="47" xr6:coauthVersionMax="47" xr10:uidLastSave="{00000000-0000-0000-0000-000000000000}"/>
  <bookViews>
    <workbookView xWindow="920" yWindow="500" windowWidth="24340" windowHeight="14880" activeTab="1" xr2:uid="{91E0B3E3-0DBF-2E43-9C20-0EB313F70F97}"/>
  </bookViews>
  <sheets>
    <sheet name="raw" sheetId="1" r:id="rId1"/>
    <sheet name="finish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N5" i="2"/>
  <c r="O5" i="2"/>
  <c r="J6" i="2"/>
  <c r="N6" i="2"/>
  <c r="O6" i="2"/>
  <c r="N7" i="2"/>
  <c r="O7" i="2"/>
  <c r="P7" i="2" s="1"/>
  <c r="N8" i="2"/>
  <c r="O8" i="2"/>
  <c r="N10" i="2"/>
  <c r="O10" i="2"/>
  <c r="N11" i="2"/>
  <c r="O11" i="2"/>
  <c r="P11" i="2" s="1"/>
  <c r="K4" i="2"/>
  <c r="N4" i="2"/>
  <c r="P4" i="2" s="1"/>
  <c r="O4" i="2"/>
  <c r="J4" i="2"/>
  <c r="F5" i="2"/>
  <c r="G5" i="2"/>
  <c r="F6" i="2"/>
  <c r="G6" i="2"/>
  <c r="H6" i="2" s="1"/>
  <c r="F7" i="2"/>
  <c r="G7" i="2"/>
  <c r="F8" i="2"/>
  <c r="G8" i="2"/>
  <c r="H8" i="2" s="1"/>
  <c r="F10" i="2"/>
  <c r="G10" i="2"/>
  <c r="F11" i="2"/>
  <c r="G11" i="2"/>
  <c r="H11" i="2" s="1"/>
  <c r="G4" i="2"/>
  <c r="F4" i="2"/>
  <c r="C5" i="2"/>
  <c r="C6" i="2"/>
  <c r="C7" i="2"/>
  <c r="C8" i="2"/>
  <c r="C9" i="2"/>
  <c r="C10" i="2"/>
  <c r="C11" i="2"/>
  <c r="C4" i="2"/>
  <c r="B4" i="2"/>
  <c r="B5" i="2"/>
  <c r="B6" i="2"/>
  <c r="B7" i="2"/>
  <c r="B8" i="2"/>
  <c r="B9" i="2"/>
  <c r="B10" i="2"/>
  <c r="B11" i="2"/>
  <c r="D4" i="2" l="1"/>
  <c r="D8" i="2"/>
  <c r="D7" i="2"/>
  <c r="H4" i="2"/>
  <c r="L4" i="2"/>
  <c r="P5" i="2"/>
  <c r="D6" i="2"/>
  <c r="P6" i="2"/>
  <c r="D11" i="2"/>
  <c r="D10" i="2"/>
  <c r="D9" i="2"/>
  <c r="D5" i="2"/>
  <c r="P8" i="2"/>
  <c r="H10" i="2"/>
  <c r="H7" i="2"/>
  <c r="H5" i="2"/>
  <c r="P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A. Tellbüscher</author>
  </authors>
  <commentList>
    <comment ref="B1" authorId="0" shapeId="0" xr:uid="{70667B60-CB12-1E45-AB26-72E2D6C79DC5}">
      <text>
        <r>
          <rPr>
            <b/>
            <sz val="10"/>
            <color rgb="FF000000"/>
            <rFont val="Tahoma"/>
            <family val="2"/>
          </rPr>
          <t>Anıl A.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trout starter + grower</t>
        </r>
      </text>
    </comment>
    <comment ref="F1" authorId="0" shapeId="0" xr:uid="{8415419D-0D8A-3643-97C5-E266EA7FAF34}">
      <text>
        <r>
          <rPr>
            <b/>
            <sz val="10"/>
            <color rgb="FF000000"/>
            <rFont val="Tahoma"/>
            <family val="2"/>
          </rPr>
          <t>Anıl A.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pooling feeds for carp, trout, pikeperch, tilapia, catfish</t>
        </r>
      </text>
    </comment>
  </commentList>
</comments>
</file>

<file path=xl/sharedStrings.xml><?xml version="1.0" encoding="utf-8"?>
<sst xmlns="http://schemas.openxmlformats.org/spreadsheetml/2006/main" count="60" uniqueCount="29">
  <si>
    <t>Tacon</t>
  </si>
  <si>
    <t>Trout</t>
  </si>
  <si>
    <t>Starter</t>
  </si>
  <si>
    <t>Fingerling</t>
  </si>
  <si>
    <t>Grower</t>
  </si>
  <si>
    <t>Broodstock</t>
  </si>
  <si>
    <t>N</t>
  </si>
  <si>
    <t>P</t>
  </si>
  <si>
    <t>K</t>
  </si>
  <si>
    <t>Ca</t>
  </si>
  <si>
    <t>Mg</t>
  </si>
  <si>
    <t>Fe</t>
  </si>
  <si>
    <t>Mn</t>
  </si>
  <si>
    <t>Cu</t>
  </si>
  <si>
    <t>Zn</t>
  </si>
  <si>
    <t>Commercial</t>
  </si>
  <si>
    <t>Experimental</t>
  </si>
  <si>
    <t>Commercial SD</t>
  </si>
  <si>
    <t>mean</t>
  </si>
  <si>
    <t>sd</t>
  </si>
  <si>
    <t>Commercial AP</t>
  </si>
  <si>
    <t>Commercial AP SD</t>
  </si>
  <si>
    <t>Commercial Pond</t>
  </si>
  <si>
    <t>Commercial Pond SD</t>
  </si>
  <si>
    <t>Experimental SD</t>
  </si>
  <si>
    <t>Commercial normal</t>
  </si>
  <si>
    <t>Commercial aquaponics</t>
  </si>
  <si>
    <t>n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</si>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</sst>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27CF6-7246-3548-8258-C85312C8AD36}">
  <dimension ref="A1:N51"/>
  <sheetViews>
    <sheetView topLeftCell="G1" workbookViewId="0">
      <selection activeCell="N12" sqref="N12"/>
    </sheetView>
  </sheetViews>
  <sheetFormatPr baseColWidth="10" defaultRowHeight="16" x14ac:dyDescent="0.2"/>
  <cols>
    <col min="8" max="8" width="13.5" customWidth="1"/>
  </cols>
  <sheetData>
    <row r="1" spans="1:14" x14ac:dyDescent="0.2">
      <c r="C1" t="s">
        <v>0</v>
      </c>
      <c r="G1" t="s">
        <v>15</v>
      </c>
      <c r="H1" t="s">
        <v>17</v>
      </c>
      <c r="I1" t="s">
        <v>20</v>
      </c>
      <c r="J1" t="s">
        <v>21</v>
      </c>
      <c r="K1" t="s">
        <v>22</v>
      </c>
      <c r="L1" t="s">
        <v>23</v>
      </c>
      <c r="M1" t="s">
        <v>16</v>
      </c>
      <c r="N1" t="s">
        <v>24</v>
      </c>
    </row>
    <row r="2" spans="1:14" x14ac:dyDescent="0.2">
      <c r="C2" t="s">
        <v>2</v>
      </c>
      <c r="D2" t="s">
        <v>3</v>
      </c>
      <c r="E2" t="s">
        <v>4</v>
      </c>
      <c r="F2" t="s">
        <v>5</v>
      </c>
    </row>
    <row r="3" spans="1:14" x14ac:dyDescent="0.2">
      <c r="A3" t="s">
        <v>1</v>
      </c>
      <c r="B3" t="s">
        <v>6</v>
      </c>
    </row>
    <row r="4" spans="1:14" x14ac:dyDescent="0.2">
      <c r="B4" t="s">
        <v>7</v>
      </c>
      <c r="C4">
        <v>14.83</v>
      </c>
      <c r="D4">
        <v>14.92</v>
      </c>
      <c r="E4">
        <v>14.95</v>
      </c>
      <c r="F4">
        <v>14.15</v>
      </c>
      <c r="G4">
        <v>12</v>
      </c>
      <c r="H4">
        <v>2.4</v>
      </c>
      <c r="I4">
        <v>22</v>
      </c>
      <c r="J4">
        <v>17</v>
      </c>
      <c r="K4">
        <v>12</v>
      </c>
      <c r="M4">
        <v>14</v>
      </c>
      <c r="N4">
        <v>4.9000000000000004</v>
      </c>
    </row>
    <row r="5" spans="1:14" x14ac:dyDescent="0.2">
      <c r="B5" t="s">
        <v>8</v>
      </c>
      <c r="C5">
        <v>10.02</v>
      </c>
      <c r="D5">
        <v>8.89</v>
      </c>
      <c r="E5">
        <v>10.31</v>
      </c>
      <c r="F5">
        <v>10.73</v>
      </c>
      <c r="G5">
        <v>11</v>
      </c>
      <c r="H5">
        <v>1.7</v>
      </c>
      <c r="I5">
        <v>20</v>
      </c>
      <c r="M5">
        <v>9</v>
      </c>
      <c r="N5">
        <v>2.8</v>
      </c>
    </row>
    <row r="6" spans="1:14" x14ac:dyDescent="0.2">
      <c r="B6" t="s">
        <v>9</v>
      </c>
      <c r="C6">
        <v>18.14</v>
      </c>
      <c r="D6">
        <v>18.14</v>
      </c>
      <c r="E6">
        <v>22.09</v>
      </c>
      <c r="F6">
        <v>18.989999999999998</v>
      </c>
      <c r="G6">
        <v>21</v>
      </c>
      <c r="H6">
        <v>10.1</v>
      </c>
      <c r="I6">
        <v>15</v>
      </c>
      <c r="M6">
        <v>15</v>
      </c>
      <c r="N6">
        <v>8.4</v>
      </c>
    </row>
    <row r="7" spans="1:14" x14ac:dyDescent="0.2">
      <c r="B7" t="s">
        <v>10</v>
      </c>
      <c r="C7">
        <v>2.0499999999999998</v>
      </c>
      <c r="D7">
        <v>2.0699999999999998</v>
      </c>
      <c r="E7">
        <v>2.25</v>
      </c>
      <c r="F7">
        <v>2.1800000000000002</v>
      </c>
      <c r="G7">
        <v>3</v>
      </c>
      <c r="H7">
        <v>0.9</v>
      </c>
      <c r="M7">
        <v>2</v>
      </c>
      <c r="N7">
        <v>0.7</v>
      </c>
    </row>
    <row r="8" spans="1:14" x14ac:dyDescent="0.2">
      <c r="B8" t="s">
        <v>11</v>
      </c>
      <c r="C8">
        <v>170</v>
      </c>
      <c r="D8">
        <v>166</v>
      </c>
      <c r="E8">
        <v>201</v>
      </c>
      <c r="F8">
        <v>148</v>
      </c>
      <c r="G8">
        <v>325</v>
      </c>
      <c r="H8">
        <v>330.9</v>
      </c>
      <c r="M8">
        <v>348</v>
      </c>
      <c r="N8">
        <v>297</v>
      </c>
    </row>
    <row r="9" spans="1:14" x14ac:dyDescent="0.2">
      <c r="B9" t="s">
        <v>12</v>
      </c>
      <c r="C9">
        <v>58</v>
      </c>
      <c r="D9">
        <v>50</v>
      </c>
      <c r="E9">
        <v>56</v>
      </c>
      <c r="F9">
        <v>40</v>
      </c>
    </row>
    <row r="10" spans="1:14" x14ac:dyDescent="0.2">
      <c r="B10" t="s">
        <v>13</v>
      </c>
      <c r="C10">
        <v>16</v>
      </c>
      <c r="D10">
        <v>16</v>
      </c>
      <c r="E10">
        <v>14</v>
      </c>
      <c r="F10">
        <v>14</v>
      </c>
      <c r="G10">
        <v>19</v>
      </c>
      <c r="H10">
        <v>16.100000000000001</v>
      </c>
      <c r="M10">
        <v>16</v>
      </c>
      <c r="N10">
        <v>2.9</v>
      </c>
    </row>
    <row r="11" spans="1:14" x14ac:dyDescent="0.2">
      <c r="B11" t="s">
        <v>14</v>
      </c>
      <c r="C11">
        <v>118</v>
      </c>
      <c r="D11">
        <v>85</v>
      </c>
      <c r="E11">
        <v>95</v>
      </c>
      <c r="F11">
        <v>86</v>
      </c>
      <c r="G11">
        <v>211</v>
      </c>
      <c r="H11">
        <v>110</v>
      </c>
      <c r="M11">
        <v>93</v>
      </c>
      <c r="N11">
        <v>35.799999999999997</v>
      </c>
    </row>
    <row r="33" spans="1:2" x14ac:dyDescent="0.2">
      <c r="A33" s="1"/>
      <c r="B33" s="1"/>
    </row>
    <row r="34" spans="1:2" x14ac:dyDescent="0.2">
      <c r="A34" s="1"/>
      <c r="B34" s="1"/>
    </row>
    <row r="35" spans="1:2" x14ac:dyDescent="0.2">
      <c r="A35" s="1"/>
      <c r="B35" s="1"/>
    </row>
    <row r="36" spans="1:2" x14ac:dyDescent="0.2">
      <c r="A36" s="1"/>
      <c r="B36" s="1"/>
    </row>
    <row r="37" spans="1:2" x14ac:dyDescent="0.2">
      <c r="A37" s="1"/>
      <c r="B37" s="1"/>
    </row>
    <row r="38" spans="1:2" x14ac:dyDescent="0.2">
      <c r="A38" s="1"/>
      <c r="B38" s="1"/>
    </row>
    <row r="39" spans="1:2" x14ac:dyDescent="0.2">
      <c r="A39" s="1"/>
      <c r="B39" s="1"/>
    </row>
    <row r="40" spans="1:2" x14ac:dyDescent="0.2">
      <c r="A40" s="1"/>
      <c r="B40" s="1"/>
    </row>
    <row r="41" spans="1:2" x14ac:dyDescent="0.2">
      <c r="A41" s="1"/>
      <c r="B41" s="1"/>
    </row>
    <row r="43" spans="1:2" x14ac:dyDescent="0.2">
      <c r="A43" s="1"/>
      <c r="B43" s="1"/>
    </row>
    <row r="44" spans="1:2" x14ac:dyDescent="0.2">
      <c r="A44" s="1"/>
      <c r="B44" s="1" t="s">
        <v>7</v>
      </c>
    </row>
    <row r="45" spans="1:2" x14ac:dyDescent="0.2">
      <c r="A45" s="1"/>
      <c r="B45" s="1" t="s">
        <v>8</v>
      </c>
    </row>
    <row r="46" spans="1:2" x14ac:dyDescent="0.2">
      <c r="A46" s="1"/>
      <c r="B46" s="1" t="s">
        <v>9</v>
      </c>
    </row>
    <row r="47" spans="1:2" x14ac:dyDescent="0.2">
      <c r="A47" s="1"/>
      <c r="B47" s="1" t="s">
        <v>10</v>
      </c>
    </row>
    <row r="48" spans="1:2" x14ac:dyDescent="0.2">
      <c r="A48" s="1"/>
      <c r="B48" s="1" t="s">
        <v>11</v>
      </c>
    </row>
    <row r="49" spans="1:2" x14ac:dyDescent="0.2">
      <c r="A49" s="1"/>
      <c r="B49" s="1" t="s">
        <v>12</v>
      </c>
    </row>
    <row r="50" spans="1:2" x14ac:dyDescent="0.2">
      <c r="A50" s="1"/>
      <c r="B50" s="1" t="s">
        <v>13</v>
      </c>
    </row>
    <row r="51" spans="1:2" x14ac:dyDescent="0.2">
      <c r="A51" s="1"/>
      <c r="B51" s="1" t="s">
        <v>14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7E2FB-709A-6A40-B82D-9073CBFCB64B}">
  <dimension ref="A1:Q11"/>
  <sheetViews>
    <sheetView tabSelected="1" workbookViewId="0">
      <selection activeCell="I25" sqref="I25"/>
    </sheetView>
  </sheetViews>
  <sheetFormatPr baseColWidth="10" defaultRowHeight="16" x14ac:dyDescent="0.2"/>
  <sheetData>
    <row r="1" spans="1:17" x14ac:dyDescent="0.2">
      <c r="B1" t="s">
        <v>0</v>
      </c>
      <c r="F1" t="s">
        <v>25</v>
      </c>
      <c r="J1" t="s">
        <v>26</v>
      </c>
      <c r="N1" t="s">
        <v>16</v>
      </c>
    </row>
    <row r="2" spans="1:17" x14ac:dyDescent="0.2">
      <c r="B2" t="s">
        <v>18</v>
      </c>
      <c r="C2" t="s">
        <v>19</v>
      </c>
      <c r="D2" t="s">
        <v>28</v>
      </c>
      <c r="E2" t="s">
        <v>27</v>
      </c>
      <c r="F2" t="s">
        <v>18</v>
      </c>
      <c r="G2" t="s">
        <v>19</v>
      </c>
      <c r="H2" t="s">
        <v>28</v>
      </c>
      <c r="I2" t="s">
        <v>27</v>
      </c>
      <c r="J2" t="s">
        <v>18</v>
      </c>
      <c r="K2" t="s">
        <v>19</v>
      </c>
      <c r="L2" t="s">
        <v>28</v>
      </c>
      <c r="M2" t="s">
        <v>27</v>
      </c>
      <c r="N2" t="s">
        <v>18</v>
      </c>
      <c r="O2" t="s">
        <v>19</v>
      </c>
      <c r="P2" t="s">
        <v>28</v>
      </c>
      <c r="Q2" t="s">
        <v>27</v>
      </c>
    </row>
    <row r="3" spans="1:17" x14ac:dyDescent="0.2">
      <c r="A3" t="s">
        <v>6</v>
      </c>
    </row>
    <row r="4" spans="1:17" x14ac:dyDescent="0.2">
      <c r="A4" t="s">
        <v>7</v>
      </c>
      <c r="B4" s="2">
        <f>AVERAGE(raw!D4:E4)</f>
        <v>14.934999999999999</v>
      </c>
      <c r="C4" s="2">
        <f>STDEV(raw!D4:E4)</f>
        <v>2.1213203435595972E-2</v>
      </c>
      <c r="D4" s="2">
        <f>C4/B4*100</f>
        <v>0.14203684925072629</v>
      </c>
      <c r="F4" s="2">
        <f>raw!G4</f>
        <v>12</v>
      </c>
      <c r="G4" s="2">
        <f>raw!H4</f>
        <v>2.4</v>
      </c>
      <c r="H4" s="2">
        <f>G4/F4*100</f>
        <v>20</v>
      </c>
      <c r="I4" s="2">
        <v>67</v>
      </c>
      <c r="J4" s="2">
        <f>raw!I4</f>
        <v>22</v>
      </c>
      <c r="K4" s="2">
        <f>raw!J4</f>
        <v>17</v>
      </c>
      <c r="L4" s="2">
        <f>K4/J4*100</f>
        <v>77.272727272727266</v>
      </c>
      <c r="M4" s="2">
        <v>3</v>
      </c>
      <c r="N4" s="2">
        <f>raw!M4</f>
        <v>14</v>
      </c>
      <c r="O4" s="2">
        <f>raw!N4</f>
        <v>4.9000000000000004</v>
      </c>
      <c r="P4" s="2">
        <f>O4/N4*100</f>
        <v>35</v>
      </c>
    </row>
    <row r="5" spans="1:17" x14ac:dyDescent="0.2">
      <c r="A5" t="s">
        <v>8</v>
      </c>
      <c r="B5" s="2">
        <f>AVERAGE(raw!D5:E5)</f>
        <v>9.6000000000000014</v>
      </c>
      <c r="C5" s="2">
        <f>STDEV(raw!D5:E5)</f>
        <v>1.0040916292848974</v>
      </c>
      <c r="D5" s="2">
        <f t="shared" ref="D5:D11" si="0">C5/B5*100</f>
        <v>10.459287805051012</v>
      </c>
      <c r="F5" s="2">
        <f>raw!G5</f>
        <v>11</v>
      </c>
      <c r="G5" s="2">
        <f>raw!H5</f>
        <v>1.7</v>
      </c>
      <c r="H5" s="2">
        <f>G5/F5*100</f>
        <v>15.454545454545453</v>
      </c>
      <c r="I5" s="2">
        <v>2</v>
      </c>
      <c r="J5" s="2">
        <f>raw!I5</f>
        <v>20</v>
      </c>
      <c r="K5" s="2"/>
      <c r="L5" s="2"/>
      <c r="M5" s="2">
        <v>1</v>
      </c>
      <c r="N5" s="2">
        <f>raw!M5</f>
        <v>9</v>
      </c>
      <c r="O5" s="2">
        <f>raw!N5</f>
        <v>2.8</v>
      </c>
      <c r="P5" s="2">
        <f>O5/N5*100</f>
        <v>31.111111111111111</v>
      </c>
    </row>
    <row r="6" spans="1:17" x14ac:dyDescent="0.2">
      <c r="A6" t="s">
        <v>9</v>
      </c>
      <c r="B6" s="2">
        <f>AVERAGE(raw!D6:E6)</f>
        <v>20.115000000000002</v>
      </c>
      <c r="C6" s="2">
        <f>STDEV(raw!D6:E6)</f>
        <v>2.7930717856868625</v>
      </c>
      <c r="D6" s="2">
        <f t="shared" si="0"/>
        <v>13.885517204508387</v>
      </c>
      <c r="F6" s="2">
        <f>raw!G6</f>
        <v>21</v>
      </c>
      <c r="G6" s="2">
        <f>raw!H6</f>
        <v>10.1</v>
      </c>
      <c r="H6" s="2">
        <f>G6/F6*100</f>
        <v>48.095238095238088</v>
      </c>
      <c r="I6" s="2">
        <v>5</v>
      </c>
      <c r="J6" s="2">
        <f>raw!I6</f>
        <v>15</v>
      </c>
      <c r="K6" s="2"/>
      <c r="L6" s="2"/>
      <c r="M6" s="2">
        <v>1</v>
      </c>
      <c r="N6" s="2">
        <f>raw!M6</f>
        <v>15</v>
      </c>
      <c r="O6" s="2">
        <f>raw!N6</f>
        <v>8.4</v>
      </c>
      <c r="P6" s="2">
        <f>O6/N6*100</f>
        <v>56.000000000000007</v>
      </c>
    </row>
    <row r="7" spans="1:17" x14ac:dyDescent="0.2">
      <c r="A7" t="s">
        <v>10</v>
      </c>
      <c r="B7" s="2">
        <f>AVERAGE(raw!D7:E7)</f>
        <v>2.16</v>
      </c>
      <c r="C7" s="2">
        <f>STDEV(raw!D7:E7)</f>
        <v>0.12727922061357869</v>
      </c>
      <c r="D7" s="2">
        <f t="shared" si="0"/>
        <v>5.8925565098879016</v>
      </c>
      <c r="F7" s="2">
        <f>raw!G7</f>
        <v>3</v>
      </c>
      <c r="G7" s="2">
        <f>raw!H7</f>
        <v>0.9</v>
      </c>
      <c r="H7" s="2">
        <f>G7/F7*100</f>
        <v>30</v>
      </c>
      <c r="I7" s="2">
        <v>3</v>
      </c>
      <c r="J7" s="2"/>
      <c r="K7" s="2"/>
      <c r="L7" s="2"/>
      <c r="M7" s="2"/>
      <c r="N7" s="2">
        <f>raw!M7</f>
        <v>2</v>
      </c>
      <c r="O7" s="2">
        <f>raw!N7</f>
        <v>0.7</v>
      </c>
      <c r="P7" s="2">
        <f>O7/N7*100</f>
        <v>35</v>
      </c>
    </row>
    <row r="8" spans="1:17" x14ac:dyDescent="0.2">
      <c r="A8" t="s">
        <v>11</v>
      </c>
      <c r="B8" s="2">
        <f>AVERAGE(raw!D8:E8)</f>
        <v>183.5</v>
      </c>
      <c r="C8" s="2">
        <f>STDEV(raw!D8:E8)</f>
        <v>24.748737341529164</v>
      </c>
      <c r="D8" s="2">
        <f t="shared" si="0"/>
        <v>13.487050322359217</v>
      </c>
      <c r="F8" s="2">
        <f>raw!G8</f>
        <v>325</v>
      </c>
      <c r="G8" s="2">
        <f>raw!H8</f>
        <v>330.9</v>
      </c>
      <c r="H8" s="2">
        <f>G8/F8*100</f>
        <v>101.81538461538462</v>
      </c>
      <c r="I8" s="2">
        <v>4</v>
      </c>
      <c r="J8" s="2"/>
      <c r="K8" s="2"/>
      <c r="L8" s="2"/>
      <c r="M8" s="2"/>
      <c r="N8" s="2">
        <f>raw!M8</f>
        <v>348</v>
      </c>
      <c r="O8" s="2">
        <f>raw!N8</f>
        <v>297</v>
      </c>
      <c r="P8" s="2">
        <f>O8/N8*100</f>
        <v>85.34482758620689</v>
      </c>
    </row>
    <row r="9" spans="1:17" x14ac:dyDescent="0.2">
      <c r="A9" t="s">
        <v>12</v>
      </c>
      <c r="B9" s="2">
        <f>AVERAGE(raw!D9:E9)</f>
        <v>53</v>
      </c>
      <c r="C9" s="2">
        <f>STDEV(raw!D9:E9)</f>
        <v>4.2426406871192848</v>
      </c>
      <c r="D9" s="2">
        <f t="shared" si="0"/>
        <v>8.0049824285269526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7" x14ac:dyDescent="0.2">
      <c r="A10" t="s">
        <v>13</v>
      </c>
      <c r="B10" s="2">
        <f>AVERAGE(raw!D10:E10)</f>
        <v>15</v>
      </c>
      <c r="C10" s="2">
        <f>STDEV(raw!D10:E10)</f>
        <v>1.4142135623730951</v>
      </c>
      <c r="D10" s="2">
        <f t="shared" si="0"/>
        <v>9.4280904158206358</v>
      </c>
      <c r="F10" s="2">
        <f>raw!G10</f>
        <v>19</v>
      </c>
      <c r="G10" s="2">
        <f>raw!H10</f>
        <v>16.100000000000001</v>
      </c>
      <c r="H10" s="2">
        <f>G10/F10*100</f>
        <v>84.736842105263165</v>
      </c>
      <c r="I10" s="2">
        <v>4</v>
      </c>
      <c r="J10" s="2"/>
      <c r="K10" s="2"/>
      <c r="L10" s="2"/>
      <c r="M10" s="2"/>
      <c r="N10" s="2">
        <f>raw!M10</f>
        <v>16</v>
      </c>
      <c r="O10" s="2">
        <f>raw!N10</f>
        <v>2.9</v>
      </c>
      <c r="P10" s="2">
        <f>O10/N10*100</f>
        <v>18.125</v>
      </c>
    </row>
    <row r="11" spans="1:17" x14ac:dyDescent="0.2">
      <c r="A11" t="s">
        <v>14</v>
      </c>
      <c r="B11" s="2">
        <f>AVERAGE(raw!D11:E11)</f>
        <v>90</v>
      </c>
      <c r="C11" s="2">
        <f>STDEV(raw!D11:E11)</f>
        <v>7.0710678118654755</v>
      </c>
      <c r="D11" s="2">
        <f t="shared" si="0"/>
        <v>7.8567420131838626</v>
      </c>
      <c r="F11" s="2">
        <f>raw!G11</f>
        <v>211</v>
      </c>
      <c r="G11" s="2">
        <f>raw!H11</f>
        <v>110</v>
      </c>
      <c r="H11" s="2">
        <f>G11/F11*100</f>
        <v>52.132701421800952</v>
      </c>
      <c r="I11" s="2">
        <v>4</v>
      </c>
      <c r="J11" s="2"/>
      <c r="K11" s="2"/>
      <c r="L11" s="2"/>
      <c r="M11" s="2"/>
      <c r="N11" s="2">
        <f>raw!M11</f>
        <v>93</v>
      </c>
      <c r="O11" s="2">
        <f>raw!N11</f>
        <v>35.799999999999997</v>
      </c>
      <c r="P11" s="2">
        <f>O11/N11*100</f>
        <v>38.494623655913976</v>
      </c>
    </row>
  </sheetData>
  <pageMargins left="0.7" right="0.7" top="0.78740157499999996" bottom="0.78740157499999996" header="0.3" footer="0.3"/>
  <ignoredErrors>
    <ignoredError sqref="B4:B11 C4:C11" formulaRange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raw</vt:lpstr>
      <vt:lpstr>finished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Anıl Tellbüscher</dc:creator>
  <cp:lastModifiedBy>Anıl Tellbüscher</cp:lastModifiedBy>
  <dcterms:created xsi:type="dcterms:W3CDTF">2023-11-17T15:49:31Z</dcterms:created>
  <dcterms:modified xsi:type="dcterms:W3CDTF">2023-11-26T15:14:38Z</dcterms:modified>
</cp:coreProperties>
</file>