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ba\Documents\Популяции O_flavus_albinus\Carotenoides\"/>
    </mc:Choice>
  </mc:AlternateContent>
  <xr:revisionPtr revIDLastSave="0" documentId="13_ncr:1_{AE3AD337-416C-4B73-A241-D3091F112FB3}" xr6:coauthVersionLast="47" xr6:coauthVersionMax="47" xr10:uidLastSave="{00000000-0000-0000-0000-000000000000}"/>
  <bookViews>
    <workbookView xWindow="-108" yWindow="-108" windowWidth="23256" windowHeight="12576" activeTab="1" xr2:uid="{9B9ED918-F898-4BB0-851D-79309B7F9827}"/>
  </bookViews>
  <sheets>
    <sheet name="Сalculation_qPCR" sheetId="1" r:id="rId1"/>
    <sheet name="Results of qPCR" sheetId="2" r:id="rId2"/>
    <sheet name="RNA_qPCR " sheetId="3" r:id="rId3"/>
  </sheets>
  <definedNames>
    <definedName name="_xlnm.Print_Area" localSheetId="0">Сalculation_qPCR!$A$49:$M$68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3" l="1"/>
  <c r="F18" i="2" l="1"/>
  <c r="F10" i="2"/>
  <c r="F13" i="2"/>
  <c r="F11" i="2"/>
  <c r="F3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H35" i="3"/>
  <c r="H34" i="3"/>
  <c r="D68" i="1"/>
  <c r="C68" i="1"/>
  <c r="D67" i="1"/>
  <c r="D66" i="1"/>
  <c r="I65" i="1"/>
  <c r="D65" i="1"/>
  <c r="J62" i="1"/>
  <c r="J65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F17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J41" i="1"/>
  <c r="J44" i="1" s="1"/>
  <c r="I44" i="1"/>
  <c r="C47" i="1"/>
  <c r="D46" i="1"/>
  <c r="D45" i="1"/>
  <c r="D47" i="1" s="1"/>
  <c r="D44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F2" i="2"/>
  <c r="F4" i="2"/>
  <c r="F5" i="2"/>
  <c r="F6" i="2"/>
  <c r="F7" i="2"/>
  <c r="F8" i="2"/>
  <c r="F9" i="2"/>
  <c r="F12" i="2"/>
  <c r="F14" i="2"/>
  <c r="F15" i="2"/>
  <c r="F16" i="2"/>
  <c r="H25" i="1" l="1"/>
  <c r="I22" i="1"/>
  <c r="I25" i="1" s="1"/>
  <c r="H18" i="1"/>
  <c r="C18" i="1"/>
  <c r="I17" i="1"/>
  <c r="D17" i="1"/>
  <c r="I16" i="1"/>
  <c r="D16" i="1"/>
  <c r="I15" i="1"/>
  <c r="I18" i="1" s="1"/>
  <c r="D15" i="1"/>
  <c r="D18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</calcChain>
</file>

<file path=xl/sharedStrings.xml><?xml version="1.0" encoding="utf-8"?>
<sst xmlns="http://schemas.openxmlformats.org/spreadsheetml/2006/main" count="661" uniqueCount="257">
  <si>
    <t>A</t>
  </si>
  <si>
    <t>cDNA 1</t>
  </si>
  <si>
    <t>cDNA 9</t>
  </si>
  <si>
    <t>RNA 9</t>
  </si>
  <si>
    <t>B</t>
  </si>
  <si>
    <t>cDNA 2</t>
  </si>
  <si>
    <t>cDNA 10</t>
  </si>
  <si>
    <t>RNA 10</t>
  </si>
  <si>
    <t>C</t>
  </si>
  <si>
    <t>cDNA 3</t>
  </si>
  <si>
    <t>cDNA 11</t>
  </si>
  <si>
    <t>RNA 11</t>
  </si>
  <si>
    <t>D</t>
  </si>
  <si>
    <t>cDNA 4</t>
  </si>
  <si>
    <t>cDNA 12</t>
  </si>
  <si>
    <t>RNA 12</t>
  </si>
  <si>
    <t>E</t>
  </si>
  <si>
    <t>NTC</t>
  </si>
  <si>
    <t>cDNA 13</t>
  </si>
  <si>
    <t>cDNA 5</t>
  </si>
  <si>
    <t>RNA 13</t>
  </si>
  <si>
    <t>F</t>
  </si>
  <si>
    <t>cDNA 6</t>
  </si>
  <si>
    <t>cDNA 14</t>
  </si>
  <si>
    <t>RNA 14</t>
  </si>
  <si>
    <t>G</t>
  </si>
  <si>
    <t>cDNA 7</t>
  </si>
  <si>
    <t>cDNA 15</t>
  </si>
  <si>
    <t>RNA 15</t>
  </si>
  <si>
    <t>H</t>
  </si>
  <si>
    <t>cDNA 8</t>
  </si>
  <si>
    <t>cDNA 16</t>
  </si>
  <si>
    <t>RNA 16</t>
  </si>
  <si>
    <t>LWS</t>
  </si>
  <si>
    <t>GPDH</t>
  </si>
  <si>
    <t>mix Primers</t>
  </si>
  <si>
    <t>x51</t>
  </si>
  <si>
    <t>x1</t>
  </si>
  <si>
    <t>x98</t>
  </si>
  <si>
    <t>RNA 1</t>
  </si>
  <si>
    <t>f</t>
  </si>
  <si>
    <t>water</t>
  </si>
  <si>
    <t>RNA 2</t>
  </si>
  <si>
    <t>r</t>
  </si>
  <si>
    <t>5x qPCRmix</t>
  </si>
  <si>
    <t>RNA 3</t>
  </si>
  <si>
    <t>template</t>
  </si>
  <si>
    <t>RNA 4</t>
  </si>
  <si>
    <t>RNA 5</t>
  </si>
  <si>
    <t>RNA 6</t>
  </si>
  <si>
    <t>RNA 7</t>
  </si>
  <si>
    <t>RNA 8</t>
  </si>
  <si>
    <t>water&amp;5x qPCRmix</t>
  </si>
  <si>
    <t>opsins</t>
  </si>
  <si>
    <t>gpdh</t>
  </si>
  <si>
    <t>primers</t>
  </si>
  <si>
    <t>Date</t>
  </si>
  <si>
    <t>Depth</t>
  </si>
  <si>
    <t>Exp</t>
  </si>
  <si>
    <t>Control</t>
  </si>
  <si>
    <t>deltaCt</t>
  </si>
  <si>
    <t>GPDDH</t>
  </si>
  <si>
    <t>RNA9</t>
  </si>
  <si>
    <t>RNA10</t>
  </si>
  <si>
    <t>RNA11</t>
  </si>
  <si>
    <t>RNA12</t>
  </si>
  <si>
    <t>RNA13</t>
  </si>
  <si>
    <t>RNA14</t>
  </si>
  <si>
    <t>RNA15</t>
  </si>
  <si>
    <t>RNA16</t>
  </si>
  <si>
    <t>RNA8</t>
  </si>
  <si>
    <t>RNA1</t>
  </si>
  <si>
    <t>RNA2</t>
  </si>
  <si>
    <t>RNA3</t>
  </si>
  <si>
    <t>RNA4</t>
  </si>
  <si>
    <t>RNA5</t>
  </si>
  <si>
    <t>RNA6</t>
  </si>
  <si>
    <t>RNA7</t>
  </si>
  <si>
    <t>Na</t>
  </si>
  <si>
    <t>O. flavus_5</t>
  </si>
  <si>
    <t>22_04_2022</t>
  </si>
  <si>
    <t>Sample</t>
  </si>
  <si>
    <t>O_albinus_7</t>
  </si>
  <si>
    <t>O_albinus_6</t>
  </si>
  <si>
    <t>O_albinus_8</t>
  </si>
  <si>
    <t>O_flavus_1</t>
  </si>
  <si>
    <t>O_flavus_2</t>
  </si>
  <si>
    <t>O_flavus_3</t>
  </si>
  <si>
    <t>O_flavus_4</t>
  </si>
  <si>
    <t>O_flavus_9</t>
  </si>
  <si>
    <t>O_flavus_10</t>
  </si>
  <si>
    <t>O_flavus_11</t>
  </si>
  <si>
    <t>O_flavus_12</t>
  </si>
  <si>
    <t>O_flavus_13</t>
  </si>
  <si>
    <t>O_albinus_14</t>
  </si>
  <si>
    <t>O_albinus_15</t>
  </si>
  <si>
    <t>O_albinus_16</t>
  </si>
  <si>
    <t xml:space="preserve"> </t>
  </si>
  <si>
    <t>cDNA</t>
  </si>
  <si>
    <t>x5</t>
  </si>
  <si>
    <t>cDNA 17</t>
  </si>
  <si>
    <t>cDNA 18</t>
  </si>
  <si>
    <t>cDNA 19</t>
  </si>
  <si>
    <t>cDNA 20</t>
  </si>
  <si>
    <t>cDNA 21</t>
  </si>
  <si>
    <t>cDNA 22</t>
  </si>
  <si>
    <t>cDNA 23</t>
  </si>
  <si>
    <t>cDNA 24</t>
  </si>
  <si>
    <t>cDNA 25</t>
  </si>
  <si>
    <t>cDNA 26</t>
  </si>
  <si>
    <t>cDNA 27</t>
  </si>
  <si>
    <t>cDNA 28</t>
  </si>
  <si>
    <t>cDNA 29</t>
  </si>
  <si>
    <t>cDNA 30</t>
  </si>
  <si>
    <t>cDNA 31</t>
  </si>
  <si>
    <t>cDNA 32</t>
  </si>
  <si>
    <t>RNA 17</t>
  </si>
  <si>
    <t>RNA 18</t>
  </si>
  <si>
    <t>RNA 19</t>
  </si>
  <si>
    <t>RNA 20</t>
  </si>
  <si>
    <t>RNA 21</t>
  </si>
  <si>
    <t>RNA 22</t>
  </si>
  <si>
    <t>RNA 23</t>
  </si>
  <si>
    <t>RNA 24</t>
  </si>
  <si>
    <t>RNA 25</t>
  </si>
  <si>
    <t>RNA 26</t>
  </si>
  <si>
    <t>RNA 27</t>
  </si>
  <si>
    <t>RNA 28</t>
  </si>
  <si>
    <t>RNA 29</t>
  </si>
  <si>
    <t>RNA 30</t>
  </si>
  <si>
    <t>RNA 31</t>
  </si>
  <si>
    <t>RNA 32</t>
  </si>
  <si>
    <t>temlate dilution:</t>
  </si>
  <si>
    <t>RNA</t>
  </si>
  <si>
    <t>DNA</t>
  </si>
  <si>
    <t>x20 (1:19)</t>
  </si>
  <si>
    <t>x5 (1:4)</t>
  </si>
  <si>
    <t>Primers</t>
  </si>
  <si>
    <t>Mmix</t>
  </si>
  <si>
    <t>x100</t>
  </si>
  <si>
    <t>17</t>
  </si>
  <si>
    <t>25</t>
  </si>
  <si>
    <t>RNA17</t>
  </si>
  <si>
    <t>RNA25</t>
  </si>
  <si>
    <t>18</t>
  </si>
  <si>
    <t>26</t>
  </si>
  <si>
    <t>RNA18</t>
  </si>
  <si>
    <t>RNA26</t>
  </si>
  <si>
    <t>19</t>
  </si>
  <si>
    <t>27</t>
  </si>
  <si>
    <t>RNA19</t>
  </si>
  <si>
    <t>RNA27</t>
  </si>
  <si>
    <t>20</t>
  </si>
  <si>
    <t>28</t>
  </si>
  <si>
    <t>RNA20</t>
  </si>
  <si>
    <t>RNA28</t>
  </si>
  <si>
    <t>21</t>
  </si>
  <si>
    <t>29</t>
  </si>
  <si>
    <t>RNA21</t>
  </si>
  <si>
    <t>RNA29</t>
  </si>
  <si>
    <t>22</t>
  </si>
  <si>
    <t>30</t>
  </si>
  <si>
    <t>RNA22</t>
  </si>
  <si>
    <t>RNA30</t>
  </si>
  <si>
    <t>23</t>
  </si>
  <si>
    <t>31</t>
  </si>
  <si>
    <t>RNA23</t>
  </si>
  <si>
    <t>RNA31</t>
  </si>
  <si>
    <t>24</t>
  </si>
  <si>
    <t>32</t>
  </si>
  <si>
    <t>RNA24</t>
  </si>
  <si>
    <t>RNA32</t>
  </si>
  <si>
    <r>
      <t>O_flavus_</t>
    </r>
    <r>
      <rPr>
        <sz val="11"/>
        <color theme="1"/>
        <rFont val="Calibri"/>
        <family val="2"/>
        <charset val="204"/>
        <scheme val="minor"/>
      </rPr>
      <t>17</t>
    </r>
  </si>
  <si>
    <r>
      <t>O_flavus_</t>
    </r>
    <r>
      <rPr>
        <sz val="11"/>
        <color theme="1"/>
        <rFont val="Calibri"/>
        <family val="2"/>
        <charset val="204"/>
        <scheme val="minor"/>
      </rPr>
      <t>18</t>
    </r>
    <r>
      <rPr>
        <sz val="11"/>
        <color theme="1"/>
        <rFont val="Calibri"/>
        <family val="2"/>
        <charset val="204"/>
        <scheme val="minor"/>
      </rPr>
      <t/>
    </r>
  </si>
  <si>
    <r>
      <t>O_flavus_</t>
    </r>
    <r>
      <rPr>
        <sz val="11"/>
        <color theme="1"/>
        <rFont val="Calibri"/>
        <family val="2"/>
        <charset val="204"/>
        <scheme val="minor"/>
      </rPr>
      <t>19</t>
    </r>
    <r>
      <rPr>
        <sz val="11"/>
        <color theme="1"/>
        <rFont val="Calibri"/>
        <family val="2"/>
        <charset val="204"/>
        <scheme val="minor"/>
      </rPr>
      <t/>
    </r>
  </si>
  <si>
    <r>
      <t>O_flavus_</t>
    </r>
    <r>
      <rPr>
        <sz val="11"/>
        <color theme="1"/>
        <rFont val="Calibri"/>
        <family val="2"/>
        <charset val="204"/>
        <scheme val="minor"/>
      </rPr>
      <t>20</t>
    </r>
    <r>
      <rPr>
        <sz val="11"/>
        <color theme="1"/>
        <rFont val="Calibri"/>
        <family val="2"/>
        <charset val="204"/>
        <scheme val="minor"/>
      </rPr>
      <t/>
    </r>
  </si>
  <si>
    <r>
      <t>O_flavus_</t>
    </r>
    <r>
      <rPr>
        <sz val="11"/>
        <color theme="1"/>
        <rFont val="Calibri"/>
        <family val="2"/>
        <charset val="204"/>
        <scheme val="minor"/>
      </rPr>
      <t>21</t>
    </r>
    <r>
      <rPr>
        <sz val="11"/>
        <color theme="1"/>
        <rFont val="Calibri"/>
        <family val="2"/>
        <charset val="204"/>
        <scheme val="minor"/>
      </rPr>
      <t/>
    </r>
  </si>
  <si>
    <r>
      <t>O_albinus_</t>
    </r>
    <r>
      <rPr>
        <sz val="11"/>
        <color theme="1"/>
        <rFont val="Calibri"/>
        <family val="2"/>
        <charset val="204"/>
        <scheme val="minor"/>
      </rPr>
      <t>22</t>
    </r>
  </si>
  <si>
    <r>
      <t>O_albinus_</t>
    </r>
    <r>
      <rPr>
        <sz val="11"/>
        <color theme="1"/>
        <rFont val="Calibri"/>
        <family val="2"/>
        <charset val="204"/>
        <scheme val="minor"/>
      </rPr>
      <t>23</t>
    </r>
    <r>
      <rPr>
        <sz val="11"/>
        <color theme="1"/>
        <rFont val="Calibri"/>
        <family val="2"/>
        <charset val="204"/>
        <scheme val="minor"/>
      </rPr>
      <t/>
    </r>
  </si>
  <si>
    <r>
      <t>O_albinus_</t>
    </r>
    <r>
      <rPr>
        <sz val="11"/>
        <color theme="1"/>
        <rFont val="Calibri"/>
        <family val="2"/>
        <charset val="204"/>
        <scheme val="minor"/>
      </rPr>
      <t>24</t>
    </r>
    <r>
      <rPr>
        <sz val="11"/>
        <color theme="1"/>
        <rFont val="Calibri"/>
        <family val="2"/>
        <charset val="204"/>
        <scheme val="minor"/>
      </rPr>
      <t/>
    </r>
  </si>
  <si>
    <r>
      <t>O_flavus_</t>
    </r>
    <r>
      <rPr>
        <sz val="11"/>
        <color theme="1"/>
        <rFont val="Calibri"/>
        <family val="2"/>
        <charset val="204"/>
        <scheme val="minor"/>
      </rPr>
      <t>25</t>
    </r>
  </si>
  <si>
    <r>
      <t>O_flavus_</t>
    </r>
    <r>
      <rPr>
        <sz val="11"/>
        <color theme="1"/>
        <rFont val="Calibri"/>
        <family val="2"/>
        <charset val="204"/>
        <scheme val="minor"/>
      </rPr>
      <t>26</t>
    </r>
    <r>
      <rPr>
        <sz val="11"/>
        <color theme="1"/>
        <rFont val="Calibri"/>
        <family val="2"/>
        <charset val="204"/>
        <scheme val="minor"/>
      </rPr>
      <t/>
    </r>
  </si>
  <si>
    <r>
      <t>O_flavus_</t>
    </r>
    <r>
      <rPr>
        <sz val="11"/>
        <color theme="1"/>
        <rFont val="Calibri"/>
        <family val="2"/>
        <charset val="204"/>
        <scheme val="minor"/>
      </rPr>
      <t>27</t>
    </r>
    <r>
      <rPr>
        <sz val="11"/>
        <color theme="1"/>
        <rFont val="Calibri"/>
        <family val="2"/>
        <charset val="204"/>
        <scheme val="minor"/>
      </rPr>
      <t/>
    </r>
  </si>
  <si>
    <r>
      <t>O_flavus_</t>
    </r>
    <r>
      <rPr>
        <sz val="11"/>
        <color theme="1"/>
        <rFont val="Calibri"/>
        <family val="2"/>
        <charset val="204"/>
        <scheme val="minor"/>
      </rPr>
      <t>28</t>
    </r>
    <r>
      <rPr>
        <sz val="11"/>
        <color theme="1"/>
        <rFont val="Calibri"/>
        <family val="2"/>
        <charset val="204"/>
        <scheme val="minor"/>
      </rPr>
      <t/>
    </r>
  </si>
  <si>
    <r>
      <t>O_albinus_</t>
    </r>
    <r>
      <rPr>
        <sz val="11"/>
        <color theme="1"/>
        <rFont val="Calibri"/>
        <family val="2"/>
        <charset val="204"/>
        <scheme val="minor"/>
      </rPr>
      <t>30</t>
    </r>
  </si>
  <si>
    <r>
      <t>O_albinus_</t>
    </r>
    <r>
      <rPr>
        <sz val="11"/>
        <color theme="1"/>
        <rFont val="Calibri"/>
        <family val="2"/>
        <charset val="204"/>
        <scheme val="minor"/>
      </rPr>
      <t>32</t>
    </r>
    <r>
      <rPr>
        <sz val="11"/>
        <color theme="1"/>
        <rFont val="Calibri"/>
        <family val="2"/>
        <charset val="204"/>
        <scheme val="minor"/>
      </rPr>
      <t/>
    </r>
  </si>
  <si>
    <t>max</t>
  </si>
  <si>
    <t>min</t>
  </si>
  <si>
    <r>
      <t xml:space="preserve">2022-04-22 Opsins </t>
    </r>
    <r>
      <rPr>
        <i/>
        <sz val="11"/>
        <color theme="1"/>
        <rFont val="Calibri"/>
        <family val="2"/>
        <charset val="204"/>
        <scheme val="minor"/>
      </rPr>
      <t>O.flavus</t>
    </r>
    <r>
      <rPr>
        <sz val="11"/>
        <color theme="1"/>
        <rFont val="Calibri"/>
        <family val="2"/>
        <charset val="204"/>
        <scheme val="minor"/>
      </rPr>
      <t xml:space="preserve"> and </t>
    </r>
    <r>
      <rPr>
        <i/>
        <sz val="11"/>
        <color theme="1"/>
        <rFont val="Calibri"/>
        <family val="2"/>
        <charset val="204"/>
        <scheme val="minor"/>
      </rPr>
      <t xml:space="preserve">O.albinus </t>
    </r>
    <r>
      <rPr>
        <sz val="11"/>
        <color theme="1"/>
        <rFont val="Calibri"/>
        <family val="2"/>
        <charset val="204"/>
        <scheme val="minor"/>
      </rPr>
      <t xml:space="preserve">from 1000-25 m  (## 1-16) </t>
    </r>
  </si>
  <si>
    <t xml:space="preserve"> 2022-05-09 Opsins O.flavus and O.albinus from 1000-25 m  (## 17-32) </t>
  </si>
  <si>
    <t xml:space="preserve">  2022-05-16 Opsins O.flavus and O.albinus from 1000-25 m  (## 33-48)</t>
  </si>
  <si>
    <t>cDNA 33</t>
  </si>
  <si>
    <t>cDNA 34</t>
  </si>
  <si>
    <t>cDNA 35</t>
  </si>
  <si>
    <t>cDNA 36</t>
  </si>
  <si>
    <t>cDNA 37</t>
  </si>
  <si>
    <t>cDNA 38</t>
  </si>
  <si>
    <t>cDNA 39</t>
  </si>
  <si>
    <t>cDNA 40</t>
  </si>
  <si>
    <t>cDNA 41</t>
  </si>
  <si>
    <t>cDNA 42</t>
  </si>
  <si>
    <t>cDNA 43</t>
  </si>
  <si>
    <t>cDNA 44</t>
  </si>
  <si>
    <t>cDNA 45</t>
  </si>
  <si>
    <t>cDNA 46</t>
  </si>
  <si>
    <t>cDNA 47</t>
  </si>
  <si>
    <t>cDNA 48</t>
  </si>
  <si>
    <t>RNA 33</t>
  </si>
  <si>
    <t>RNA 34</t>
  </si>
  <si>
    <t>RNA 35</t>
  </si>
  <si>
    <t>RNA 36</t>
  </si>
  <si>
    <t>RNA 37</t>
  </si>
  <si>
    <t>RNA 38</t>
  </si>
  <si>
    <t>RNA 39</t>
  </si>
  <si>
    <t>RNA 40</t>
  </si>
  <si>
    <t>RNA 41</t>
  </si>
  <si>
    <t>RNA 42</t>
  </si>
  <si>
    <t>RNA 43</t>
  </si>
  <si>
    <t>RNA 44</t>
  </si>
  <si>
    <t>RNA 45</t>
  </si>
  <si>
    <t>RNA 46</t>
  </si>
  <si>
    <t>RNA 47</t>
  </si>
  <si>
    <t>RNA 48</t>
  </si>
  <si>
    <t>RNA33</t>
  </si>
  <si>
    <t>RNA41</t>
  </si>
  <si>
    <t>RNA34</t>
  </si>
  <si>
    <t>RNA42</t>
  </si>
  <si>
    <t>RNA35</t>
  </si>
  <si>
    <t>RNA43</t>
  </si>
  <si>
    <t>RNA36</t>
  </si>
  <si>
    <t>RNA44</t>
  </si>
  <si>
    <t>RNA37</t>
  </si>
  <si>
    <t>RNA45</t>
  </si>
  <si>
    <t>RNA38</t>
  </si>
  <si>
    <t>RNA46</t>
  </si>
  <si>
    <t>RNA39</t>
  </si>
  <si>
    <t>RNA47</t>
  </si>
  <si>
    <t>RNA40</t>
  </si>
  <si>
    <t>RNA48</t>
  </si>
  <si>
    <r>
      <t>O_flavus_</t>
    </r>
    <r>
      <rPr>
        <sz val="11"/>
        <color theme="1"/>
        <rFont val="Calibri"/>
        <family val="2"/>
        <charset val="204"/>
        <scheme val="minor"/>
      </rPr>
      <t>29</t>
    </r>
  </si>
  <si>
    <t>O_flavus_33</t>
  </si>
  <si>
    <t>O_flavus_34</t>
  </si>
  <si>
    <t>O_flavus_35</t>
  </si>
  <si>
    <r>
      <rPr>
        <i/>
        <sz val="11"/>
        <color theme="1"/>
        <rFont val="Calibri"/>
        <family val="2"/>
        <charset val="204"/>
        <scheme val="minor"/>
      </rPr>
      <t>O_albinus</t>
    </r>
    <r>
      <rPr>
        <sz val="11"/>
        <color theme="1"/>
        <rFont val="Calibri"/>
        <family val="2"/>
        <charset val="204"/>
        <scheme val="minor"/>
      </rPr>
      <t>_36</t>
    </r>
  </si>
  <si>
    <r>
      <rPr>
        <i/>
        <sz val="11"/>
        <color theme="1"/>
        <rFont val="Calibri"/>
        <family val="2"/>
        <charset val="204"/>
        <scheme val="minor"/>
      </rPr>
      <t>O_albinus</t>
    </r>
    <r>
      <rPr>
        <sz val="11"/>
        <color theme="1"/>
        <rFont val="Calibri"/>
        <family val="2"/>
        <charset val="204"/>
        <scheme val="minor"/>
      </rPr>
      <t>_37</t>
    </r>
  </si>
  <si>
    <r>
      <rPr>
        <i/>
        <sz val="11"/>
        <color theme="1"/>
        <rFont val="Calibri"/>
        <family val="2"/>
        <charset val="204"/>
        <scheme val="minor"/>
      </rPr>
      <t>O_albinus</t>
    </r>
    <r>
      <rPr>
        <sz val="11"/>
        <color theme="1"/>
        <rFont val="Calibri"/>
        <family val="2"/>
        <charset val="204"/>
        <scheme val="minor"/>
      </rPr>
      <t>_38</t>
    </r>
  </si>
  <si>
    <r>
      <rPr>
        <i/>
        <sz val="11"/>
        <color theme="1"/>
        <rFont val="Calibri"/>
        <family val="2"/>
        <charset val="204"/>
        <scheme val="minor"/>
      </rPr>
      <t>O_albinus</t>
    </r>
    <r>
      <rPr>
        <sz val="11"/>
        <color theme="1"/>
        <rFont val="Calibri"/>
        <family val="2"/>
        <charset val="204"/>
        <scheme val="minor"/>
      </rPr>
      <t>_39</t>
    </r>
  </si>
  <si>
    <r>
      <rPr>
        <i/>
        <sz val="11"/>
        <color theme="1"/>
        <rFont val="Calibri"/>
        <family val="2"/>
        <charset val="204"/>
        <scheme val="minor"/>
      </rPr>
      <t>O_albinus</t>
    </r>
    <r>
      <rPr>
        <sz val="11"/>
        <color theme="1"/>
        <rFont val="Calibri"/>
        <family val="2"/>
        <charset val="204"/>
        <scheme val="minor"/>
      </rPr>
      <t>_40</t>
    </r>
  </si>
  <si>
    <r>
      <rPr>
        <i/>
        <sz val="11"/>
        <color theme="1"/>
        <rFont val="Calibri"/>
        <family val="2"/>
        <charset val="204"/>
        <scheme val="minor"/>
      </rPr>
      <t>O_flavus</t>
    </r>
    <r>
      <rPr>
        <sz val="11"/>
        <color theme="1"/>
        <rFont val="Calibri"/>
        <family val="2"/>
        <charset val="204"/>
        <scheme val="minor"/>
      </rPr>
      <t>_41</t>
    </r>
  </si>
  <si>
    <r>
      <rPr>
        <i/>
        <sz val="11"/>
        <color theme="1"/>
        <rFont val="Calibri"/>
        <family val="2"/>
        <charset val="204"/>
        <scheme val="minor"/>
      </rPr>
      <t>O_flavus</t>
    </r>
    <r>
      <rPr>
        <sz val="11"/>
        <color theme="1"/>
        <rFont val="Calibri"/>
        <family val="2"/>
        <charset val="204"/>
        <scheme val="minor"/>
      </rPr>
      <t>_42</t>
    </r>
    <r>
      <rPr>
        <sz val="11"/>
        <color theme="1"/>
        <rFont val="Calibri"/>
        <family val="2"/>
        <charset val="204"/>
        <scheme val="minor"/>
      </rPr>
      <t/>
    </r>
  </si>
  <si>
    <r>
      <rPr>
        <i/>
        <sz val="11"/>
        <color theme="1"/>
        <rFont val="Calibri"/>
        <family val="2"/>
        <charset val="204"/>
        <scheme val="minor"/>
      </rPr>
      <t>O_flavus</t>
    </r>
    <r>
      <rPr>
        <sz val="11"/>
        <color theme="1"/>
        <rFont val="Calibri"/>
        <family val="2"/>
        <charset val="204"/>
        <scheme val="minor"/>
      </rPr>
      <t>_43</t>
    </r>
    <r>
      <rPr>
        <sz val="11"/>
        <color theme="1"/>
        <rFont val="Calibri"/>
        <family val="2"/>
        <charset val="204"/>
        <scheme val="minor"/>
      </rPr>
      <t/>
    </r>
  </si>
  <si>
    <r>
      <rPr>
        <i/>
        <sz val="11"/>
        <color theme="1"/>
        <rFont val="Calibri"/>
        <family val="2"/>
        <charset val="204"/>
        <scheme val="minor"/>
      </rPr>
      <t>O_flavus</t>
    </r>
    <r>
      <rPr>
        <sz val="11"/>
        <color theme="1"/>
        <rFont val="Calibri"/>
        <family val="2"/>
        <charset val="204"/>
        <scheme val="minor"/>
      </rPr>
      <t>_44</t>
    </r>
    <r>
      <rPr>
        <sz val="11"/>
        <color theme="1"/>
        <rFont val="Calibri"/>
        <family val="2"/>
        <charset val="204"/>
        <scheme val="minor"/>
      </rPr>
      <t/>
    </r>
  </si>
  <si>
    <r>
      <rPr>
        <i/>
        <sz val="11"/>
        <color theme="1"/>
        <rFont val="Calibri"/>
        <family val="2"/>
        <charset val="204"/>
        <scheme val="minor"/>
      </rPr>
      <t>O_albinus</t>
    </r>
    <r>
      <rPr>
        <sz val="11"/>
        <color theme="1"/>
        <rFont val="Calibri"/>
        <family val="2"/>
        <charset val="204"/>
        <scheme val="minor"/>
      </rPr>
      <t>_45</t>
    </r>
  </si>
  <si>
    <r>
      <rPr>
        <i/>
        <sz val="11"/>
        <color theme="1"/>
        <rFont val="Calibri"/>
        <family val="2"/>
        <charset val="204"/>
        <scheme val="minor"/>
      </rPr>
      <t>O_albinus</t>
    </r>
    <r>
      <rPr>
        <sz val="11"/>
        <color theme="1"/>
        <rFont val="Calibri"/>
        <family val="2"/>
        <charset val="204"/>
        <scheme val="minor"/>
      </rPr>
      <t>_46</t>
    </r>
    <r>
      <rPr>
        <sz val="11"/>
        <color theme="1"/>
        <rFont val="Calibri"/>
        <family val="2"/>
        <charset val="204"/>
        <scheme val="minor"/>
      </rPr>
      <t/>
    </r>
  </si>
  <si>
    <r>
      <rPr>
        <i/>
        <sz val="11"/>
        <color theme="1"/>
        <rFont val="Calibri"/>
        <family val="2"/>
        <charset val="204"/>
        <scheme val="minor"/>
      </rPr>
      <t>O_albinus</t>
    </r>
    <r>
      <rPr>
        <sz val="11"/>
        <color theme="1"/>
        <rFont val="Calibri"/>
        <family val="2"/>
        <charset val="204"/>
        <scheme val="minor"/>
      </rPr>
      <t>_47</t>
    </r>
    <r>
      <rPr>
        <sz val="11"/>
        <color theme="1"/>
        <rFont val="Calibri"/>
        <family val="2"/>
        <charset val="204"/>
        <scheme val="minor"/>
      </rPr>
      <t/>
    </r>
  </si>
  <si>
    <r>
      <rPr>
        <i/>
        <sz val="11"/>
        <color theme="1"/>
        <rFont val="Calibri"/>
        <family val="2"/>
        <charset val="204"/>
        <scheme val="minor"/>
      </rPr>
      <t>O_albinus</t>
    </r>
    <r>
      <rPr>
        <sz val="11"/>
        <color theme="1"/>
        <rFont val="Calibri"/>
        <family val="2"/>
        <charset val="204"/>
        <scheme val="minor"/>
      </rPr>
      <t>_48</t>
    </r>
    <r>
      <rPr>
        <sz val="11"/>
        <color theme="1"/>
        <rFont val="Calibri"/>
        <family val="2"/>
        <charset val="204"/>
        <scheme val="minor"/>
      </rPr>
      <t/>
    </r>
  </si>
  <si>
    <r>
      <t>O_flavus_</t>
    </r>
    <r>
      <rPr>
        <sz val="11"/>
        <color theme="1"/>
        <rFont val="Calibri"/>
        <family val="2"/>
        <charset val="204"/>
        <scheme val="minor"/>
      </rPr>
      <t>31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</si>
</sst>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/>
    <xf numFmtId="0" fontId="0" fillId="4" borderId="0" xfId="0" applyFill="1"/>
    <xf numFmtId="0" fontId="0" fillId="0" borderId="14" xfId="0" applyBorder="1"/>
    <xf numFmtId="0" fontId="0" fillId="0" borderId="2" xfId="0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/>
    <xf numFmtId="20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9" xfId="0" applyFill="1" applyBorder="1"/>
    <xf numFmtId="0" fontId="0" fillId="5" borderId="11" xfId="0" applyFill="1" applyBorder="1"/>
    <xf numFmtId="0" fontId="3" fillId="5" borderId="1" xfId="0" applyFont="1" applyFill="1" applyBorder="1"/>
    <xf numFmtId="0" fontId="3" fillId="5" borderId="9" xfId="0" applyFont="1" applyFill="1" applyBorder="1"/>
    <xf numFmtId="2" fontId="0" fillId="0" borderId="0" xfId="0" applyNumberFormat="1"/>
    <xf numFmtId="165" fontId="0" fillId="0" borderId="0" xfId="0" applyNumberFormat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1171-B3A4-4388-AE8D-CE6BA45D9F7D}">
  <dimension ref="A1:S68"/>
  <sheetViews>
    <sheetView topLeftCell="A46" workbookViewId="0">
      <selection activeCell="S65" sqref="S65"/>
    </sheetView>
  </sheetViews>
  <sheetFormatPr defaultRowHeight="14.4" x14ac:dyDescent="0.3"/>
  <cols>
    <col min="1" max="1" width="3.109375" customWidth="1"/>
    <col min="2" max="4" width="7.77734375" customWidth="1"/>
    <col min="5" max="5" width="8.109375" customWidth="1"/>
    <col min="6" max="7" width="8" customWidth="1"/>
    <col min="8" max="9" width="7.77734375" customWidth="1"/>
    <col min="10" max="10" width="8.109375" customWidth="1"/>
    <col min="11" max="11" width="7.88671875" customWidth="1"/>
    <col min="12" max="13" width="7.33203125" customWidth="1"/>
  </cols>
  <sheetData>
    <row r="1" spans="1:19" x14ac:dyDescent="0.3">
      <c r="B1" s="46" t="s">
        <v>188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9" x14ac:dyDescent="0.3">
      <c r="B2" s="1">
        <v>1</v>
      </c>
      <c r="C2" s="1">
        <f>B2+1</f>
        <v>2</v>
      </c>
      <c r="D2" s="1">
        <f t="shared" ref="D2:M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 s="1">
        <f t="shared" si="0"/>
        <v>7</v>
      </c>
      <c r="I2" s="1">
        <f t="shared" si="0"/>
        <v>8</v>
      </c>
      <c r="J2">
        <f>I2+1</f>
        <v>9</v>
      </c>
      <c r="K2">
        <f t="shared" si="0"/>
        <v>10</v>
      </c>
      <c r="L2">
        <f>K2+1</f>
        <v>11</v>
      </c>
      <c r="M2">
        <f t="shared" si="0"/>
        <v>12</v>
      </c>
    </row>
    <row r="3" spans="1:19" x14ac:dyDescent="0.3">
      <c r="A3" s="2" t="s">
        <v>0</v>
      </c>
      <c r="B3" s="3" t="s">
        <v>1</v>
      </c>
      <c r="C3" s="4" t="s">
        <v>1</v>
      </c>
      <c r="D3" s="4" t="s">
        <v>1</v>
      </c>
      <c r="E3" s="5" t="s">
        <v>2</v>
      </c>
      <c r="F3" s="6" t="s">
        <v>2</v>
      </c>
      <c r="G3" s="7" t="s">
        <v>2</v>
      </c>
      <c r="H3" s="3" t="s">
        <v>1</v>
      </c>
      <c r="I3" s="8" t="s">
        <v>1</v>
      </c>
      <c r="J3" s="5" t="s">
        <v>2</v>
      </c>
      <c r="K3" s="7" t="s">
        <v>2</v>
      </c>
      <c r="L3" s="5" t="s">
        <v>3</v>
      </c>
      <c r="M3" s="7" t="s">
        <v>3</v>
      </c>
    </row>
    <row r="4" spans="1:19" x14ac:dyDescent="0.3">
      <c r="A4" s="2" t="s">
        <v>4</v>
      </c>
      <c r="B4" s="9" t="s">
        <v>5</v>
      </c>
      <c r="C4" s="1" t="s">
        <v>5</v>
      </c>
      <c r="D4" s="1" t="s">
        <v>5</v>
      </c>
      <c r="E4" s="10" t="s">
        <v>6</v>
      </c>
      <c r="F4" t="s">
        <v>6</v>
      </c>
      <c r="G4" s="11" t="s">
        <v>6</v>
      </c>
      <c r="H4" s="9" t="s">
        <v>5</v>
      </c>
      <c r="I4" s="12" t="s">
        <v>5</v>
      </c>
      <c r="J4" s="10" t="s">
        <v>6</v>
      </c>
      <c r="K4" s="11" t="s">
        <v>6</v>
      </c>
      <c r="L4" s="10" t="s">
        <v>7</v>
      </c>
      <c r="M4" s="11" t="s">
        <v>7</v>
      </c>
    </row>
    <row r="5" spans="1:19" x14ac:dyDescent="0.3">
      <c r="A5" s="2" t="s">
        <v>8</v>
      </c>
      <c r="B5" s="9" t="s">
        <v>9</v>
      </c>
      <c r="C5" s="1" t="s">
        <v>9</v>
      </c>
      <c r="D5" s="1" t="s">
        <v>9</v>
      </c>
      <c r="E5" s="10" t="s">
        <v>10</v>
      </c>
      <c r="F5" t="s">
        <v>10</v>
      </c>
      <c r="G5" s="11" t="s">
        <v>10</v>
      </c>
      <c r="H5" s="9" t="s">
        <v>9</v>
      </c>
      <c r="I5" s="12" t="s">
        <v>9</v>
      </c>
      <c r="J5" s="10" t="s">
        <v>10</v>
      </c>
      <c r="K5" s="11" t="s">
        <v>10</v>
      </c>
      <c r="L5" s="10" t="s">
        <v>11</v>
      </c>
      <c r="M5" s="11" t="s">
        <v>11</v>
      </c>
    </row>
    <row r="6" spans="1:19" x14ac:dyDescent="0.3">
      <c r="A6" s="2" t="s">
        <v>12</v>
      </c>
      <c r="B6" s="9" t="s">
        <v>13</v>
      </c>
      <c r="C6" s="1" t="s">
        <v>13</v>
      </c>
      <c r="D6" s="1" t="s">
        <v>13</v>
      </c>
      <c r="E6" s="10" t="s">
        <v>14</v>
      </c>
      <c r="F6" t="s">
        <v>14</v>
      </c>
      <c r="G6" s="11" t="s">
        <v>14</v>
      </c>
      <c r="H6" s="9" t="s">
        <v>13</v>
      </c>
      <c r="I6" s="12" t="s">
        <v>13</v>
      </c>
      <c r="J6" s="10" t="s">
        <v>14</v>
      </c>
      <c r="K6" s="11" t="s">
        <v>14</v>
      </c>
      <c r="L6" s="10" t="s">
        <v>15</v>
      </c>
      <c r="M6" s="11" t="s">
        <v>15</v>
      </c>
    </row>
    <row r="7" spans="1:19" x14ac:dyDescent="0.3">
      <c r="A7" s="2" t="s">
        <v>16</v>
      </c>
      <c r="B7" s="13" t="s">
        <v>17</v>
      </c>
      <c r="C7" s="14" t="s">
        <v>17</v>
      </c>
      <c r="D7" s="15" t="s">
        <v>17</v>
      </c>
      <c r="E7" s="10" t="s">
        <v>18</v>
      </c>
      <c r="F7" t="s">
        <v>18</v>
      </c>
      <c r="G7" s="11" t="s">
        <v>18</v>
      </c>
      <c r="H7" s="9" t="s">
        <v>19</v>
      </c>
      <c r="I7" s="12" t="s">
        <v>19</v>
      </c>
      <c r="J7" s="10" t="s">
        <v>18</v>
      </c>
      <c r="K7" s="11" t="s">
        <v>18</v>
      </c>
      <c r="L7" s="10" t="s">
        <v>20</v>
      </c>
      <c r="M7" s="11" t="s">
        <v>20</v>
      </c>
    </row>
    <row r="8" spans="1:19" x14ac:dyDescent="0.3">
      <c r="A8" s="2" t="s">
        <v>21</v>
      </c>
      <c r="B8" s="9" t="s">
        <v>22</v>
      </c>
      <c r="C8" s="1" t="s">
        <v>22</v>
      </c>
      <c r="D8" s="1" t="s">
        <v>22</v>
      </c>
      <c r="E8" s="10" t="s">
        <v>23</v>
      </c>
      <c r="F8" t="s">
        <v>23</v>
      </c>
      <c r="G8" s="11" t="s">
        <v>23</v>
      </c>
      <c r="H8" s="9" t="s">
        <v>22</v>
      </c>
      <c r="I8" s="12" t="s">
        <v>22</v>
      </c>
      <c r="J8" s="10" t="s">
        <v>23</v>
      </c>
      <c r="K8" s="11" t="s">
        <v>23</v>
      </c>
      <c r="L8" s="10" t="s">
        <v>24</v>
      </c>
      <c r="M8" s="11" t="s">
        <v>24</v>
      </c>
    </row>
    <row r="9" spans="1:19" x14ac:dyDescent="0.3">
      <c r="A9" s="2" t="s">
        <v>25</v>
      </c>
      <c r="B9" s="9" t="s">
        <v>26</v>
      </c>
      <c r="C9" s="1" t="s">
        <v>26</v>
      </c>
      <c r="D9" s="1" t="s">
        <v>26</v>
      </c>
      <c r="E9" s="10" t="s">
        <v>27</v>
      </c>
      <c r="F9" t="s">
        <v>27</v>
      </c>
      <c r="G9" s="11" t="s">
        <v>27</v>
      </c>
      <c r="H9" s="9" t="s">
        <v>26</v>
      </c>
      <c r="I9" s="12" t="s">
        <v>26</v>
      </c>
      <c r="J9" s="10" t="s">
        <v>27</v>
      </c>
      <c r="K9" s="11" t="s">
        <v>27</v>
      </c>
      <c r="L9" s="10" t="s">
        <v>28</v>
      </c>
      <c r="M9" s="11" t="s">
        <v>28</v>
      </c>
    </row>
    <row r="10" spans="1:19" x14ac:dyDescent="0.3">
      <c r="A10" s="2" t="s">
        <v>29</v>
      </c>
      <c r="B10" s="16" t="s">
        <v>30</v>
      </c>
      <c r="C10" s="17" t="s">
        <v>30</v>
      </c>
      <c r="D10" s="17" t="s">
        <v>30</v>
      </c>
      <c r="E10" s="18" t="s">
        <v>31</v>
      </c>
      <c r="F10" s="19" t="s">
        <v>31</v>
      </c>
      <c r="G10" s="20" t="s">
        <v>31</v>
      </c>
      <c r="H10" s="16" t="s">
        <v>30</v>
      </c>
      <c r="I10" s="21" t="s">
        <v>30</v>
      </c>
      <c r="J10" s="18" t="s">
        <v>31</v>
      </c>
      <c r="K10" s="20" t="s">
        <v>31</v>
      </c>
      <c r="L10" s="18" t="s">
        <v>32</v>
      </c>
      <c r="M10" s="20" t="s">
        <v>32</v>
      </c>
    </row>
    <row r="11" spans="1:19" x14ac:dyDescent="0.3">
      <c r="B11" s="47" t="s">
        <v>33</v>
      </c>
      <c r="C11" s="48"/>
      <c r="D11" s="48"/>
      <c r="E11" s="48"/>
      <c r="F11" s="48"/>
      <c r="G11" s="49"/>
      <c r="H11" s="47" t="s">
        <v>34</v>
      </c>
      <c r="I11" s="48"/>
      <c r="J11" s="48"/>
      <c r="K11" s="49"/>
      <c r="L11" s="47" t="s">
        <v>34</v>
      </c>
      <c r="M11" s="49"/>
    </row>
    <row r="13" spans="1:19" x14ac:dyDescent="0.3">
      <c r="K13" s="10"/>
    </row>
    <row r="14" spans="1:19" x14ac:dyDescent="0.3">
      <c r="B14" t="s">
        <v>35</v>
      </c>
      <c r="D14" t="s">
        <v>36</v>
      </c>
      <c r="H14" t="s">
        <v>37</v>
      </c>
      <c r="I14" t="s">
        <v>38</v>
      </c>
      <c r="K14" s="10" t="s">
        <v>98</v>
      </c>
      <c r="L14" s="32" t="s">
        <v>99</v>
      </c>
      <c r="R14" s="5" t="s">
        <v>1</v>
      </c>
      <c r="S14" s="22" t="s">
        <v>39</v>
      </c>
    </row>
    <row r="15" spans="1:19" x14ac:dyDescent="0.3">
      <c r="B15" t="s">
        <v>40</v>
      </c>
      <c r="C15">
        <v>0.4</v>
      </c>
      <c r="D15">
        <f>C15*51</f>
        <v>20.400000000000002</v>
      </c>
      <c r="F15" s="45" t="s">
        <v>41</v>
      </c>
      <c r="G15" s="45"/>
      <c r="H15">
        <v>5</v>
      </c>
      <c r="I15">
        <f>H15*42</f>
        <v>210</v>
      </c>
      <c r="K15" s="10"/>
      <c r="R15" s="10" t="s">
        <v>5</v>
      </c>
      <c r="S15" s="23" t="s">
        <v>42</v>
      </c>
    </row>
    <row r="16" spans="1:19" x14ac:dyDescent="0.3">
      <c r="B16" t="s">
        <v>43</v>
      </c>
      <c r="C16">
        <v>0.4</v>
      </c>
      <c r="D16">
        <f t="shared" ref="D16:D17" si="1">C16*51</f>
        <v>20.400000000000002</v>
      </c>
      <c r="F16" s="45" t="s">
        <v>44</v>
      </c>
      <c r="G16" s="45"/>
      <c r="H16">
        <v>2</v>
      </c>
      <c r="I16">
        <f t="shared" ref="I16:I17" si="2">H16*42</f>
        <v>84</v>
      </c>
      <c r="K16" s="10"/>
      <c r="R16" s="10" t="s">
        <v>9</v>
      </c>
      <c r="S16" s="23" t="s">
        <v>45</v>
      </c>
    </row>
    <row r="17" spans="1:19" x14ac:dyDescent="0.3">
      <c r="B17" s="19" t="s">
        <v>41</v>
      </c>
      <c r="C17" s="19">
        <v>1.2</v>
      </c>
      <c r="D17" s="19">
        <f t="shared" si="1"/>
        <v>61.199999999999996</v>
      </c>
      <c r="F17" s="44" t="s">
        <v>46</v>
      </c>
      <c r="G17" s="44"/>
      <c r="H17" s="19">
        <v>1</v>
      </c>
      <c r="I17" s="19">
        <f t="shared" si="2"/>
        <v>42</v>
      </c>
      <c r="K17" s="18"/>
      <c r="R17" s="10" t="s">
        <v>13</v>
      </c>
      <c r="S17" s="23" t="s">
        <v>47</v>
      </c>
    </row>
    <row r="18" spans="1:19" x14ac:dyDescent="0.3">
      <c r="C18">
        <f>SUM(C15:C17)</f>
        <v>2</v>
      </c>
      <c r="D18">
        <f>SUM(D15:D17)</f>
        <v>102</v>
      </c>
      <c r="H18" s="24">
        <f>SUM(H15:H17)</f>
        <v>8</v>
      </c>
      <c r="I18">
        <f>SUM(I15:I17)</f>
        <v>336</v>
      </c>
      <c r="K18" s="10"/>
      <c r="R18" s="10" t="s">
        <v>19</v>
      </c>
      <c r="S18" s="23" t="s">
        <v>48</v>
      </c>
    </row>
    <row r="19" spans="1:19" x14ac:dyDescent="0.3">
      <c r="R19" s="10" t="s">
        <v>22</v>
      </c>
      <c r="S19" s="23" t="s">
        <v>49</v>
      </c>
    </row>
    <row r="20" spans="1:19" x14ac:dyDescent="0.3">
      <c r="R20" s="10" t="s">
        <v>26</v>
      </c>
      <c r="S20" s="23" t="s">
        <v>50</v>
      </c>
    </row>
    <row r="21" spans="1:19" x14ac:dyDescent="0.3">
      <c r="H21" t="s">
        <v>37</v>
      </c>
      <c r="I21" t="s">
        <v>38</v>
      </c>
      <c r="R21" s="18" t="s">
        <v>30</v>
      </c>
      <c r="S21" s="25" t="s">
        <v>51</v>
      </c>
    </row>
    <row r="22" spans="1:19" x14ac:dyDescent="0.3">
      <c r="F22" s="45" t="s">
        <v>52</v>
      </c>
      <c r="G22" s="45"/>
      <c r="H22">
        <v>7</v>
      </c>
      <c r="I22">
        <f>H22*98</f>
        <v>686</v>
      </c>
      <c r="R22" s="26" t="s">
        <v>53</v>
      </c>
      <c r="S22" s="26" t="s">
        <v>54</v>
      </c>
    </row>
    <row r="23" spans="1:19" x14ac:dyDescent="0.3">
      <c r="F23" s="45" t="s">
        <v>46</v>
      </c>
      <c r="G23" s="45"/>
      <c r="H23">
        <v>1</v>
      </c>
      <c r="N23" t="s">
        <v>97</v>
      </c>
      <c r="Q23" s="27"/>
    </row>
    <row r="24" spans="1:19" x14ac:dyDescent="0.3">
      <c r="F24" t="s">
        <v>55</v>
      </c>
      <c r="H24">
        <v>2</v>
      </c>
    </row>
    <row r="25" spans="1:19" x14ac:dyDescent="0.3">
      <c r="H25" s="24">
        <f>SUM(H22:H24)</f>
        <v>10</v>
      </c>
      <c r="I25">
        <f>SUM(I22:I24)</f>
        <v>686</v>
      </c>
    </row>
    <row r="28" spans="1:19" x14ac:dyDescent="0.3">
      <c r="B28" s="46" t="s">
        <v>189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</row>
    <row r="29" spans="1:19" x14ac:dyDescent="0.3">
      <c r="B29" s="1">
        <v>1</v>
      </c>
      <c r="C29" s="1">
        <f>B29+1</f>
        <v>2</v>
      </c>
      <c r="D29" s="1">
        <f t="shared" ref="D29" si="3">C29+1</f>
        <v>3</v>
      </c>
      <c r="E29">
        <f t="shared" ref="E29" si="4">D29+1</f>
        <v>4</v>
      </c>
      <c r="F29">
        <f t="shared" ref="F29" si="5">E29+1</f>
        <v>5</v>
      </c>
      <c r="G29">
        <f t="shared" ref="G29" si="6">F29+1</f>
        <v>6</v>
      </c>
      <c r="H29" s="1">
        <f t="shared" ref="H29" si="7">G29+1</f>
        <v>7</v>
      </c>
      <c r="I29" s="1">
        <f t="shared" ref="I29" si="8">H29+1</f>
        <v>8</v>
      </c>
      <c r="J29">
        <f>I29+1</f>
        <v>9</v>
      </c>
      <c r="K29">
        <f t="shared" ref="K29" si="9">J29+1</f>
        <v>10</v>
      </c>
      <c r="L29" s="33">
        <f>K29+1</f>
        <v>11</v>
      </c>
      <c r="M29" s="33">
        <f t="shared" ref="M29" si="10">L29+1</f>
        <v>12</v>
      </c>
    </row>
    <row r="30" spans="1:19" x14ac:dyDescent="0.3">
      <c r="A30" s="2" t="s">
        <v>0</v>
      </c>
      <c r="B30" s="4" t="s">
        <v>100</v>
      </c>
      <c r="C30" s="4" t="s">
        <v>100</v>
      </c>
      <c r="D30" s="8" t="s">
        <v>100</v>
      </c>
      <c r="E30" s="6" t="s">
        <v>108</v>
      </c>
      <c r="F30" s="6" t="s">
        <v>108</v>
      </c>
      <c r="G30" s="7" t="s">
        <v>108</v>
      </c>
      <c r="H30" s="40" t="s">
        <v>17</v>
      </c>
      <c r="I30" s="4" t="s">
        <v>100</v>
      </c>
      <c r="J30" s="5" t="s">
        <v>108</v>
      </c>
      <c r="K30" s="6" t="s">
        <v>108</v>
      </c>
      <c r="L30" s="34" t="s">
        <v>116</v>
      </c>
      <c r="M30" s="35" t="s">
        <v>124</v>
      </c>
    </row>
    <row r="31" spans="1:19" x14ac:dyDescent="0.3">
      <c r="A31" s="2" t="s">
        <v>4</v>
      </c>
      <c r="B31" s="9" t="s">
        <v>101</v>
      </c>
      <c r="C31" s="1" t="s">
        <v>101</v>
      </c>
      <c r="D31" s="12" t="s">
        <v>101</v>
      </c>
      <c r="E31" s="10" t="s">
        <v>109</v>
      </c>
      <c r="F31" t="s">
        <v>109</v>
      </c>
      <c r="G31" s="11" t="s">
        <v>109</v>
      </c>
      <c r="H31" s="9" t="s">
        <v>101</v>
      </c>
      <c r="I31" s="1" t="s">
        <v>101</v>
      </c>
      <c r="J31" s="10" t="s">
        <v>109</v>
      </c>
      <c r="K31" t="s">
        <v>109</v>
      </c>
      <c r="L31" s="36" t="s">
        <v>117</v>
      </c>
      <c r="M31" s="37" t="s">
        <v>125</v>
      </c>
    </row>
    <row r="32" spans="1:19" x14ac:dyDescent="0.3">
      <c r="A32" s="2" t="s">
        <v>8</v>
      </c>
      <c r="B32" s="9" t="s">
        <v>102</v>
      </c>
      <c r="C32" s="1" t="s">
        <v>102</v>
      </c>
      <c r="D32" s="12" t="s">
        <v>102</v>
      </c>
      <c r="E32" s="10" t="s">
        <v>110</v>
      </c>
      <c r="F32" t="s">
        <v>110</v>
      </c>
      <c r="G32" s="11" t="s">
        <v>110</v>
      </c>
      <c r="H32" s="9" t="s">
        <v>102</v>
      </c>
      <c r="I32" s="1" t="s">
        <v>102</v>
      </c>
      <c r="J32" s="10" t="s">
        <v>110</v>
      </c>
      <c r="K32" t="s">
        <v>110</v>
      </c>
      <c r="L32" s="36" t="s">
        <v>118</v>
      </c>
      <c r="M32" s="37" t="s">
        <v>126</v>
      </c>
    </row>
    <row r="33" spans="1:13" x14ac:dyDescent="0.3">
      <c r="A33" s="2" t="s">
        <v>12</v>
      </c>
      <c r="B33" s="9" t="s">
        <v>103</v>
      </c>
      <c r="C33" s="1" t="s">
        <v>103</v>
      </c>
      <c r="D33" s="12" t="s">
        <v>103</v>
      </c>
      <c r="E33" s="10" t="s">
        <v>111</v>
      </c>
      <c r="F33" t="s">
        <v>111</v>
      </c>
      <c r="G33" s="11" t="s">
        <v>111</v>
      </c>
      <c r="H33" s="9" t="s">
        <v>103</v>
      </c>
      <c r="I33" s="1" t="s">
        <v>103</v>
      </c>
      <c r="J33" s="10" t="s">
        <v>111</v>
      </c>
      <c r="K33" t="s">
        <v>111</v>
      </c>
      <c r="L33" s="36" t="s">
        <v>119</v>
      </c>
      <c r="M33" s="37" t="s">
        <v>127</v>
      </c>
    </row>
    <row r="34" spans="1:13" x14ac:dyDescent="0.3">
      <c r="A34" s="2" t="s">
        <v>16</v>
      </c>
      <c r="B34" s="9" t="s">
        <v>104</v>
      </c>
      <c r="C34" s="1" t="s">
        <v>104</v>
      </c>
      <c r="D34" s="12" t="s">
        <v>104</v>
      </c>
      <c r="E34" s="10" t="s">
        <v>112</v>
      </c>
      <c r="F34" t="s">
        <v>112</v>
      </c>
      <c r="G34" s="11" t="s">
        <v>112</v>
      </c>
      <c r="H34" s="9" t="s">
        <v>104</v>
      </c>
      <c r="I34" s="1" t="s">
        <v>104</v>
      </c>
      <c r="J34" s="10" t="s">
        <v>112</v>
      </c>
      <c r="K34" t="s">
        <v>112</v>
      </c>
      <c r="L34" s="36" t="s">
        <v>120</v>
      </c>
      <c r="M34" s="37" t="s">
        <v>128</v>
      </c>
    </row>
    <row r="35" spans="1:13" x14ac:dyDescent="0.3">
      <c r="A35" s="2" t="s">
        <v>21</v>
      </c>
      <c r="B35" s="9" t="s">
        <v>105</v>
      </c>
      <c r="C35" s="1" t="s">
        <v>105</v>
      </c>
      <c r="D35" s="12" t="s">
        <v>105</v>
      </c>
      <c r="E35" s="10" t="s">
        <v>113</v>
      </c>
      <c r="F35" t="s">
        <v>113</v>
      </c>
      <c r="G35" s="11" t="s">
        <v>113</v>
      </c>
      <c r="H35" s="9" t="s">
        <v>105</v>
      </c>
      <c r="I35" s="1" t="s">
        <v>105</v>
      </c>
      <c r="J35" s="10" t="s">
        <v>113</v>
      </c>
      <c r="K35" t="s">
        <v>113</v>
      </c>
      <c r="L35" s="36" t="s">
        <v>121</v>
      </c>
      <c r="M35" s="37" t="s">
        <v>129</v>
      </c>
    </row>
    <row r="36" spans="1:13" x14ac:dyDescent="0.3">
      <c r="A36" s="2" t="s">
        <v>25</v>
      </c>
      <c r="B36" s="9" t="s">
        <v>106</v>
      </c>
      <c r="C36" s="1" t="s">
        <v>106</v>
      </c>
      <c r="D36" s="12" t="s">
        <v>106</v>
      </c>
      <c r="E36" s="10" t="s">
        <v>114</v>
      </c>
      <c r="F36" t="s">
        <v>114</v>
      </c>
      <c r="G36" s="11" t="s">
        <v>114</v>
      </c>
      <c r="H36" s="9" t="s">
        <v>106</v>
      </c>
      <c r="I36" s="1" t="s">
        <v>106</v>
      </c>
      <c r="J36" s="10" t="s">
        <v>114</v>
      </c>
      <c r="K36" t="s">
        <v>114</v>
      </c>
      <c r="L36" s="36" t="s">
        <v>122</v>
      </c>
      <c r="M36" s="37" t="s">
        <v>130</v>
      </c>
    </row>
    <row r="37" spans="1:13" x14ac:dyDescent="0.3">
      <c r="A37" s="2" t="s">
        <v>29</v>
      </c>
      <c r="B37" s="40" t="s">
        <v>17</v>
      </c>
      <c r="C37" s="17" t="s">
        <v>107</v>
      </c>
      <c r="D37" s="21" t="s">
        <v>107</v>
      </c>
      <c r="E37" s="40" t="s">
        <v>17</v>
      </c>
      <c r="F37" s="19" t="s">
        <v>115</v>
      </c>
      <c r="G37" s="20" t="s">
        <v>115</v>
      </c>
      <c r="H37" s="16" t="s">
        <v>107</v>
      </c>
      <c r="I37" s="17" t="s">
        <v>107</v>
      </c>
      <c r="J37" s="18" t="s">
        <v>115</v>
      </c>
      <c r="K37" s="19" t="s">
        <v>115</v>
      </c>
      <c r="L37" s="38" t="s">
        <v>123</v>
      </c>
      <c r="M37" s="39" t="s">
        <v>131</v>
      </c>
    </row>
    <row r="38" spans="1:13" x14ac:dyDescent="0.3">
      <c r="B38" s="50" t="s">
        <v>33</v>
      </c>
      <c r="C38" s="51"/>
      <c r="D38" s="51"/>
      <c r="E38" s="48"/>
      <c r="F38" s="48"/>
      <c r="G38" s="49"/>
      <c r="H38" s="47" t="s">
        <v>34</v>
      </c>
      <c r="I38" s="48"/>
      <c r="J38" s="48"/>
      <c r="K38" s="49"/>
      <c r="L38" s="52" t="s">
        <v>34</v>
      </c>
      <c r="M38" s="53"/>
    </row>
    <row r="40" spans="1:13" x14ac:dyDescent="0.3">
      <c r="B40" t="s">
        <v>132</v>
      </c>
      <c r="D40" t="s">
        <v>133</v>
      </c>
      <c r="E40" t="s">
        <v>135</v>
      </c>
      <c r="I40" t="s">
        <v>37</v>
      </c>
      <c r="J40" t="s">
        <v>139</v>
      </c>
    </row>
    <row r="41" spans="1:13" x14ac:dyDescent="0.3">
      <c r="D41" t="s">
        <v>134</v>
      </c>
      <c r="E41" t="s">
        <v>136</v>
      </c>
      <c r="G41" s="45" t="s">
        <v>52</v>
      </c>
      <c r="H41" s="45"/>
      <c r="I41">
        <v>7</v>
      </c>
      <c r="J41">
        <f>I41*100</f>
        <v>700</v>
      </c>
    </row>
    <row r="42" spans="1:13" x14ac:dyDescent="0.3">
      <c r="G42" s="45" t="s">
        <v>46</v>
      </c>
      <c r="H42" s="45"/>
      <c r="I42">
        <v>1</v>
      </c>
    </row>
    <row r="43" spans="1:13" x14ac:dyDescent="0.3">
      <c r="B43" t="s">
        <v>35</v>
      </c>
      <c r="D43" t="s">
        <v>36</v>
      </c>
      <c r="G43" t="s">
        <v>55</v>
      </c>
      <c r="I43">
        <v>2</v>
      </c>
    </row>
    <row r="44" spans="1:13" x14ac:dyDescent="0.3">
      <c r="B44" t="s">
        <v>40</v>
      </c>
      <c r="C44">
        <v>0.4</v>
      </c>
      <c r="D44">
        <f>C44*51</f>
        <v>20.400000000000002</v>
      </c>
      <c r="I44" s="24">
        <f>SUM(I41:I43)</f>
        <v>10</v>
      </c>
      <c r="J44">
        <f>SUM(J41:J43)</f>
        <v>700</v>
      </c>
    </row>
    <row r="45" spans="1:13" x14ac:dyDescent="0.3">
      <c r="B45" t="s">
        <v>43</v>
      </c>
      <c r="C45">
        <v>0.4</v>
      </c>
      <c r="D45">
        <f t="shared" ref="D45:D46" si="11">C45*51</f>
        <v>20.400000000000002</v>
      </c>
    </row>
    <row r="46" spans="1:13" x14ac:dyDescent="0.3">
      <c r="B46" s="19" t="s">
        <v>41</v>
      </c>
      <c r="C46" s="19">
        <v>1.2</v>
      </c>
      <c r="D46" s="19">
        <f t="shared" si="11"/>
        <v>61.199999999999996</v>
      </c>
    </row>
    <row r="47" spans="1:13" x14ac:dyDescent="0.3">
      <c r="C47">
        <f>SUM(C44:C46)</f>
        <v>2</v>
      </c>
      <c r="D47">
        <f>SUM(D44:D46)</f>
        <v>102</v>
      </c>
      <c r="G47" t="s">
        <v>137</v>
      </c>
      <c r="H47" t="s">
        <v>138</v>
      </c>
      <c r="I47" t="s">
        <v>46</v>
      </c>
    </row>
    <row r="49" spans="1:13" x14ac:dyDescent="0.3">
      <c r="A49" t="s">
        <v>97</v>
      </c>
      <c r="B49" s="46" t="s">
        <v>190</v>
      </c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</row>
    <row r="50" spans="1:13" x14ac:dyDescent="0.3">
      <c r="B50" s="1">
        <v>1</v>
      </c>
      <c r="C50" s="1">
        <f>B50+1</f>
        <v>2</v>
      </c>
      <c r="D50" s="1">
        <f t="shared" ref="D50" si="12">C50+1</f>
        <v>3</v>
      </c>
      <c r="E50">
        <f t="shared" ref="E50" si="13">D50+1</f>
        <v>4</v>
      </c>
      <c r="F50">
        <f t="shared" ref="F50" si="14">E50+1</f>
        <v>5</v>
      </c>
      <c r="G50">
        <f t="shared" ref="G50" si="15">F50+1</f>
        <v>6</v>
      </c>
      <c r="H50" s="1">
        <f t="shared" ref="H50" si="16">G50+1</f>
        <v>7</v>
      </c>
      <c r="I50" s="1">
        <f t="shared" ref="I50" si="17">H50+1</f>
        <v>8</v>
      </c>
      <c r="J50">
        <f>I50+1</f>
        <v>9</v>
      </c>
      <c r="K50">
        <f t="shared" ref="K50" si="18">J50+1</f>
        <v>10</v>
      </c>
      <c r="L50" s="33">
        <f>K50+1</f>
        <v>11</v>
      </c>
      <c r="M50" s="33">
        <f t="shared" ref="M50" si="19">L50+1</f>
        <v>12</v>
      </c>
    </row>
    <row r="51" spans="1:13" x14ac:dyDescent="0.3">
      <c r="A51" s="2" t="s">
        <v>0</v>
      </c>
      <c r="B51" s="3" t="s">
        <v>191</v>
      </c>
      <c r="C51" s="4" t="s">
        <v>191</v>
      </c>
      <c r="D51" s="4" t="s">
        <v>191</v>
      </c>
      <c r="E51" s="5" t="s">
        <v>199</v>
      </c>
      <c r="F51" s="6" t="s">
        <v>199</v>
      </c>
      <c r="G51" s="7" t="s">
        <v>199</v>
      </c>
      <c r="H51" s="3" t="s">
        <v>191</v>
      </c>
      <c r="I51" s="4" t="s">
        <v>191</v>
      </c>
      <c r="J51" s="5" t="s">
        <v>199</v>
      </c>
      <c r="K51" s="6" t="s">
        <v>199</v>
      </c>
      <c r="L51" s="34" t="s">
        <v>207</v>
      </c>
      <c r="M51" s="35" t="s">
        <v>215</v>
      </c>
    </row>
    <row r="52" spans="1:13" x14ac:dyDescent="0.3">
      <c r="A52" s="2" t="s">
        <v>4</v>
      </c>
      <c r="B52" s="9" t="s">
        <v>192</v>
      </c>
      <c r="C52" s="1" t="s">
        <v>192</v>
      </c>
      <c r="D52" s="1" t="s">
        <v>192</v>
      </c>
      <c r="E52" s="10" t="s">
        <v>200</v>
      </c>
      <c r="F52" t="s">
        <v>200</v>
      </c>
      <c r="G52" s="11" t="s">
        <v>200</v>
      </c>
      <c r="H52" s="9" t="s">
        <v>192</v>
      </c>
      <c r="I52" s="1" t="s">
        <v>192</v>
      </c>
      <c r="J52" s="10" t="s">
        <v>200</v>
      </c>
      <c r="K52" t="s">
        <v>200</v>
      </c>
      <c r="L52" s="36" t="s">
        <v>208</v>
      </c>
      <c r="M52" s="37" t="s">
        <v>216</v>
      </c>
    </row>
    <row r="53" spans="1:13" x14ac:dyDescent="0.3">
      <c r="A53" s="2" t="s">
        <v>8</v>
      </c>
      <c r="B53" s="9" t="s">
        <v>193</v>
      </c>
      <c r="C53" s="1" t="s">
        <v>193</v>
      </c>
      <c r="D53" s="1" t="s">
        <v>193</v>
      </c>
      <c r="E53" s="10" t="s">
        <v>201</v>
      </c>
      <c r="F53" t="s">
        <v>201</v>
      </c>
      <c r="G53" s="11" t="s">
        <v>201</v>
      </c>
      <c r="H53" s="9" t="s">
        <v>193</v>
      </c>
      <c r="I53" s="1" t="s">
        <v>193</v>
      </c>
      <c r="J53" s="10" t="s">
        <v>201</v>
      </c>
      <c r="K53" t="s">
        <v>201</v>
      </c>
      <c r="L53" s="36" t="s">
        <v>209</v>
      </c>
      <c r="M53" s="37" t="s">
        <v>217</v>
      </c>
    </row>
    <row r="54" spans="1:13" x14ac:dyDescent="0.3">
      <c r="A54" s="2" t="s">
        <v>12</v>
      </c>
      <c r="B54" s="9" t="s">
        <v>194</v>
      </c>
      <c r="C54" s="1" t="s">
        <v>194</v>
      </c>
      <c r="D54" s="1" t="s">
        <v>194</v>
      </c>
      <c r="E54" s="10" t="s">
        <v>202</v>
      </c>
      <c r="F54" t="s">
        <v>202</v>
      </c>
      <c r="G54" s="11" t="s">
        <v>202</v>
      </c>
      <c r="H54" s="9" t="s">
        <v>194</v>
      </c>
      <c r="I54" s="1" t="s">
        <v>194</v>
      </c>
      <c r="J54" s="10" t="s">
        <v>202</v>
      </c>
      <c r="K54" t="s">
        <v>202</v>
      </c>
      <c r="L54" s="36" t="s">
        <v>210</v>
      </c>
      <c r="M54" s="37" t="s">
        <v>218</v>
      </c>
    </row>
    <row r="55" spans="1:13" x14ac:dyDescent="0.3">
      <c r="A55" s="2" t="s">
        <v>16</v>
      </c>
      <c r="B55" s="9" t="s">
        <v>195</v>
      </c>
      <c r="C55" s="1" t="s">
        <v>195</v>
      </c>
      <c r="D55" s="1" t="s">
        <v>195</v>
      </c>
      <c r="E55" s="10" t="s">
        <v>203</v>
      </c>
      <c r="F55" t="s">
        <v>203</v>
      </c>
      <c r="G55" s="11" t="s">
        <v>203</v>
      </c>
      <c r="H55" s="9" t="s">
        <v>195</v>
      </c>
      <c r="I55" s="1" t="s">
        <v>195</v>
      </c>
      <c r="J55" s="10" t="s">
        <v>203</v>
      </c>
      <c r="K55" t="s">
        <v>203</v>
      </c>
      <c r="L55" s="36" t="s">
        <v>211</v>
      </c>
      <c r="M55" s="37" t="s">
        <v>219</v>
      </c>
    </row>
    <row r="56" spans="1:13" x14ac:dyDescent="0.3">
      <c r="A56" s="2" t="s">
        <v>21</v>
      </c>
      <c r="B56" s="9" t="s">
        <v>196</v>
      </c>
      <c r="C56" s="1" t="s">
        <v>196</v>
      </c>
      <c r="D56" s="1" t="s">
        <v>196</v>
      </c>
      <c r="E56" s="10" t="s">
        <v>204</v>
      </c>
      <c r="F56" t="s">
        <v>204</v>
      </c>
      <c r="G56" s="11" t="s">
        <v>204</v>
      </c>
      <c r="H56" s="9" t="s">
        <v>196</v>
      </c>
      <c r="I56" s="1" t="s">
        <v>196</v>
      </c>
      <c r="J56" s="10" t="s">
        <v>204</v>
      </c>
      <c r="K56" t="s">
        <v>204</v>
      </c>
      <c r="L56" s="36" t="s">
        <v>212</v>
      </c>
      <c r="M56" s="37" t="s">
        <v>220</v>
      </c>
    </row>
    <row r="57" spans="1:13" x14ac:dyDescent="0.3">
      <c r="A57" s="2" t="s">
        <v>25</v>
      </c>
      <c r="B57" s="9" t="s">
        <v>197</v>
      </c>
      <c r="C57" s="1" t="s">
        <v>197</v>
      </c>
      <c r="D57" s="1" t="s">
        <v>197</v>
      </c>
      <c r="E57" s="10" t="s">
        <v>205</v>
      </c>
      <c r="F57" t="s">
        <v>205</v>
      </c>
      <c r="G57" s="11" t="s">
        <v>205</v>
      </c>
      <c r="H57" s="9" t="s">
        <v>197</v>
      </c>
      <c r="I57" s="1" t="s">
        <v>197</v>
      </c>
      <c r="J57" s="10" t="s">
        <v>205</v>
      </c>
      <c r="K57" t="s">
        <v>205</v>
      </c>
      <c r="L57" s="36" t="s">
        <v>213</v>
      </c>
      <c r="M57" s="37" t="s">
        <v>221</v>
      </c>
    </row>
    <row r="58" spans="1:13" x14ac:dyDescent="0.3">
      <c r="A58" s="2" t="s">
        <v>29</v>
      </c>
      <c r="B58" s="41" t="s">
        <v>17</v>
      </c>
      <c r="C58" s="17" t="s">
        <v>198</v>
      </c>
      <c r="D58" s="17" t="s">
        <v>198</v>
      </c>
      <c r="E58" s="41" t="s">
        <v>17</v>
      </c>
      <c r="F58" s="19" t="s">
        <v>206</v>
      </c>
      <c r="G58" s="20" t="s">
        <v>206</v>
      </c>
      <c r="H58" s="9" t="s">
        <v>198</v>
      </c>
      <c r="I58" s="1" t="s">
        <v>198</v>
      </c>
      <c r="J58" s="18" t="s">
        <v>206</v>
      </c>
      <c r="K58" s="19" t="s">
        <v>206</v>
      </c>
      <c r="L58" s="38" t="s">
        <v>214</v>
      </c>
      <c r="M58" s="39" t="s">
        <v>222</v>
      </c>
    </row>
    <row r="59" spans="1:13" x14ac:dyDescent="0.3">
      <c r="B59" s="50" t="s">
        <v>33</v>
      </c>
      <c r="C59" s="51"/>
      <c r="D59" s="51"/>
      <c r="E59" s="51"/>
      <c r="F59" s="51"/>
      <c r="G59" s="54"/>
      <c r="H59" s="47" t="s">
        <v>34</v>
      </c>
      <c r="I59" s="48"/>
      <c r="J59" s="48"/>
      <c r="K59" s="49"/>
      <c r="L59" s="52" t="s">
        <v>34</v>
      </c>
      <c r="M59" s="53"/>
    </row>
    <row r="61" spans="1:13" x14ac:dyDescent="0.3">
      <c r="B61" t="s">
        <v>132</v>
      </c>
      <c r="D61" t="s">
        <v>133</v>
      </c>
      <c r="E61" t="s">
        <v>135</v>
      </c>
      <c r="I61" t="s">
        <v>37</v>
      </c>
      <c r="J61" t="s">
        <v>139</v>
      </c>
    </row>
    <row r="62" spans="1:13" x14ac:dyDescent="0.3">
      <c r="D62" t="s">
        <v>134</v>
      </c>
      <c r="E62" t="s">
        <v>136</v>
      </c>
      <c r="G62" s="45" t="s">
        <v>52</v>
      </c>
      <c r="H62" s="45"/>
      <c r="I62">
        <v>7</v>
      </c>
      <c r="J62">
        <f>I62*100</f>
        <v>700</v>
      </c>
    </row>
    <row r="63" spans="1:13" x14ac:dyDescent="0.3">
      <c r="G63" s="45" t="s">
        <v>46</v>
      </c>
      <c r="H63" s="45"/>
      <c r="I63">
        <v>1</v>
      </c>
    </row>
    <row r="64" spans="1:13" x14ac:dyDescent="0.3">
      <c r="B64" t="s">
        <v>35</v>
      </c>
      <c r="D64" t="s">
        <v>36</v>
      </c>
      <c r="G64" t="s">
        <v>55</v>
      </c>
      <c r="I64">
        <v>2</v>
      </c>
    </row>
    <row r="65" spans="2:10" x14ac:dyDescent="0.3">
      <c r="B65" t="s">
        <v>40</v>
      </c>
      <c r="C65">
        <v>0.4</v>
      </c>
      <c r="D65">
        <f>C65*51</f>
        <v>20.400000000000002</v>
      </c>
      <c r="I65" s="24">
        <f>SUM(I62:I64)</f>
        <v>10</v>
      </c>
      <c r="J65">
        <f>SUM(J62:J64)</f>
        <v>700</v>
      </c>
    </row>
    <row r="66" spans="2:10" x14ac:dyDescent="0.3">
      <c r="B66" t="s">
        <v>43</v>
      </c>
      <c r="C66">
        <v>0.4</v>
      </c>
      <c r="D66">
        <f t="shared" ref="D66:D67" si="20">C66*51</f>
        <v>20.400000000000002</v>
      </c>
    </row>
    <row r="67" spans="2:10" x14ac:dyDescent="0.3">
      <c r="B67" s="19" t="s">
        <v>41</v>
      </c>
      <c r="C67" s="19">
        <v>1.2</v>
      </c>
      <c r="D67" s="19">
        <f t="shared" si="20"/>
        <v>61.199999999999996</v>
      </c>
      <c r="G67" t="s">
        <v>137</v>
      </c>
      <c r="H67" t="s">
        <v>138</v>
      </c>
      <c r="I67" t="s">
        <v>46</v>
      </c>
    </row>
    <row r="68" spans="2:10" x14ac:dyDescent="0.3">
      <c r="C68">
        <f>SUM(C65:C67)</f>
        <v>2</v>
      </c>
      <c r="D68">
        <f>SUM(D65:D67)</f>
        <v>102</v>
      </c>
    </row>
  </sheetData>
  <mergeCells count="21">
    <mergeCell ref="G63:H63"/>
    <mergeCell ref="B49:M49"/>
    <mergeCell ref="B59:G59"/>
    <mergeCell ref="H59:K59"/>
    <mergeCell ref="L59:M59"/>
    <mergeCell ref="G62:H62"/>
    <mergeCell ref="G42:H42"/>
    <mergeCell ref="B28:M28"/>
    <mergeCell ref="B38:G38"/>
    <mergeCell ref="H38:K38"/>
    <mergeCell ref="L38:M38"/>
    <mergeCell ref="G41:H41"/>
    <mergeCell ref="F17:G17"/>
    <mergeCell ref="F22:G22"/>
    <mergeCell ref="F23:G23"/>
    <mergeCell ref="B1:M1"/>
    <mergeCell ref="B11:G11"/>
    <mergeCell ref="H11:K11"/>
    <mergeCell ref="L11:M11"/>
    <mergeCell ref="F15:G15"/>
    <mergeCell ref="F16:G16"/>
  </mergeCells>
  <phoneticPr fontId="2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508E-7DBC-4D3F-8F12-00E0A830E562}">
  <dimension ref="A1:H47"/>
  <sheetViews>
    <sheetView tabSelected="1" topLeftCell="A10" workbookViewId="0">
      <selection activeCell="I30" sqref="I30"/>
    </sheetView>
  </sheetViews>
  <sheetFormatPr defaultRowHeight="14.4" x14ac:dyDescent="0.3"/>
  <cols>
    <col min="1" max="1" width="11" bestFit="1" customWidth="1"/>
    <col min="3" max="3" width="12.6640625" bestFit="1" customWidth="1"/>
    <col min="4" max="5" width="9.44140625" bestFit="1" customWidth="1"/>
    <col min="6" max="6" width="10.109375" bestFit="1" customWidth="1"/>
    <col min="7" max="7" width="10.44140625" bestFit="1" customWidth="1"/>
  </cols>
  <sheetData>
    <row r="1" spans="1:8" x14ac:dyDescent="0.3">
      <c r="A1" s="28" t="s">
        <v>56</v>
      </c>
      <c r="B1" s="28" t="s">
        <v>57</v>
      </c>
      <c r="C1" s="28" t="s">
        <v>81</v>
      </c>
      <c r="D1" t="s">
        <v>58</v>
      </c>
      <c r="E1" t="s">
        <v>59</v>
      </c>
      <c r="F1" t="s">
        <v>60</v>
      </c>
    </row>
    <row r="2" spans="1:8" x14ac:dyDescent="0.3">
      <c r="A2" s="30" t="s">
        <v>80</v>
      </c>
      <c r="B2" s="28">
        <v>1000</v>
      </c>
      <c r="C2" s="29" t="s">
        <v>85</v>
      </c>
      <c r="D2" s="42">
        <v>17.094133377075195</v>
      </c>
      <c r="E2" s="42">
        <v>15.937763214111328</v>
      </c>
      <c r="F2" s="27">
        <f t="shared" ref="F2:F47" si="0">E2-D2</f>
        <v>-1.1563701629638672</v>
      </c>
    </row>
    <row r="3" spans="1:8" x14ac:dyDescent="0.3">
      <c r="A3" s="30" t="s">
        <v>80</v>
      </c>
      <c r="B3">
        <v>650</v>
      </c>
      <c r="C3" s="29" t="s">
        <v>86</v>
      </c>
      <c r="D3" s="42">
        <v>23.511139869689941</v>
      </c>
      <c r="E3" s="42">
        <v>18.667835235595703</v>
      </c>
      <c r="F3" s="27">
        <f t="shared" si="0"/>
        <v>-4.8433046340942383</v>
      </c>
    </row>
    <row r="4" spans="1:8" x14ac:dyDescent="0.3">
      <c r="A4" s="30" t="s">
        <v>80</v>
      </c>
      <c r="B4">
        <v>250</v>
      </c>
      <c r="C4" s="29" t="s">
        <v>87</v>
      </c>
      <c r="D4" s="42">
        <v>14.432334899902344</v>
      </c>
      <c r="E4" s="42">
        <v>15.510443687438965</v>
      </c>
      <c r="F4" s="27">
        <f t="shared" si="0"/>
        <v>1.0781087875366211</v>
      </c>
      <c r="H4" s="43"/>
    </row>
    <row r="5" spans="1:8" x14ac:dyDescent="0.3">
      <c r="A5" s="30" t="s">
        <v>80</v>
      </c>
      <c r="B5">
        <v>100</v>
      </c>
      <c r="C5" s="29" t="s">
        <v>88</v>
      </c>
      <c r="D5" s="42">
        <v>17.147607803344727</v>
      </c>
      <c r="E5" s="42">
        <v>15.813082695007324</v>
      </c>
      <c r="F5" s="27">
        <f t="shared" si="0"/>
        <v>-1.3345251083374023</v>
      </c>
    </row>
    <row r="6" spans="1:8" x14ac:dyDescent="0.3">
      <c r="A6" s="30" t="s">
        <v>80</v>
      </c>
      <c r="B6">
        <v>1000</v>
      </c>
      <c r="C6" s="29" t="s">
        <v>83</v>
      </c>
      <c r="D6" s="42">
        <v>25.083135604858398</v>
      </c>
      <c r="E6" s="42">
        <v>15.814021110534668</v>
      </c>
      <c r="F6" s="27">
        <f t="shared" si="0"/>
        <v>-9.2691144943237305</v>
      </c>
    </row>
    <row r="7" spans="1:8" x14ac:dyDescent="0.3">
      <c r="A7" s="30" t="s">
        <v>80</v>
      </c>
      <c r="B7">
        <v>650</v>
      </c>
      <c r="C7" s="29" t="s">
        <v>82</v>
      </c>
      <c r="D7" s="42">
        <v>16.010587692260742</v>
      </c>
      <c r="E7" s="42">
        <v>13.318190574645996</v>
      </c>
      <c r="F7" s="27">
        <f t="shared" si="0"/>
        <v>-2.6923971176147461</v>
      </c>
    </row>
    <row r="8" spans="1:8" x14ac:dyDescent="0.3">
      <c r="A8" s="30" t="s">
        <v>80</v>
      </c>
      <c r="B8">
        <v>250</v>
      </c>
      <c r="C8" s="29" t="s">
        <v>84</v>
      </c>
      <c r="D8" s="42">
        <v>17.205455780029297</v>
      </c>
      <c r="E8" s="42">
        <v>13.480051040649414</v>
      </c>
      <c r="F8" s="27">
        <f t="shared" si="0"/>
        <v>-3.7254047393798828</v>
      </c>
    </row>
    <row r="9" spans="1:8" x14ac:dyDescent="0.3">
      <c r="A9" s="30" t="s">
        <v>80</v>
      </c>
      <c r="B9" s="28">
        <v>1000</v>
      </c>
      <c r="C9" s="29" t="s">
        <v>89</v>
      </c>
      <c r="D9" s="42">
        <v>16.66417121887207</v>
      </c>
      <c r="E9" s="42">
        <v>17.634574890136719</v>
      </c>
      <c r="F9" s="27">
        <f t="shared" si="0"/>
        <v>0.97040367126464844</v>
      </c>
    </row>
    <row r="10" spans="1:8" x14ac:dyDescent="0.3">
      <c r="A10" s="30" t="s">
        <v>80</v>
      </c>
      <c r="B10">
        <v>650</v>
      </c>
      <c r="C10" s="29" t="s">
        <v>90</v>
      </c>
      <c r="D10" s="42">
        <v>16.746858596801758</v>
      </c>
      <c r="E10" s="42">
        <v>14.931591033935501</v>
      </c>
      <c r="F10" s="27">
        <f t="shared" si="0"/>
        <v>-1.8152675628662571</v>
      </c>
    </row>
    <row r="11" spans="1:8" x14ac:dyDescent="0.3">
      <c r="A11" s="30" t="s">
        <v>80</v>
      </c>
      <c r="B11">
        <v>250</v>
      </c>
      <c r="C11" s="29" t="s">
        <v>91</v>
      </c>
      <c r="D11" s="42">
        <v>14.990038394927979</v>
      </c>
      <c r="E11" s="42">
        <v>14.398777961730957</v>
      </c>
      <c r="F11" s="27">
        <f t="shared" si="0"/>
        <v>-0.59126043319702148</v>
      </c>
    </row>
    <row r="12" spans="1:8" x14ac:dyDescent="0.3">
      <c r="A12" s="30" t="s">
        <v>80</v>
      </c>
      <c r="B12">
        <v>100</v>
      </c>
      <c r="C12" s="29" t="s">
        <v>92</v>
      </c>
      <c r="D12" s="42">
        <v>14.253375053405762</v>
      </c>
      <c r="E12" s="42">
        <v>13.837029457092285</v>
      </c>
      <c r="F12" s="27">
        <f t="shared" si="0"/>
        <v>-0.41634559631347656</v>
      </c>
    </row>
    <row r="13" spans="1:8" x14ac:dyDescent="0.3">
      <c r="A13" s="30" t="s">
        <v>80</v>
      </c>
      <c r="B13">
        <v>25</v>
      </c>
      <c r="C13" s="29" t="s">
        <v>93</v>
      </c>
      <c r="D13" s="42">
        <v>15.316546440124512</v>
      </c>
      <c r="E13" s="42">
        <v>14.890979766845703</v>
      </c>
      <c r="F13" s="27">
        <f t="shared" si="0"/>
        <v>-0.42556667327880859</v>
      </c>
    </row>
    <row r="14" spans="1:8" x14ac:dyDescent="0.3">
      <c r="A14" s="30" t="s">
        <v>80</v>
      </c>
      <c r="B14">
        <v>1000</v>
      </c>
      <c r="C14" s="29" t="s">
        <v>94</v>
      </c>
      <c r="D14" s="42">
        <v>17.399063110351563</v>
      </c>
      <c r="E14" s="42">
        <v>14.844748497009277</v>
      </c>
      <c r="F14" s="27">
        <f t="shared" si="0"/>
        <v>-2.5543146133422852</v>
      </c>
    </row>
    <row r="15" spans="1:8" x14ac:dyDescent="0.3">
      <c r="A15" s="30" t="s">
        <v>80</v>
      </c>
      <c r="B15">
        <v>650</v>
      </c>
      <c r="C15" s="29" t="s">
        <v>95</v>
      </c>
      <c r="D15" s="42">
        <v>15.662379264831543</v>
      </c>
      <c r="E15" s="42">
        <v>12.352621078491211</v>
      </c>
      <c r="F15" s="27">
        <f t="shared" si="0"/>
        <v>-3.309758186340332</v>
      </c>
    </row>
    <row r="16" spans="1:8" x14ac:dyDescent="0.3">
      <c r="A16" s="30" t="s">
        <v>80</v>
      </c>
      <c r="B16">
        <v>250</v>
      </c>
      <c r="C16" s="29" t="s">
        <v>96</v>
      </c>
      <c r="D16" s="42">
        <v>15.179306030273438</v>
      </c>
      <c r="E16" s="42">
        <v>13.560029983520508</v>
      </c>
      <c r="F16" s="27">
        <f t="shared" si="0"/>
        <v>-1.6192760467529297</v>
      </c>
    </row>
    <row r="17" spans="1:6" x14ac:dyDescent="0.3">
      <c r="A17" s="30">
        <v>44690</v>
      </c>
      <c r="B17" s="28">
        <v>1000</v>
      </c>
      <c r="C17" s="29" t="s">
        <v>172</v>
      </c>
      <c r="D17" s="42">
        <v>21.429216384887695</v>
      </c>
      <c r="E17" s="42">
        <v>17.397785186767578</v>
      </c>
      <c r="F17" s="27">
        <f t="shared" si="0"/>
        <v>-4.0314311981201172</v>
      </c>
    </row>
    <row r="18" spans="1:6" x14ac:dyDescent="0.3">
      <c r="A18" s="30">
        <v>44690</v>
      </c>
      <c r="B18">
        <v>650</v>
      </c>
      <c r="C18" s="29" t="s">
        <v>173</v>
      </c>
      <c r="D18" s="42">
        <v>20.321954727172852</v>
      </c>
      <c r="E18" s="42">
        <v>12.812485694885254</v>
      </c>
      <c r="F18" s="27">
        <f t="shared" si="0"/>
        <v>-7.5094690322875977</v>
      </c>
    </row>
    <row r="19" spans="1:6" x14ac:dyDescent="0.3">
      <c r="A19" s="30">
        <v>44690</v>
      </c>
      <c r="B19">
        <v>250</v>
      </c>
      <c r="C19" s="29" t="s">
        <v>174</v>
      </c>
      <c r="D19" s="42">
        <v>20.34844970703125</v>
      </c>
      <c r="E19" s="42">
        <v>14.405284881591797</v>
      </c>
      <c r="F19" s="27">
        <f t="shared" si="0"/>
        <v>-5.9431648254394531</v>
      </c>
    </row>
    <row r="20" spans="1:6" x14ac:dyDescent="0.3">
      <c r="A20" s="30">
        <v>44690</v>
      </c>
      <c r="B20">
        <v>100</v>
      </c>
      <c r="C20" s="29" t="s">
        <v>175</v>
      </c>
      <c r="D20" s="42">
        <v>19.867742538452148</v>
      </c>
      <c r="E20" s="42">
        <v>14.287378311157227</v>
      </c>
      <c r="F20" s="27">
        <f t="shared" si="0"/>
        <v>-5.5803642272949219</v>
      </c>
    </row>
    <row r="21" spans="1:6" x14ac:dyDescent="0.3">
      <c r="A21" s="30">
        <v>44690</v>
      </c>
      <c r="B21">
        <v>25</v>
      </c>
      <c r="C21" s="29" t="s">
        <v>176</v>
      </c>
      <c r="D21" s="42">
        <v>19.041330337524414</v>
      </c>
      <c r="E21" s="42">
        <v>14.884778022766113</v>
      </c>
      <c r="F21" s="27">
        <f t="shared" si="0"/>
        <v>-4.1565523147583008</v>
      </c>
    </row>
    <row r="22" spans="1:6" x14ac:dyDescent="0.3">
      <c r="A22" s="30">
        <v>44690</v>
      </c>
      <c r="B22">
        <v>1000</v>
      </c>
      <c r="C22" s="29" t="s">
        <v>177</v>
      </c>
      <c r="D22" s="42">
        <v>18.296300888061523</v>
      </c>
      <c r="E22" s="42">
        <v>12.840523719787598</v>
      </c>
      <c r="F22" s="27">
        <f t="shared" si="0"/>
        <v>-5.4557771682739258</v>
      </c>
    </row>
    <row r="23" spans="1:6" x14ac:dyDescent="0.3">
      <c r="A23" s="30">
        <v>44690</v>
      </c>
      <c r="B23">
        <v>650</v>
      </c>
      <c r="C23" s="29" t="s">
        <v>178</v>
      </c>
      <c r="D23" s="42">
        <v>19.617225646972656</v>
      </c>
      <c r="E23" s="42">
        <v>11.424089431762695</v>
      </c>
      <c r="F23" s="27">
        <f t="shared" si="0"/>
        <v>-8.1931362152099609</v>
      </c>
    </row>
    <row r="24" spans="1:6" x14ac:dyDescent="0.3">
      <c r="A24" s="30">
        <v>44690</v>
      </c>
      <c r="B24">
        <v>250</v>
      </c>
      <c r="C24" s="29" t="s">
        <v>179</v>
      </c>
      <c r="D24" s="42">
        <v>17.365787506103516</v>
      </c>
      <c r="E24" s="42">
        <v>12.141639709472656</v>
      </c>
      <c r="F24" s="27">
        <f t="shared" si="0"/>
        <v>-5.2241477966308594</v>
      </c>
    </row>
    <row r="25" spans="1:6" x14ac:dyDescent="0.3">
      <c r="A25" s="30">
        <v>44690</v>
      </c>
      <c r="B25" s="28">
        <v>1000</v>
      </c>
      <c r="C25" s="29" t="s">
        <v>180</v>
      </c>
      <c r="D25" s="42">
        <v>20.909626007080078</v>
      </c>
      <c r="E25" s="42">
        <v>14.47446346282959</v>
      </c>
      <c r="F25" s="27">
        <f t="shared" si="0"/>
        <v>-6.4351625442504883</v>
      </c>
    </row>
    <row r="26" spans="1:6" x14ac:dyDescent="0.3">
      <c r="A26" s="30">
        <v>44690</v>
      </c>
      <c r="B26">
        <v>650</v>
      </c>
      <c r="C26" s="29" t="s">
        <v>181</v>
      </c>
      <c r="D26" s="42">
        <v>19.019845962524414</v>
      </c>
      <c r="E26" s="42">
        <v>15.337038993835449</v>
      </c>
      <c r="F26" s="27">
        <f t="shared" si="0"/>
        <v>-3.6828069686889648</v>
      </c>
    </row>
    <row r="27" spans="1:6" x14ac:dyDescent="0.3">
      <c r="A27" s="30">
        <v>44690</v>
      </c>
      <c r="B27">
        <v>250</v>
      </c>
      <c r="C27" s="29" t="s">
        <v>182</v>
      </c>
      <c r="D27" s="42">
        <v>21.27922248840332</v>
      </c>
      <c r="E27" s="42">
        <v>16.188379287719727</v>
      </c>
      <c r="F27" s="27">
        <f t="shared" si="0"/>
        <v>-5.0908432006835938</v>
      </c>
    </row>
    <row r="28" spans="1:6" x14ac:dyDescent="0.3">
      <c r="A28" s="30">
        <v>44690</v>
      </c>
      <c r="B28">
        <v>100</v>
      </c>
      <c r="C28" s="29" t="s">
        <v>183</v>
      </c>
      <c r="D28" s="42">
        <v>27.700246810913086</v>
      </c>
      <c r="E28" s="42">
        <v>17.294805526733398</v>
      </c>
      <c r="F28" s="27">
        <f t="shared" si="0"/>
        <v>-10.405441284179688</v>
      </c>
    </row>
    <row r="29" spans="1:6" x14ac:dyDescent="0.3">
      <c r="A29" s="30">
        <v>44690</v>
      </c>
      <c r="B29">
        <v>25</v>
      </c>
      <c r="C29" s="29" t="s">
        <v>239</v>
      </c>
      <c r="D29" s="42">
        <v>24.562444686889648</v>
      </c>
      <c r="E29" s="42">
        <v>17.382635116577148</v>
      </c>
      <c r="F29" s="27">
        <f t="shared" si="0"/>
        <v>-7.1798095703125</v>
      </c>
    </row>
    <row r="30" spans="1:6" x14ac:dyDescent="0.3">
      <c r="A30" s="30">
        <v>44690</v>
      </c>
      <c r="B30">
        <v>1000</v>
      </c>
      <c r="C30" s="29" t="s">
        <v>184</v>
      </c>
      <c r="D30" s="42">
        <v>21.992355346679688</v>
      </c>
      <c r="E30" s="42">
        <v>17.366495132446289</v>
      </c>
      <c r="F30" s="27">
        <f t="shared" si="0"/>
        <v>-4.6258602142333984</v>
      </c>
    </row>
    <row r="31" spans="1:6" x14ac:dyDescent="0.3">
      <c r="A31" s="30">
        <v>44690</v>
      </c>
      <c r="B31">
        <v>650</v>
      </c>
      <c r="C31" s="29" t="s">
        <v>256</v>
      </c>
      <c r="D31" s="42">
        <v>18.896017074584961</v>
      </c>
      <c r="E31" s="42">
        <v>13.896062850952148</v>
      </c>
      <c r="F31" s="27">
        <f t="shared" si="0"/>
        <v>-4.9999542236328125</v>
      </c>
    </row>
    <row r="32" spans="1:6" x14ac:dyDescent="0.3">
      <c r="A32" s="30">
        <v>44690</v>
      </c>
      <c r="B32">
        <v>250</v>
      </c>
      <c r="C32" s="29" t="s">
        <v>185</v>
      </c>
      <c r="D32" s="42">
        <v>28.028446197509766</v>
      </c>
      <c r="E32" s="42">
        <v>16.961093902587891</v>
      </c>
      <c r="F32" s="27">
        <f t="shared" si="0"/>
        <v>-11.067352294921875</v>
      </c>
    </row>
    <row r="33" spans="1:6" x14ac:dyDescent="0.3">
      <c r="A33" s="31">
        <v>44699</v>
      </c>
      <c r="B33">
        <v>1000</v>
      </c>
      <c r="C33" s="29" t="s">
        <v>240</v>
      </c>
      <c r="D33" s="42">
        <v>20.707670211791992</v>
      </c>
      <c r="E33" s="42">
        <v>16.090282440185547</v>
      </c>
      <c r="F33" s="27">
        <f t="shared" si="0"/>
        <v>-4.6173877716064453</v>
      </c>
    </row>
    <row r="34" spans="1:6" x14ac:dyDescent="0.3">
      <c r="A34" s="31">
        <v>44699</v>
      </c>
      <c r="B34">
        <v>1000</v>
      </c>
      <c r="C34" s="29" t="s">
        <v>241</v>
      </c>
      <c r="D34" s="42">
        <v>21.256914138793945</v>
      </c>
      <c r="E34" s="42">
        <v>15.947189331054688</v>
      </c>
      <c r="F34" s="27">
        <f t="shared" si="0"/>
        <v>-5.3097248077392578</v>
      </c>
    </row>
    <row r="35" spans="1:6" x14ac:dyDescent="0.3">
      <c r="A35" s="31">
        <v>44699</v>
      </c>
      <c r="B35">
        <v>25</v>
      </c>
      <c r="C35" s="29" t="s">
        <v>242</v>
      </c>
      <c r="D35" s="42">
        <v>27.209386825561523</v>
      </c>
      <c r="E35" s="42">
        <v>18.574634552001953</v>
      </c>
      <c r="F35" s="27">
        <f t="shared" si="0"/>
        <v>-8.6347522735595703</v>
      </c>
    </row>
    <row r="36" spans="1:6" x14ac:dyDescent="0.3">
      <c r="A36" s="31">
        <v>44699</v>
      </c>
      <c r="B36">
        <v>1000</v>
      </c>
      <c r="C36" t="s">
        <v>243</v>
      </c>
      <c r="D36" s="42">
        <v>24.427530288696289</v>
      </c>
      <c r="E36" s="42">
        <v>16.442623138427734</v>
      </c>
      <c r="F36" s="27">
        <f t="shared" si="0"/>
        <v>-7.9849071502685547</v>
      </c>
    </row>
    <row r="37" spans="1:6" x14ac:dyDescent="0.3">
      <c r="A37" s="31">
        <v>44699</v>
      </c>
      <c r="B37">
        <v>100</v>
      </c>
      <c r="C37" t="s">
        <v>244</v>
      </c>
      <c r="D37" s="42">
        <v>22.76641845703125</v>
      </c>
      <c r="E37" s="42">
        <v>15.663702011108398</v>
      </c>
      <c r="F37" s="27">
        <f t="shared" si="0"/>
        <v>-7.1027164459228516</v>
      </c>
    </row>
    <row r="38" spans="1:6" x14ac:dyDescent="0.3">
      <c r="A38" s="31">
        <v>44699</v>
      </c>
      <c r="B38">
        <v>100</v>
      </c>
      <c r="C38" t="s">
        <v>245</v>
      </c>
      <c r="D38" s="42">
        <v>21.552268981933594</v>
      </c>
      <c r="E38" s="42">
        <v>15.110907554626465</v>
      </c>
      <c r="F38" s="27">
        <f t="shared" si="0"/>
        <v>-6.4413614273071289</v>
      </c>
    </row>
    <row r="39" spans="1:6" x14ac:dyDescent="0.3">
      <c r="A39" s="31">
        <v>44699</v>
      </c>
      <c r="B39">
        <v>100</v>
      </c>
      <c r="C39" t="s">
        <v>246</v>
      </c>
      <c r="D39" s="42">
        <v>21.095232009887695</v>
      </c>
      <c r="E39" s="42">
        <v>14.835220336914063</v>
      </c>
      <c r="F39" s="27">
        <f t="shared" si="0"/>
        <v>-6.2600116729736328</v>
      </c>
    </row>
    <row r="40" spans="1:6" x14ac:dyDescent="0.3">
      <c r="A40" s="31">
        <v>44699</v>
      </c>
      <c r="B40">
        <v>100</v>
      </c>
      <c r="C40" t="s">
        <v>247</v>
      </c>
      <c r="D40" s="42">
        <v>19.705165863037109</v>
      </c>
      <c r="E40" s="42">
        <v>16.041959762573242</v>
      </c>
      <c r="F40" s="27">
        <f t="shared" si="0"/>
        <v>-3.6632061004638672</v>
      </c>
    </row>
    <row r="41" spans="1:6" x14ac:dyDescent="0.3">
      <c r="A41" s="31">
        <v>44699</v>
      </c>
      <c r="B41">
        <v>1000</v>
      </c>
      <c r="C41" t="s">
        <v>248</v>
      </c>
      <c r="D41" s="42">
        <v>22.010421752929688</v>
      </c>
      <c r="E41" s="42">
        <v>21.391769409179688</v>
      </c>
      <c r="F41" s="27">
        <f t="shared" si="0"/>
        <v>-0.61865234375</v>
      </c>
    </row>
    <row r="42" spans="1:6" x14ac:dyDescent="0.3">
      <c r="A42" s="31">
        <v>44699</v>
      </c>
      <c r="B42">
        <v>250</v>
      </c>
      <c r="C42" t="s">
        <v>250</v>
      </c>
      <c r="D42" s="42">
        <v>19.152837753295898</v>
      </c>
      <c r="E42" s="42">
        <v>18.150363922119141</v>
      </c>
      <c r="F42" s="27">
        <f t="shared" si="0"/>
        <v>-1.0024738311767578</v>
      </c>
    </row>
    <row r="43" spans="1:6" x14ac:dyDescent="0.3">
      <c r="A43" s="31">
        <v>44699</v>
      </c>
      <c r="B43">
        <v>100</v>
      </c>
      <c r="C43" t="s">
        <v>251</v>
      </c>
      <c r="D43" s="42">
        <v>18.907812118530273</v>
      </c>
      <c r="E43" s="42">
        <v>15.30797004699707</v>
      </c>
      <c r="F43" s="27">
        <f t="shared" si="0"/>
        <v>-3.5998420715332031</v>
      </c>
    </row>
    <row r="44" spans="1:6" x14ac:dyDescent="0.3">
      <c r="A44" s="31">
        <v>44699</v>
      </c>
      <c r="B44">
        <v>1000</v>
      </c>
      <c r="C44" t="s">
        <v>252</v>
      </c>
      <c r="D44" s="42">
        <v>18.309120178222656</v>
      </c>
      <c r="E44" s="42">
        <v>15.093414306640625</v>
      </c>
      <c r="F44" s="27">
        <f t="shared" si="0"/>
        <v>-3.2157058715820313</v>
      </c>
    </row>
    <row r="45" spans="1:6" x14ac:dyDescent="0.3">
      <c r="A45" s="31">
        <v>44699</v>
      </c>
      <c r="B45">
        <v>650</v>
      </c>
      <c r="C45" t="s">
        <v>253</v>
      </c>
      <c r="D45" s="42">
        <v>21.335433959960938</v>
      </c>
      <c r="E45" s="42">
        <v>16.119707107543945</v>
      </c>
      <c r="F45" s="27">
        <f t="shared" si="0"/>
        <v>-5.2157268524169922</v>
      </c>
    </row>
    <row r="46" spans="1:6" x14ac:dyDescent="0.3">
      <c r="A46" s="31">
        <v>44699</v>
      </c>
      <c r="B46">
        <v>250</v>
      </c>
      <c r="C46" t="s">
        <v>254</v>
      </c>
      <c r="D46" s="42">
        <v>19.120729446411133</v>
      </c>
      <c r="E46" s="42">
        <v>14.977173805236816</v>
      </c>
      <c r="F46" s="27">
        <f t="shared" si="0"/>
        <v>-4.1435556411743164</v>
      </c>
    </row>
    <row r="47" spans="1:6" x14ac:dyDescent="0.3">
      <c r="A47" s="31">
        <v>44699</v>
      </c>
      <c r="B47">
        <v>100</v>
      </c>
      <c r="C47" t="s">
        <v>255</v>
      </c>
      <c r="D47" s="42">
        <v>18.720027923583984</v>
      </c>
      <c r="E47" s="42">
        <v>14.3909511566162</v>
      </c>
      <c r="F47" s="27">
        <f t="shared" si="0"/>
        <v>-4.3290767669677841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2DB17-CAE9-41E6-AB52-15A5F6B529F1}">
  <dimension ref="A1:R55"/>
  <sheetViews>
    <sheetView zoomScale="85" zoomScaleNormal="85" workbookViewId="0">
      <selection activeCell="I13" sqref="I13:N13"/>
    </sheetView>
  </sheetViews>
  <sheetFormatPr defaultRowHeight="14.4" x14ac:dyDescent="0.3"/>
  <cols>
    <col min="1" max="1" width="10.33203125" bestFit="1" customWidth="1"/>
    <col min="5" max="5" width="10.33203125" bestFit="1" customWidth="1"/>
    <col min="9" max="9" width="10.33203125" bestFit="1" customWidth="1"/>
    <col min="11" max="11" width="11.109375" bestFit="1" customWidth="1"/>
    <col min="12" max="12" width="10.21875" bestFit="1" customWidth="1"/>
  </cols>
  <sheetData>
    <row r="1" spans="1:18" x14ac:dyDescent="0.3">
      <c r="A1" s="31">
        <v>44671</v>
      </c>
      <c r="B1" s="24" t="s">
        <v>71</v>
      </c>
      <c r="C1" s="24" t="s">
        <v>61</v>
      </c>
      <c r="D1" s="24"/>
      <c r="E1" s="24">
        <v>34.866321563720703</v>
      </c>
    </row>
    <row r="2" spans="1:18" x14ac:dyDescent="0.3">
      <c r="A2" s="31">
        <v>44671</v>
      </c>
      <c r="B2" s="24" t="s">
        <v>72</v>
      </c>
      <c r="C2" s="24" t="s">
        <v>61</v>
      </c>
      <c r="D2" s="24"/>
      <c r="E2" s="24">
        <v>36.381351470947266</v>
      </c>
    </row>
    <row r="3" spans="1:18" x14ac:dyDescent="0.3">
      <c r="A3" s="31">
        <v>44671</v>
      </c>
      <c r="B3" s="24" t="s">
        <v>73</v>
      </c>
      <c r="C3" s="24" t="s">
        <v>61</v>
      </c>
      <c r="D3" s="24"/>
      <c r="E3" s="24">
        <v>35.407291412353516</v>
      </c>
    </row>
    <row r="4" spans="1:18" x14ac:dyDescent="0.3">
      <c r="A4" s="31">
        <v>44671</v>
      </c>
      <c r="B4" s="24" t="s">
        <v>74</v>
      </c>
      <c r="C4" s="24" t="s">
        <v>61</v>
      </c>
      <c r="D4" s="24"/>
      <c r="E4" s="24">
        <v>35.671779632568359</v>
      </c>
    </row>
    <row r="5" spans="1:18" x14ac:dyDescent="0.3">
      <c r="A5" s="31">
        <v>44671</v>
      </c>
      <c r="B5" s="24" t="s">
        <v>75</v>
      </c>
      <c r="C5" s="24" t="s">
        <v>61</v>
      </c>
      <c r="D5" s="24"/>
      <c r="E5" s="24">
        <v>34.749477386474609</v>
      </c>
    </row>
    <row r="6" spans="1:18" x14ac:dyDescent="0.3">
      <c r="A6" s="31">
        <v>44671</v>
      </c>
      <c r="B6" s="24" t="s">
        <v>76</v>
      </c>
      <c r="C6" s="24" t="s">
        <v>61</v>
      </c>
      <c r="D6" s="24"/>
      <c r="E6" s="24">
        <v>36.744106292724609</v>
      </c>
    </row>
    <row r="7" spans="1:18" x14ac:dyDescent="0.3">
      <c r="A7" s="31">
        <v>44671</v>
      </c>
      <c r="B7" s="24" t="s">
        <v>77</v>
      </c>
      <c r="C7" s="24" t="s">
        <v>61</v>
      </c>
      <c r="D7" s="24"/>
      <c r="E7" s="24">
        <v>36.285804748535156</v>
      </c>
    </row>
    <row r="8" spans="1:18" x14ac:dyDescent="0.3">
      <c r="A8" s="31">
        <v>44671</v>
      </c>
      <c r="B8" s="24" t="s">
        <v>70</v>
      </c>
      <c r="C8" s="24" t="s">
        <v>61</v>
      </c>
      <c r="D8" s="24"/>
      <c r="E8" s="24">
        <v>36.368995666503906</v>
      </c>
      <c r="P8" t="s">
        <v>140</v>
      </c>
      <c r="Q8" t="s">
        <v>33</v>
      </c>
      <c r="R8">
        <v>21.429216384887695</v>
      </c>
    </row>
    <row r="9" spans="1:18" x14ac:dyDescent="0.3">
      <c r="A9" s="30">
        <v>44673</v>
      </c>
      <c r="B9" t="s">
        <v>62</v>
      </c>
      <c r="C9" t="s">
        <v>61</v>
      </c>
      <c r="E9">
        <v>33.521896362304688</v>
      </c>
      <c r="P9" t="s">
        <v>141</v>
      </c>
      <c r="Q9" t="s">
        <v>33</v>
      </c>
      <c r="R9">
        <v>20.909626007080078</v>
      </c>
    </row>
    <row r="10" spans="1:18" x14ac:dyDescent="0.3">
      <c r="A10" s="30">
        <v>44673</v>
      </c>
      <c r="B10" t="s">
        <v>63</v>
      </c>
      <c r="C10" t="s">
        <v>61</v>
      </c>
      <c r="E10">
        <v>33.949348449707031</v>
      </c>
      <c r="P10" t="s">
        <v>140</v>
      </c>
      <c r="Q10" t="s">
        <v>61</v>
      </c>
      <c r="R10">
        <v>17.397785186767578</v>
      </c>
    </row>
    <row r="11" spans="1:18" x14ac:dyDescent="0.3">
      <c r="A11" s="30">
        <v>44673</v>
      </c>
      <c r="B11" t="s">
        <v>64</v>
      </c>
      <c r="C11" t="s">
        <v>61</v>
      </c>
      <c r="E11">
        <v>35.580799102783203</v>
      </c>
      <c r="P11" t="s">
        <v>141</v>
      </c>
      <c r="Q11" t="s">
        <v>61</v>
      </c>
      <c r="R11">
        <v>14.47446346282959</v>
      </c>
    </row>
    <row r="12" spans="1:18" x14ac:dyDescent="0.3">
      <c r="A12" s="30">
        <v>44673</v>
      </c>
      <c r="B12" t="s">
        <v>65</v>
      </c>
      <c r="C12" t="s">
        <v>61</v>
      </c>
      <c r="E12">
        <v>34.932762145996094</v>
      </c>
      <c r="K12" s="29" t="s">
        <v>79</v>
      </c>
      <c r="L12" t="s">
        <v>78</v>
      </c>
      <c r="M12">
        <v>21.61871337890625</v>
      </c>
      <c r="P12" t="s">
        <v>142</v>
      </c>
      <c r="Q12" t="s">
        <v>61</v>
      </c>
      <c r="R12">
        <v>33.620628356933594</v>
      </c>
    </row>
    <row r="13" spans="1:18" x14ac:dyDescent="0.3">
      <c r="A13" s="30">
        <v>44673</v>
      </c>
      <c r="B13" t="s">
        <v>66</v>
      </c>
      <c r="C13" t="s">
        <v>61</v>
      </c>
      <c r="E13">
        <v>34.084083557128906</v>
      </c>
      <c r="I13" s="31">
        <v>44699</v>
      </c>
      <c r="J13">
        <v>650</v>
      </c>
      <c r="K13" t="s">
        <v>249</v>
      </c>
      <c r="L13" s="42">
        <v>30.194169998168945</v>
      </c>
      <c r="M13" s="42">
        <v>17.09547233581543</v>
      </c>
      <c r="N13" s="27">
        <f>M13-L13</f>
        <v>-13.098697662353516</v>
      </c>
      <c r="P13" t="s">
        <v>143</v>
      </c>
      <c r="Q13" t="s">
        <v>61</v>
      </c>
      <c r="R13">
        <v>34.825580596923828</v>
      </c>
    </row>
    <row r="14" spans="1:18" x14ac:dyDescent="0.3">
      <c r="A14" s="30">
        <v>44673</v>
      </c>
      <c r="B14" t="s">
        <v>67</v>
      </c>
      <c r="C14" t="s">
        <v>61</v>
      </c>
      <c r="E14">
        <v>34.636497497558594</v>
      </c>
      <c r="P14" t="s">
        <v>144</v>
      </c>
      <c r="Q14" t="s">
        <v>33</v>
      </c>
      <c r="R14">
        <v>20.866758346557617</v>
      </c>
    </row>
    <row r="15" spans="1:18" x14ac:dyDescent="0.3">
      <c r="A15" s="30">
        <v>44673</v>
      </c>
      <c r="B15" t="s">
        <v>68</v>
      </c>
      <c r="C15" t="s">
        <v>61</v>
      </c>
      <c r="E15">
        <v>33.800624847412109</v>
      </c>
      <c r="P15" t="s">
        <v>145</v>
      </c>
      <c r="Q15" t="s">
        <v>33</v>
      </c>
      <c r="R15">
        <v>19.019845962524414</v>
      </c>
    </row>
    <row r="16" spans="1:18" x14ac:dyDescent="0.3">
      <c r="A16" s="30">
        <v>44673</v>
      </c>
      <c r="B16" t="s">
        <v>69</v>
      </c>
      <c r="C16" t="s">
        <v>61</v>
      </c>
      <c r="E16">
        <v>33.796009063720703</v>
      </c>
      <c r="P16" t="s">
        <v>144</v>
      </c>
      <c r="Q16" t="s">
        <v>61</v>
      </c>
      <c r="R16">
        <v>12.812485694885254</v>
      </c>
    </row>
    <row r="17" spans="1:18" x14ac:dyDescent="0.3">
      <c r="A17" s="30">
        <v>44690</v>
      </c>
      <c r="B17" t="s">
        <v>142</v>
      </c>
      <c r="C17" t="s">
        <v>61</v>
      </c>
      <c r="E17">
        <v>33.620628356933594</v>
      </c>
      <c r="P17" t="s">
        <v>145</v>
      </c>
      <c r="Q17" t="s">
        <v>61</v>
      </c>
      <c r="R17">
        <v>15.337038993835449</v>
      </c>
    </row>
    <row r="18" spans="1:18" x14ac:dyDescent="0.3">
      <c r="A18" s="30">
        <v>44690</v>
      </c>
      <c r="B18" t="s">
        <v>146</v>
      </c>
      <c r="C18" t="s">
        <v>61</v>
      </c>
      <c r="E18">
        <v>36.716835021972656</v>
      </c>
      <c r="P18" t="s">
        <v>146</v>
      </c>
      <c r="Q18" t="s">
        <v>61</v>
      </c>
      <c r="R18">
        <v>36.716835021972656</v>
      </c>
    </row>
    <row r="19" spans="1:18" x14ac:dyDescent="0.3">
      <c r="A19" s="30">
        <v>44690</v>
      </c>
      <c r="B19" t="s">
        <v>150</v>
      </c>
      <c r="C19" t="s">
        <v>61</v>
      </c>
      <c r="E19">
        <v>37.65740966796875</v>
      </c>
      <c r="P19" t="s">
        <v>147</v>
      </c>
      <c r="Q19" t="s">
        <v>61</v>
      </c>
      <c r="R19">
        <v>32.810871124267578</v>
      </c>
    </row>
    <row r="20" spans="1:18" x14ac:dyDescent="0.3">
      <c r="A20" s="30">
        <v>44690</v>
      </c>
      <c r="B20" t="s">
        <v>154</v>
      </c>
      <c r="C20" t="s">
        <v>61</v>
      </c>
      <c r="E20">
        <v>36.229053497314453</v>
      </c>
      <c r="P20" t="s">
        <v>148</v>
      </c>
      <c r="Q20" t="s">
        <v>33</v>
      </c>
      <c r="R20">
        <v>20.34844970703125</v>
      </c>
    </row>
    <row r="21" spans="1:18" x14ac:dyDescent="0.3">
      <c r="A21" s="30">
        <v>44690</v>
      </c>
      <c r="B21" t="s">
        <v>158</v>
      </c>
      <c r="C21" t="s">
        <v>61</v>
      </c>
      <c r="E21">
        <v>35.513095855712891</v>
      </c>
      <c r="P21" t="s">
        <v>149</v>
      </c>
      <c r="Q21" t="s">
        <v>33</v>
      </c>
      <c r="R21">
        <v>21.27922248840332</v>
      </c>
    </row>
    <row r="22" spans="1:18" x14ac:dyDescent="0.3">
      <c r="A22" s="30">
        <v>44690</v>
      </c>
      <c r="B22" t="s">
        <v>162</v>
      </c>
      <c r="C22" t="s">
        <v>61</v>
      </c>
      <c r="E22">
        <v>32.050296783447266</v>
      </c>
      <c r="P22" t="s">
        <v>148</v>
      </c>
      <c r="Q22" t="s">
        <v>61</v>
      </c>
      <c r="R22">
        <v>14.405284881591797</v>
      </c>
    </row>
    <row r="23" spans="1:18" x14ac:dyDescent="0.3">
      <c r="A23" s="30">
        <v>44690</v>
      </c>
      <c r="B23" t="s">
        <v>166</v>
      </c>
      <c r="C23" t="s">
        <v>61</v>
      </c>
      <c r="E23">
        <v>30.7320556640625</v>
      </c>
      <c r="P23" t="s">
        <v>149</v>
      </c>
      <c r="Q23" t="s">
        <v>61</v>
      </c>
      <c r="R23">
        <v>16.188379287719727</v>
      </c>
    </row>
    <row r="24" spans="1:18" x14ac:dyDescent="0.3">
      <c r="A24" s="30">
        <v>44690</v>
      </c>
      <c r="B24" t="s">
        <v>170</v>
      </c>
      <c r="C24" t="s">
        <v>61</v>
      </c>
      <c r="E24">
        <v>33.7015380859375</v>
      </c>
      <c r="P24" t="s">
        <v>150</v>
      </c>
      <c r="Q24" t="s">
        <v>61</v>
      </c>
      <c r="R24">
        <v>37.65740966796875</v>
      </c>
    </row>
    <row r="25" spans="1:18" x14ac:dyDescent="0.3">
      <c r="A25" s="30">
        <v>44690</v>
      </c>
      <c r="B25" t="s">
        <v>143</v>
      </c>
      <c r="C25" t="s">
        <v>61</v>
      </c>
      <c r="E25">
        <v>34.825580596923828</v>
      </c>
      <c r="P25" t="s">
        <v>151</v>
      </c>
      <c r="Q25" t="s">
        <v>61</v>
      </c>
      <c r="R25">
        <v>36.818550109863281</v>
      </c>
    </row>
    <row r="26" spans="1:18" x14ac:dyDescent="0.3">
      <c r="A26" s="30">
        <v>44690</v>
      </c>
      <c r="B26" t="s">
        <v>147</v>
      </c>
      <c r="C26" t="s">
        <v>61</v>
      </c>
      <c r="E26">
        <v>32.810871124267578</v>
      </c>
      <c r="P26" t="s">
        <v>152</v>
      </c>
      <c r="Q26" t="s">
        <v>33</v>
      </c>
      <c r="R26">
        <v>19.867742538452148</v>
      </c>
    </row>
    <row r="27" spans="1:18" x14ac:dyDescent="0.3">
      <c r="A27" s="30">
        <v>44690</v>
      </c>
      <c r="B27" t="s">
        <v>151</v>
      </c>
      <c r="C27" t="s">
        <v>61</v>
      </c>
      <c r="E27">
        <v>36.818550109863281</v>
      </c>
      <c r="P27" t="s">
        <v>153</v>
      </c>
      <c r="Q27" t="s">
        <v>33</v>
      </c>
      <c r="R27">
        <v>27.700246810913086</v>
      </c>
    </row>
    <row r="28" spans="1:18" x14ac:dyDescent="0.3">
      <c r="A28" s="30">
        <v>44690</v>
      </c>
      <c r="B28" t="s">
        <v>155</v>
      </c>
      <c r="C28" t="s">
        <v>61</v>
      </c>
      <c r="E28">
        <v>32.820686340332031</v>
      </c>
      <c r="P28" t="s">
        <v>152</v>
      </c>
      <c r="Q28" t="s">
        <v>61</v>
      </c>
      <c r="R28">
        <v>14.287378311157227</v>
      </c>
    </row>
    <row r="29" spans="1:18" x14ac:dyDescent="0.3">
      <c r="A29" s="30">
        <v>44690</v>
      </c>
      <c r="B29" t="s">
        <v>159</v>
      </c>
      <c r="C29" t="s">
        <v>61</v>
      </c>
      <c r="E29">
        <v>32.294063568115234</v>
      </c>
      <c r="P29" t="s">
        <v>153</v>
      </c>
      <c r="Q29" t="s">
        <v>61</v>
      </c>
      <c r="R29">
        <v>17.294805526733398</v>
      </c>
    </row>
    <row r="30" spans="1:18" x14ac:dyDescent="0.3">
      <c r="A30" s="30">
        <v>44690</v>
      </c>
      <c r="B30" t="s">
        <v>163</v>
      </c>
      <c r="C30" t="s">
        <v>61</v>
      </c>
      <c r="E30">
        <v>35.112655639648438</v>
      </c>
      <c r="P30" t="s">
        <v>154</v>
      </c>
      <c r="Q30" t="s">
        <v>61</v>
      </c>
      <c r="R30">
        <v>36.229053497314453</v>
      </c>
    </row>
    <row r="31" spans="1:18" x14ac:dyDescent="0.3">
      <c r="A31" s="30">
        <v>44690</v>
      </c>
      <c r="B31" t="s">
        <v>167</v>
      </c>
      <c r="C31" t="s">
        <v>61</v>
      </c>
      <c r="E31">
        <v>34.161163330078125</v>
      </c>
      <c r="P31" t="s">
        <v>155</v>
      </c>
      <c r="Q31" t="s">
        <v>61</v>
      </c>
      <c r="R31">
        <v>32.820686340332031</v>
      </c>
    </row>
    <row r="32" spans="1:18" x14ac:dyDescent="0.3">
      <c r="A32" s="30">
        <v>44690</v>
      </c>
      <c r="B32" t="s">
        <v>171</v>
      </c>
      <c r="C32" t="s">
        <v>61</v>
      </c>
      <c r="E32">
        <v>33.541328430175781</v>
      </c>
      <c r="P32" t="s">
        <v>156</v>
      </c>
      <c r="Q32" t="s">
        <v>33</v>
      </c>
      <c r="R32">
        <v>19.041330337524414</v>
      </c>
    </row>
    <row r="33" spans="1:18" x14ac:dyDescent="0.3">
      <c r="A33" s="31">
        <v>44699</v>
      </c>
      <c r="B33" t="s">
        <v>223</v>
      </c>
      <c r="C33" t="s">
        <v>61</v>
      </c>
      <c r="E33">
        <v>34.345489501953125</v>
      </c>
      <c r="P33" t="s">
        <v>157</v>
      </c>
      <c r="Q33" t="s">
        <v>33</v>
      </c>
      <c r="R33">
        <v>24.562444686889648</v>
      </c>
    </row>
    <row r="34" spans="1:18" x14ac:dyDescent="0.3">
      <c r="A34" s="31">
        <v>44699</v>
      </c>
      <c r="B34" t="s">
        <v>225</v>
      </c>
      <c r="C34" t="s">
        <v>61</v>
      </c>
      <c r="E34">
        <v>32.310207366943359</v>
      </c>
      <c r="G34" t="s">
        <v>186</v>
      </c>
      <c r="H34">
        <f>MIN(E1:E48)</f>
        <v>30.7320556640625</v>
      </c>
      <c r="P34" t="s">
        <v>156</v>
      </c>
      <c r="Q34" t="s">
        <v>61</v>
      </c>
      <c r="R34">
        <v>14.884778022766113</v>
      </c>
    </row>
    <row r="35" spans="1:18" x14ac:dyDescent="0.3">
      <c r="A35" s="31">
        <v>44699</v>
      </c>
      <c r="B35" t="s">
        <v>227</v>
      </c>
      <c r="C35" t="s">
        <v>61</v>
      </c>
      <c r="E35">
        <v>35.509307861328125</v>
      </c>
      <c r="G35" t="s">
        <v>187</v>
      </c>
      <c r="H35">
        <f>MAX(E1:E48)</f>
        <v>37.65740966796875</v>
      </c>
      <c r="P35" t="s">
        <v>157</v>
      </c>
      <c r="Q35" t="s">
        <v>61</v>
      </c>
      <c r="R35">
        <v>17.382635116577148</v>
      </c>
    </row>
    <row r="36" spans="1:18" x14ac:dyDescent="0.3">
      <c r="A36" s="31">
        <v>44699</v>
      </c>
      <c r="B36" t="s">
        <v>229</v>
      </c>
      <c r="C36" t="s">
        <v>61</v>
      </c>
      <c r="E36">
        <v>34.884479522705078</v>
      </c>
      <c r="P36" t="s">
        <v>158</v>
      </c>
      <c r="Q36" t="s">
        <v>61</v>
      </c>
      <c r="R36">
        <v>35.513095855712891</v>
      </c>
    </row>
    <row r="37" spans="1:18" x14ac:dyDescent="0.3">
      <c r="A37" s="31">
        <v>44699</v>
      </c>
      <c r="B37" t="s">
        <v>231</v>
      </c>
      <c r="C37" t="s">
        <v>61</v>
      </c>
      <c r="E37">
        <v>34.545181274414063</v>
      </c>
      <c r="P37" t="s">
        <v>159</v>
      </c>
      <c r="Q37" t="s">
        <v>61</v>
      </c>
      <c r="R37">
        <v>32.294063568115234</v>
      </c>
    </row>
    <row r="38" spans="1:18" x14ac:dyDescent="0.3">
      <c r="A38" s="31">
        <v>44699</v>
      </c>
      <c r="B38" t="s">
        <v>233</v>
      </c>
      <c r="C38" t="s">
        <v>61</v>
      </c>
      <c r="E38">
        <v>33.812431335449219</v>
      </c>
      <c r="P38" t="s">
        <v>160</v>
      </c>
      <c r="Q38" t="s">
        <v>33</v>
      </c>
      <c r="R38">
        <v>18.296300888061523</v>
      </c>
    </row>
    <row r="39" spans="1:18" x14ac:dyDescent="0.3">
      <c r="A39" s="31">
        <v>44699</v>
      </c>
      <c r="B39" t="s">
        <v>235</v>
      </c>
      <c r="C39" t="s">
        <v>61</v>
      </c>
      <c r="E39">
        <v>35.555000305175781</v>
      </c>
      <c r="P39" t="s">
        <v>161</v>
      </c>
      <c r="Q39" t="s">
        <v>33</v>
      </c>
      <c r="R39">
        <v>21.992355346679688</v>
      </c>
    </row>
    <row r="40" spans="1:18" x14ac:dyDescent="0.3">
      <c r="A40" s="31">
        <v>44699</v>
      </c>
      <c r="B40" t="s">
        <v>237</v>
      </c>
      <c r="C40" t="s">
        <v>61</v>
      </c>
      <c r="E40">
        <v>34.881553649902344</v>
      </c>
      <c r="P40" t="s">
        <v>160</v>
      </c>
      <c r="Q40" t="s">
        <v>61</v>
      </c>
      <c r="R40">
        <v>12.840523719787598</v>
      </c>
    </row>
    <row r="41" spans="1:18" x14ac:dyDescent="0.3">
      <c r="A41" s="31">
        <v>44699</v>
      </c>
      <c r="B41" t="s">
        <v>224</v>
      </c>
      <c r="C41" t="s">
        <v>61</v>
      </c>
      <c r="E41">
        <v>35.302406311035156</v>
      </c>
      <c r="P41" t="s">
        <v>161</v>
      </c>
      <c r="Q41" t="s">
        <v>61</v>
      </c>
      <c r="R41">
        <v>17.366495132446289</v>
      </c>
    </row>
    <row r="42" spans="1:18" x14ac:dyDescent="0.3">
      <c r="A42" s="31">
        <v>44699</v>
      </c>
      <c r="B42" t="s">
        <v>226</v>
      </c>
      <c r="C42" t="s">
        <v>61</v>
      </c>
      <c r="E42">
        <v>36.988166809082031</v>
      </c>
      <c r="P42" t="s">
        <v>162</v>
      </c>
      <c r="Q42" t="s">
        <v>61</v>
      </c>
      <c r="R42">
        <v>32.050296783447266</v>
      </c>
    </row>
    <row r="43" spans="1:18" x14ac:dyDescent="0.3">
      <c r="A43" s="31">
        <v>44699</v>
      </c>
      <c r="B43" t="s">
        <v>228</v>
      </c>
      <c r="C43" t="s">
        <v>61</v>
      </c>
      <c r="E43">
        <v>34.892417907714844</v>
      </c>
      <c r="P43" t="s">
        <v>163</v>
      </c>
      <c r="Q43" t="s">
        <v>61</v>
      </c>
      <c r="R43">
        <v>35.112655639648438</v>
      </c>
    </row>
    <row r="44" spans="1:18" x14ac:dyDescent="0.3">
      <c r="A44" s="31">
        <v>44699</v>
      </c>
      <c r="B44" t="s">
        <v>230</v>
      </c>
      <c r="C44" t="s">
        <v>61</v>
      </c>
      <c r="E44">
        <v>33.490421295166016</v>
      </c>
      <c r="P44" t="s">
        <v>164</v>
      </c>
      <c r="Q44" t="s">
        <v>33</v>
      </c>
      <c r="R44">
        <v>19.617225646972656</v>
      </c>
    </row>
    <row r="45" spans="1:18" x14ac:dyDescent="0.3">
      <c r="A45" s="31">
        <v>44699</v>
      </c>
      <c r="B45" t="s">
        <v>232</v>
      </c>
      <c r="C45" t="s">
        <v>61</v>
      </c>
      <c r="E45">
        <v>35.224674224853516</v>
      </c>
      <c r="P45" t="s">
        <v>165</v>
      </c>
      <c r="Q45" t="s">
        <v>33</v>
      </c>
      <c r="R45">
        <v>18.896017074584961</v>
      </c>
    </row>
    <row r="46" spans="1:18" x14ac:dyDescent="0.3">
      <c r="A46" s="31">
        <v>44699</v>
      </c>
      <c r="B46" t="s">
        <v>234</v>
      </c>
      <c r="C46" t="s">
        <v>61</v>
      </c>
      <c r="E46">
        <v>36.587936401367188</v>
      </c>
      <c r="P46" t="s">
        <v>164</v>
      </c>
      <c r="Q46" t="s">
        <v>61</v>
      </c>
      <c r="R46">
        <v>11.424089431762695</v>
      </c>
    </row>
    <row r="47" spans="1:18" x14ac:dyDescent="0.3">
      <c r="A47" s="31">
        <v>44699</v>
      </c>
      <c r="B47" t="s">
        <v>236</v>
      </c>
      <c r="C47" t="s">
        <v>61</v>
      </c>
      <c r="E47">
        <v>33.095130920410156</v>
      </c>
      <c r="P47" t="s">
        <v>165</v>
      </c>
      <c r="Q47" t="s">
        <v>61</v>
      </c>
      <c r="R47">
        <v>13.896062850952148</v>
      </c>
    </row>
    <row r="48" spans="1:18" x14ac:dyDescent="0.3">
      <c r="A48" s="31">
        <v>44699</v>
      </c>
      <c r="B48" t="s">
        <v>238</v>
      </c>
      <c r="C48" t="s">
        <v>61</v>
      </c>
      <c r="E48">
        <v>32.908477783203125</v>
      </c>
      <c r="P48" t="s">
        <v>166</v>
      </c>
      <c r="Q48" t="s">
        <v>61</v>
      </c>
      <c r="R48">
        <v>30.7320556640625</v>
      </c>
    </row>
    <row r="49" spans="16:18" x14ac:dyDescent="0.3">
      <c r="P49" t="s">
        <v>167</v>
      </c>
      <c r="Q49" t="s">
        <v>61</v>
      </c>
      <c r="R49">
        <v>34.161163330078125</v>
      </c>
    </row>
    <row r="50" spans="16:18" x14ac:dyDescent="0.3">
      <c r="P50" t="s">
        <v>168</v>
      </c>
      <c r="Q50" t="s">
        <v>33</v>
      </c>
      <c r="R50">
        <v>17.365787506103516</v>
      </c>
    </row>
    <row r="51" spans="16:18" x14ac:dyDescent="0.3">
      <c r="P51" t="s">
        <v>169</v>
      </c>
      <c r="Q51" t="s">
        <v>33</v>
      </c>
      <c r="R51">
        <v>28.028446197509766</v>
      </c>
    </row>
    <row r="52" spans="16:18" x14ac:dyDescent="0.3">
      <c r="P52" t="s">
        <v>168</v>
      </c>
      <c r="Q52" t="s">
        <v>61</v>
      </c>
      <c r="R52">
        <v>12.141639709472656</v>
      </c>
    </row>
    <row r="53" spans="16:18" x14ac:dyDescent="0.3">
      <c r="P53" t="s">
        <v>169</v>
      </c>
      <c r="Q53" t="s">
        <v>61</v>
      </c>
      <c r="R53">
        <v>16.961093902587891</v>
      </c>
    </row>
    <row r="54" spans="16:18" x14ac:dyDescent="0.3">
      <c r="P54" t="s">
        <v>170</v>
      </c>
      <c r="Q54" t="s">
        <v>61</v>
      </c>
      <c r="R54">
        <v>33.7015380859375</v>
      </c>
    </row>
    <row r="55" spans="16:18" x14ac:dyDescent="0.3">
      <c r="P55" t="s">
        <v>171</v>
      </c>
      <c r="Q55" t="s">
        <v>61</v>
      </c>
      <c r="R55">
        <v>33.541328430175781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Сalculation_qPCR</vt:lpstr>
      <vt:lpstr>Results of qPCR</vt:lpstr>
      <vt:lpstr>RNA_qPCR </vt:lpstr>
      <vt:lpstr>Сalculation_qPCR!Область_печати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Simba</dc:creator>
  <cp:lastModifiedBy>Simba</cp:lastModifiedBy>
  <cp:lastPrinted>2022-05-16T03:21:12Z</cp:lastPrinted>
  <dcterms:created xsi:type="dcterms:W3CDTF">2022-04-25T09:22:02Z</dcterms:created>
  <dcterms:modified xsi:type="dcterms:W3CDTF">2023-04-14T09:35:21Z</dcterms:modified>
</cp:coreProperties>
</file>