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235" documentId="14_{0C42EC50-B9B6-4FF6-AF5F-E8A79762481A}" xr6:coauthVersionLast="45" xr6:coauthVersionMax="45" xr10:uidLastSave="{80E6AEF6-6573-476C-9989-402BD67CDBF5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1" l="1"/>
  <c r="H41" i="1"/>
  <c r="I42" i="1" s="1"/>
  <c r="D55" i="1" s="1"/>
  <c r="D61" i="1" s="1"/>
  <c r="E48" i="1"/>
  <c r="E47" i="1"/>
  <c r="F41" i="1"/>
  <c r="E42" i="1" s="1"/>
  <c r="E54" i="1" s="1"/>
  <c r="R41" i="1"/>
  <c r="AL41" i="1"/>
  <c r="AM42" i="1" s="1"/>
  <c r="D57" i="1" s="1"/>
  <c r="AI41" i="1"/>
  <c r="AJ42" i="1" s="1"/>
  <c r="D59" i="1" s="1"/>
  <c r="AG41" i="1"/>
  <c r="AF42" i="1" s="1"/>
  <c r="X41" i="1"/>
  <c r="T41" i="1"/>
  <c r="U42" i="1" s="1"/>
  <c r="D58" i="1" s="1"/>
  <c r="Q41" i="1"/>
  <c r="O41" i="1"/>
  <c r="N41" i="1"/>
  <c r="K41" i="1"/>
  <c r="L42" i="1" s="1"/>
  <c r="J56" i="1" s="1"/>
  <c r="C41" i="1"/>
  <c r="B41" i="1"/>
  <c r="E50" i="1" l="1"/>
  <c r="Z40" i="1" s="1"/>
  <c r="Z41" i="1" s="1"/>
  <c r="AA42" i="1" s="1"/>
  <c r="J55" i="1" s="1"/>
  <c r="R42" i="1"/>
  <c r="J54" i="1" s="1"/>
  <c r="W42" i="1"/>
  <c r="K58" i="1" s="1"/>
  <c r="K61" i="1" s="1"/>
  <c r="N42" i="1"/>
  <c r="K60" i="1" s="1"/>
  <c r="C42" i="1"/>
  <c r="J57" i="1" s="1"/>
  <c r="AD40" i="1" l="1"/>
  <c r="AD41" i="1" s="1"/>
  <c r="AC42" i="1" s="1"/>
  <c r="E56" i="1" s="1"/>
  <c r="E61" i="1" s="1"/>
  <c r="J61" i="1"/>
  <c r="J63" i="1" s="1"/>
  <c r="D62" i="1" l="1"/>
  <c r="E63" i="1"/>
  <c r="S20" i="1"/>
  <c r="T19" i="1"/>
  <c r="T20" i="1" s="1"/>
  <c r="X22" i="1" s="1"/>
  <c r="E19" i="1"/>
  <c r="T4" i="1" s="1"/>
  <c r="K18" i="1"/>
  <c r="L19" i="1" s="1"/>
  <c r="O5" i="1" s="1"/>
  <c r="O18" i="1" s="1"/>
  <c r="I18" i="1"/>
  <c r="H19" i="1" s="1"/>
  <c r="P4" i="1" s="1"/>
  <c r="P18" i="1" s="1"/>
  <c r="C18" i="1"/>
  <c r="B4" i="1"/>
  <c r="B18" i="1" s="1"/>
  <c r="D63" i="1" l="1"/>
  <c r="K62" i="1"/>
  <c r="K63" i="1" s="1"/>
  <c r="C19" i="1"/>
  <c r="O19" i="1"/>
  <c r="R22" i="1" s="1"/>
  <c r="P20" i="1"/>
  <c r="H22" i="1"/>
  <c r="S5" i="1"/>
  <c r="O20" i="1" l="1"/>
</calcChain>
</file>

<file path=xl/sharedStrings.xml><?xml version="1.0" encoding="utf-8"?>
<sst xmlns="http://schemas.openxmlformats.org/spreadsheetml/2006/main" count="84" uniqueCount="52">
  <si>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</si>
  <si>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</si>
  <si>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</si>
  <si>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</si>
  <si>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</si>
  <si>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</si>
  <si>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</si>
  <si>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</si>
  <si>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</si>
  <si>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</si>
  <si>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</si>
  <si>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</si>
  <si>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</si>
  <si>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</si>
  <si>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</si>
  <si>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</si>
  <si>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</si>
  <si>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b)</t>
  </si>
  <si>
    <t>K35</t>
  </si>
  <si>
    <t>K36</t>
  </si>
  <si>
    <t>K37</t>
  </si>
  <si>
    <t>H1</t>
  </si>
  <si>
    <t>H2</t>
  </si>
  <si>
    <t>Myynti</t>
  </si>
  <si>
    <t>Ostot</t>
  </si>
  <si>
    <t>Myyntisaamiset</t>
  </si>
  <si>
    <t>Ostovelat</t>
  </si>
  <si>
    <t>Koneet ja kalusto</t>
  </si>
  <si>
    <t>Poistot</t>
  </si>
  <si>
    <t>Oma pääoma</t>
  </si>
  <si>
    <t>Varasto</t>
  </si>
  <si>
    <t>Varaston muutos</t>
  </si>
  <si>
    <t>Pankkilainat</t>
  </si>
  <si>
    <t>Rahoitusmenot</t>
  </si>
  <si>
    <t>Myynnin edistäminen</t>
  </si>
  <si>
    <t>10.</t>
  </si>
  <si>
    <t>11.</t>
  </si>
  <si>
    <t>12.</t>
  </si>
  <si>
    <t xml:space="preserve">Tilikauden tulos/voitto kassan avulla laskettuna = </t>
  </si>
  <si>
    <t>Tilikauden tulos/voitto =</t>
  </si>
  <si>
    <t>Taseen loppusumma =</t>
  </si>
  <si>
    <t>10% tasapoisto = 10000*0,1 = 1000</t>
  </si>
  <si>
    <t>Vöiden arvo</t>
  </si>
  <si>
    <t>VOM inventointimenettelyllä (Harkassa arvot pyöristetty)</t>
  </si>
  <si>
    <t>Lompakoiden arvo</t>
  </si>
  <si>
    <t>Raaka-aineen arvo</t>
  </si>
  <si>
    <t>Yhteensä</t>
  </si>
  <si>
    <t>b:n) kirjaukset</t>
  </si>
  <si>
    <t xml:space="preserve"> </t>
  </si>
  <si>
    <t>Tilikauden voitto</t>
  </si>
  <si>
    <t>K14</t>
  </si>
  <si>
    <t>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</si>
</sst>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3"/>
  <sheetViews>
    <sheetView tabSelected="1" topLeftCell="A22" workbookViewId="0">
      <selection activeCell="B50" sqref="B50"/>
    </sheetView>
  </sheetViews>
  <sheetFormatPr defaultRowHeight="15" x14ac:dyDescent="0.25"/>
  <sheetData>
    <row r="1" spans="1:20" x14ac:dyDescent="0.25">
      <c r="A1" t="s">
        <v>21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>
        <f>6000-K4</f>
        <v>2300</v>
      </c>
      <c r="E4" s="3"/>
      <c r="F4">
        <v>6000</v>
      </c>
      <c r="H4" s="3"/>
      <c r="K4" s="3">
        <v>3700</v>
      </c>
      <c r="N4" t="s">
        <v>2</v>
      </c>
      <c r="O4" s="3"/>
      <c r="P4">
        <f>H19</f>
        <v>5150</v>
      </c>
      <c r="R4" t="s">
        <v>1</v>
      </c>
      <c r="S4" s="3"/>
      <c r="T4">
        <f>E19</f>
        <v>5920</v>
      </c>
    </row>
    <row r="5" spans="1:20" x14ac:dyDescent="0.25">
      <c r="A5" t="s">
        <v>9</v>
      </c>
      <c r="B5" s="3"/>
      <c r="C5">
        <v>450</v>
      </c>
      <c r="E5" s="3"/>
      <c r="H5" s="3"/>
      <c r="K5" s="3">
        <v>450</v>
      </c>
      <c r="N5" t="s">
        <v>3</v>
      </c>
      <c r="O5" s="3">
        <f>L19</f>
        <v>4400</v>
      </c>
      <c r="R5" t="s">
        <v>0</v>
      </c>
      <c r="S5" s="3">
        <f>C19</f>
        <v>6670</v>
      </c>
    </row>
    <row r="6" spans="1:20" x14ac:dyDescent="0.25">
      <c r="A6" t="s">
        <v>10</v>
      </c>
      <c r="B6" s="3">
        <v>1300</v>
      </c>
      <c r="E6" s="3"/>
      <c r="H6" s="3"/>
      <c r="I6">
        <v>1300</v>
      </c>
      <c r="K6" s="3"/>
      <c r="O6" s="3"/>
      <c r="S6" s="3"/>
    </row>
    <row r="7" spans="1:20" x14ac:dyDescent="0.25">
      <c r="A7" t="s">
        <v>11</v>
      </c>
      <c r="B7" s="3"/>
      <c r="C7">
        <v>100</v>
      </c>
      <c r="E7" s="3"/>
      <c r="H7" s="3"/>
      <c r="K7" s="3">
        <v>100</v>
      </c>
      <c r="O7" s="3"/>
      <c r="S7" s="3"/>
    </row>
    <row r="8" spans="1:20" x14ac:dyDescent="0.25">
      <c r="A8" t="s">
        <v>12</v>
      </c>
      <c r="B8" s="3"/>
      <c r="C8">
        <v>80</v>
      </c>
      <c r="E8" s="3">
        <v>80</v>
      </c>
      <c r="H8" s="3"/>
      <c r="K8" s="3"/>
      <c r="O8" s="3"/>
      <c r="S8" s="3"/>
    </row>
    <row r="9" spans="1:20" x14ac:dyDescent="0.25">
      <c r="A9" t="s">
        <v>13</v>
      </c>
      <c r="B9" s="3">
        <v>1800</v>
      </c>
      <c r="E9" s="3"/>
      <c r="H9" s="3"/>
      <c r="I9">
        <v>1800</v>
      </c>
      <c r="K9" s="3"/>
      <c r="O9" s="3"/>
      <c r="S9" s="3"/>
    </row>
    <row r="10" spans="1:20" x14ac:dyDescent="0.25">
      <c r="A10" t="s">
        <v>14</v>
      </c>
      <c r="B10" s="3"/>
      <c r="C10">
        <v>150</v>
      </c>
      <c r="E10" s="3"/>
      <c r="H10" s="3"/>
      <c r="K10" s="3">
        <v>150</v>
      </c>
      <c r="O10" s="3"/>
      <c r="S10" s="3"/>
    </row>
    <row r="11" spans="1:20" x14ac:dyDescent="0.25">
      <c r="A11" t="s">
        <v>15</v>
      </c>
      <c r="B11" s="3">
        <v>1450</v>
      </c>
      <c r="E11" s="3"/>
      <c r="H11" s="3"/>
      <c r="I11">
        <v>1450</v>
      </c>
      <c r="K11" s="3"/>
      <c r="O11" s="3"/>
      <c r="S11" s="3"/>
    </row>
    <row r="12" spans="1:20" x14ac:dyDescent="0.25">
      <c r="A12" t="s">
        <v>16</v>
      </c>
      <c r="B12" s="3">
        <v>600</v>
      </c>
      <c r="E12" s="3"/>
      <c r="H12" s="3"/>
      <c r="I12">
        <v>600</v>
      </c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7450</v>
      </c>
      <c r="C18" s="1">
        <f>SUM(C4:C17)</f>
        <v>780</v>
      </c>
      <c r="E18" s="2">
        <v>80</v>
      </c>
      <c r="F18" s="1">
        <v>6000</v>
      </c>
      <c r="H18" s="2"/>
      <c r="I18" s="1">
        <f>SUM(I4:I17)</f>
        <v>5150</v>
      </c>
      <c r="K18" s="2">
        <f>SUM(K4:K17)</f>
        <v>4400</v>
      </c>
      <c r="L18" s="1"/>
      <c r="O18" s="2">
        <f>SUM(O4:O17)</f>
        <v>4400</v>
      </c>
      <c r="P18" s="1">
        <f>SUM(P4:P17)</f>
        <v>5150</v>
      </c>
      <c r="S18" s="2">
        <v>6670</v>
      </c>
      <c r="T18" s="1">
        <v>5920</v>
      </c>
    </row>
    <row r="19" spans="1:39" x14ac:dyDescent="0.25">
      <c r="C19">
        <f>B18-C18</f>
        <v>6670</v>
      </c>
      <c r="E19">
        <f>F18-E18</f>
        <v>5920</v>
      </c>
      <c r="H19">
        <f>I18</f>
        <v>5150</v>
      </c>
      <c r="L19">
        <f>K18</f>
        <v>4400</v>
      </c>
      <c r="O19" s="4">
        <f>P18-O18</f>
        <v>750</v>
      </c>
      <c r="P19" s="4"/>
      <c r="S19" s="4"/>
      <c r="T19" s="4">
        <f>S18-T18</f>
        <v>750</v>
      </c>
    </row>
    <row r="20" spans="1:39" x14ac:dyDescent="0.25">
      <c r="O20">
        <f>O18+O19</f>
        <v>5150</v>
      </c>
      <c r="P20">
        <f>P18+P19</f>
        <v>5150</v>
      </c>
      <c r="S20">
        <f>S18+S19</f>
        <v>6670</v>
      </c>
      <c r="T20">
        <f>T18+T19</f>
        <v>6670</v>
      </c>
    </row>
    <row r="22" spans="1:39" x14ac:dyDescent="0.25">
      <c r="A22" s="5" t="s">
        <v>18</v>
      </c>
      <c r="B22" t="s">
        <v>17</v>
      </c>
      <c r="C22" t="s">
        <v>38</v>
      </c>
      <c r="H22">
        <f>C19</f>
        <v>6670</v>
      </c>
      <c r="N22" s="5" t="s">
        <v>19</v>
      </c>
      <c r="O22" t="s">
        <v>39</v>
      </c>
      <c r="R22">
        <f>O19</f>
        <v>750</v>
      </c>
      <c r="T22" s="5" t="s">
        <v>20</v>
      </c>
      <c r="U22" t="s">
        <v>40</v>
      </c>
      <c r="X22">
        <f>T20</f>
        <v>6670</v>
      </c>
    </row>
    <row r="24" spans="1:39" x14ac:dyDescent="0.25">
      <c r="A24" t="s">
        <v>22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23</v>
      </c>
      <c r="F26" s="1"/>
      <c r="H26" s="2" t="s">
        <v>24</v>
      </c>
      <c r="I26" s="1"/>
      <c r="K26" s="2" t="s">
        <v>25</v>
      </c>
      <c r="L26" s="1"/>
      <c r="N26" s="2" t="s">
        <v>26</v>
      </c>
      <c r="O26" s="1"/>
      <c r="Q26" s="2" t="s">
        <v>27</v>
      </c>
      <c r="R26" s="1"/>
      <c r="T26" s="2" t="s">
        <v>28</v>
      </c>
      <c r="U26" s="1"/>
      <c r="W26" s="2" t="s">
        <v>29</v>
      </c>
      <c r="X26" s="1"/>
      <c r="Z26" s="2" t="s">
        <v>30</v>
      </c>
      <c r="AA26" s="1"/>
      <c r="AC26" s="2" t="s">
        <v>31</v>
      </c>
      <c r="AD26" s="1"/>
      <c r="AF26" s="2" t="s">
        <v>32</v>
      </c>
      <c r="AG26" s="1"/>
      <c r="AI26" s="2" t="s">
        <v>33</v>
      </c>
      <c r="AJ26" s="1"/>
      <c r="AL26" s="2" t="s">
        <v>34</v>
      </c>
      <c r="AM26" s="1"/>
    </row>
    <row r="27" spans="1:39" x14ac:dyDescent="0.25">
      <c r="A27" t="s">
        <v>8</v>
      </c>
      <c r="B27" s="3">
        <v>9500</v>
      </c>
      <c r="E27" s="3"/>
      <c r="H27" s="3"/>
      <c r="K27" s="3"/>
      <c r="N27" s="3"/>
      <c r="Q27" s="3"/>
      <c r="T27" s="3"/>
      <c r="W27" s="3"/>
      <c r="Z27" s="3"/>
      <c r="AC27" s="3"/>
      <c r="AF27" s="3"/>
      <c r="AG27">
        <v>10000</v>
      </c>
      <c r="AI27" s="3">
        <v>500</v>
      </c>
      <c r="AL27" s="3"/>
    </row>
    <row r="28" spans="1:39" x14ac:dyDescent="0.25">
      <c r="A28" t="s">
        <v>9</v>
      </c>
      <c r="B28" s="3"/>
      <c r="C28">
        <v>9500</v>
      </c>
      <c r="E28" s="3"/>
      <c r="H28" s="3">
        <v>2000</v>
      </c>
      <c r="K28" s="3"/>
      <c r="N28" s="3"/>
      <c r="Q28" s="3">
        <v>10000</v>
      </c>
      <c r="T28" s="3"/>
      <c r="W28" s="3"/>
      <c r="X28">
        <v>2500</v>
      </c>
      <c r="Z28" s="3"/>
      <c r="AC28" s="3"/>
      <c r="AF28" s="3"/>
      <c r="AI28" s="3"/>
      <c r="AL28" s="3"/>
    </row>
    <row r="29" spans="1:39" x14ac:dyDescent="0.25">
      <c r="A29" t="s">
        <v>10</v>
      </c>
      <c r="B29" s="3"/>
      <c r="E29" s="3"/>
      <c r="H29" s="3"/>
      <c r="K29" s="3"/>
      <c r="N29" s="3"/>
      <c r="Q29" s="3"/>
      <c r="T29" s="3"/>
      <c r="W29" s="3"/>
      <c r="X29">
        <v>300</v>
      </c>
      <c r="Z29" s="3"/>
      <c r="AC29" s="3"/>
      <c r="AF29" s="3"/>
      <c r="AI29" s="3"/>
      <c r="AL29" s="3">
        <v>300</v>
      </c>
    </row>
    <row r="30" spans="1:39" x14ac:dyDescent="0.25">
      <c r="A30" t="s">
        <v>11</v>
      </c>
      <c r="B30" s="3">
        <v>600</v>
      </c>
      <c r="E30" s="3"/>
      <c r="F30">
        <v>600</v>
      </c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A31" t="s">
        <v>12</v>
      </c>
      <c r="B31" s="3"/>
      <c r="E31" s="3"/>
      <c r="H31" s="3">
        <v>800</v>
      </c>
      <c r="K31" s="3"/>
      <c r="N31" s="3"/>
      <c r="O31">
        <v>800</v>
      </c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A32" t="s">
        <v>13</v>
      </c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A33" t="s">
        <v>14</v>
      </c>
      <c r="B33" s="3">
        <v>1400</v>
      </c>
      <c r="E33" s="3"/>
      <c r="F33">
        <v>1400</v>
      </c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A34" t="s">
        <v>15</v>
      </c>
      <c r="B34" s="3"/>
      <c r="E34" s="3"/>
      <c r="H34" s="3">
        <v>1275</v>
      </c>
      <c r="K34" s="3"/>
      <c r="N34" s="3"/>
      <c r="O34">
        <v>1275</v>
      </c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A35" t="s">
        <v>16</v>
      </c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A36" t="s">
        <v>35</v>
      </c>
      <c r="B36" s="3"/>
      <c r="E36" s="3"/>
      <c r="F36">
        <v>2800</v>
      </c>
      <c r="H36" s="3"/>
      <c r="K36" s="3">
        <v>2800</v>
      </c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A37" t="s">
        <v>36</v>
      </c>
      <c r="B37" s="3"/>
      <c r="C37">
        <v>250</v>
      </c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A38" t="s">
        <v>37</v>
      </c>
      <c r="B38" s="3"/>
      <c r="C38">
        <v>800</v>
      </c>
      <c r="E38" s="3"/>
      <c r="H38" s="3"/>
      <c r="K38" s="3"/>
      <c r="N38" s="3">
        <v>800</v>
      </c>
      <c r="Q38" s="3"/>
      <c r="T38" s="3"/>
      <c r="W38" s="3"/>
      <c r="Z38" s="3"/>
      <c r="AC38" s="3"/>
      <c r="AF38" s="3"/>
      <c r="AI38" s="3">
        <v>250</v>
      </c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A40" t="s">
        <v>47</v>
      </c>
      <c r="B40" s="3"/>
      <c r="E40" s="3"/>
      <c r="H40" s="3"/>
      <c r="K40" s="3"/>
      <c r="N40" s="3"/>
      <c r="Q40" s="3"/>
      <c r="R40">
        <v>1000</v>
      </c>
      <c r="T40" s="3">
        <v>1000</v>
      </c>
      <c r="W40" s="3"/>
      <c r="Z40" s="3">
        <f>E50</f>
        <v>2077.5</v>
      </c>
      <c r="AC40" s="3"/>
      <c r="AD40">
        <f>E50</f>
        <v>2077.5</v>
      </c>
      <c r="AF40" s="3"/>
      <c r="AI40" s="3"/>
      <c r="AL40" s="3"/>
    </row>
    <row r="41" spans="1:39" x14ac:dyDescent="0.25">
      <c r="B41" s="2">
        <f>SUM(B27:B40)</f>
        <v>11500</v>
      </c>
      <c r="C41" s="1">
        <f>SUM(C27:C40)</f>
        <v>10550</v>
      </c>
      <c r="E41" s="2"/>
      <c r="F41" s="1">
        <f>SUM(F27:F40)</f>
        <v>4800</v>
      </c>
      <c r="H41" s="2">
        <f>SUM(H27:H40)</f>
        <v>4075</v>
      </c>
      <c r="I41" s="1"/>
      <c r="K41" s="2">
        <f>SUM(K27:K40)</f>
        <v>2800</v>
      </c>
      <c r="L41" s="1"/>
      <c r="N41" s="2">
        <f>SUM(N27:N40)</f>
        <v>800</v>
      </c>
      <c r="O41" s="1">
        <f>SUM(O27:O40)</f>
        <v>2075</v>
      </c>
      <c r="Q41" s="2">
        <f>SUM(Q27:Q40)</f>
        <v>10000</v>
      </c>
      <c r="R41" s="1">
        <f>SUM(R27:R40)</f>
        <v>1000</v>
      </c>
      <c r="T41" s="2">
        <f>SUM(T27:T40)</f>
        <v>1000</v>
      </c>
      <c r="U41" s="1"/>
      <c r="W41" s="2"/>
      <c r="X41" s="1">
        <f>SUM(X27:X40)</f>
        <v>2800</v>
      </c>
      <c r="Z41" s="2">
        <f>SUM(Z27:Z40)</f>
        <v>2077.5</v>
      </c>
      <c r="AA41" s="1"/>
      <c r="AC41" s="2"/>
      <c r="AD41" s="1">
        <f>SUM(AD27:AD40)</f>
        <v>2077.5</v>
      </c>
      <c r="AF41" s="2"/>
      <c r="AG41" s="1">
        <f>SUM(AG27:AG40)</f>
        <v>10000</v>
      </c>
      <c r="AI41" s="2">
        <f>SUM(AI27:AI40)</f>
        <v>750</v>
      </c>
      <c r="AJ41" s="1"/>
      <c r="AL41" s="2">
        <f>SUM(AL27:AL40)</f>
        <v>300</v>
      </c>
      <c r="AM41" s="1"/>
    </row>
    <row r="42" spans="1:39" x14ac:dyDescent="0.25">
      <c r="C42">
        <f>B41-C41</f>
        <v>950</v>
      </c>
      <c r="E42">
        <f>F41</f>
        <v>4800</v>
      </c>
      <c r="I42">
        <f>H41</f>
        <v>4075</v>
      </c>
      <c r="L42">
        <f>K41-L41</f>
        <v>2800</v>
      </c>
      <c r="N42">
        <f>O41-N41</f>
        <v>1275</v>
      </c>
      <c r="R42">
        <f>Q41-R41</f>
        <v>9000</v>
      </c>
      <c r="U42">
        <f>T41</f>
        <v>1000</v>
      </c>
      <c r="W42">
        <f>X41-W41</f>
        <v>2800</v>
      </c>
      <c r="AA42">
        <f>Z41</f>
        <v>2077.5</v>
      </c>
      <c r="AC42">
        <f>AD41</f>
        <v>2077.5</v>
      </c>
      <c r="AF42">
        <f>AG41</f>
        <v>10000</v>
      </c>
      <c r="AJ42">
        <f>AI41</f>
        <v>750</v>
      </c>
      <c r="AM42">
        <f>AL41</f>
        <v>300</v>
      </c>
    </row>
    <row r="44" spans="1:39" x14ac:dyDescent="0.25">
      <c r="A44" t="s">
        <v>17</v>
      </c>
      <c r="B44" s="5" t="s">
        <v>50</v>
      </c>
      <c r="C44" t="s">
        <v>41</v>
      </c>
    </row>
    <row r="46" spans="1:39" x14ac:dyDescent="0.25">
      <c r="B46" s="5" t="s">
        <v>51</v>
      </c>
      <c r="C46" t="s">
        <v>43</v>
      </c>
    </row>
    <row r="47" spans="1:39" x14ac:dyDescent="0.25">
      <c r="C47" t="s">
        <v>42</v>
      </c>
      <c r="E47">
        <f>30*(19.5-10)</f>
        <v>285</v>
      </c>
    </row>
    <row r="48" spans="1:39" x14ac:dyDescent="0.25">
      <c r="C48" t="s">
        <v>44</v>
      </c>
      <c r="E48">
        <f>15*(39.5-20)</f>
        <v>292.5</v>
      </c>
    </row>
    <row r="49" spans="1:11" x14ac:dyDescent="0.25">
      <c r="C49" s="1" t="s">
        <v>45</v>
      </c>
      <c r="D49" s="1"/>
      <c r="E49" s="1">
        <v>1500</v>
      </c>
    </row>
    <row r="50" spans="1:11" x14ac:dyDescent="0.25">
      <c r="C50" t="s">
        <v>46</v>
      </c>
      <c r="E50">
        <f>SUM(E47:E49)</f>
        <v>2077.5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23</v>
      </c>
      <c r="D54" s="3"/>
      <c r="E54">
        <f>E42</f>
        <v>4800</v>
      </c>
      <c r="G54" t="s">
        <v>27</v>
      </c>
      <c r="J54" s="3">
        <f>R42</f>
        <v>9000</v>
      </c>
    </row>
    <row r="55" spans="1:11" x14ac:dyDescent="0.25">
      <c r="A55" t="s">
        <v>24</v>
      </c>
      <c r="D55" s="3">
        <f>I42</f>
        <v>4075</v>
      </c>
      <c r="G55" t="s">
        <v>30</v>
      </c>
      <c r="J55" s="3">
        <f>AA42</f>
        <v>2077.5</v>
      </c>
    </row>
    <row r="56" spans="1:11" x14ac:dyDescent="0.25">
      <c r="A56" t="s">
        <v>31</v>
      </c>
      <c r="D56" s="3"/>
      <c r="E56">
        <f>AC42</f>
        <v>2077.5</v>
      </c>
      <c r="G56" t="s">
        <v>25</v>
      </c>
      <c r="J56" s="3">
        <f>L42</f>
        <v>2800</v>
      </c>
    </row>
    <row r="57" spans="1:11" x14ac:dyDescent="0.25">
      <c r="A57" t="s">
        <v>34</v>
      </c>
      <c r="D57" s="3">
        <f>AM42</f>
        <v>300</v>
      </c>
      <c r="G57" t="s">
        <v>0</v>
      </c>
      <c r="J57" s="3">
        <f>C42</f>
        <v>950</v>
      </c>
      <c r="K57" t="s">
        <v>48</v>
      </c>
    </row>
    <row r="58" spans="1:11" x14ac:dyDescent="0.25">
      <c r="A58" t="s">
        <v>28</v>
      </c>
      <c r="D58" s="3">
        <f>U42</f>
        <v>1000</v>
      </c>
      <c r="G58" t="s">
        <v>29</v>
      </c>
      <c r="J58" s="3"/>
      <c r="K58">
        <f>W42</f>
        <v>2800</v>
      </c>
    </row>
    <row r="59" spans="1:11" x14ac:dyDescent="0.25">
      <c r="A59" t="s">
        <v>33</v>
      </c>
      <c r="D59" s="3">
        <f>AJ42</f>
        <v>750</v>
      </c>
      <c r="G59" t="s">
        <v>32</v>
      </c>
      <c r="J59" s="3"/>
      <c r="K59">
        <f>AF42</f>
        <v>10000</v>
      </c>
    </row>
    <row r="60" spans="1:11" x14ac:dyDescent="0.25">
      <c r="D60" s="3"/>
      <c r="G60" t="s">
        <v>26</v>
      </c>
      <c r="J60" s="3"/>
      <c r="K60">
        <f>N42</f>
        <v>1275</v>
      </c>
    </row>
    <row r="61" spans="1:11" x14ac:dyDescent="0.25">
      <c r="D61" s="2">
        <f>SUM(D54:D60)</f>
        <v>6125</v>
      </c>
      <c r="E61" s="1">
        <f>SUM(E54:E60)</f>
        <v>6877.5</v>
      </c>
      <c r="J61" s="2">
        <f>SUM(J54:J60)</f>
        <v>14827.5</v>
      </c>
      <c r="K61" s="1">
        <f>SUM(K54:K60)</f>
        <v>14075</v>
      </c>
    </row>
    <row r="62" spans="1:11" x14ac:dyDescent="0.25">
      <c r="A62" t="s">
        <v>49</v>
      </c>
      <c r="D62" s="6">
        <f>E61-D61</f>
        <v>752.5</v>
      </c>
      <c r="E62" s="7"/>
      <c r="J62" s="6"/>
      <c r="K62" s="4">
        <f>D62</f>
        <v>752.5</v>
      </c>
    </row>
    <row r="63" spans="1:11" x14ac:dyDescent="0.25">
      <c r="D63">
        <f>D61+D62</f>
        <v>6877.5</v>
      </c>
      <c r="E63">
        <f>E61+E62</f>
        <v>6877.5</v>
      </c>
      <c r="J63">
        <f>J61+J62</f>
        <v>14827.5</v>
      </c>
      <c r="K63">
        <f>K61+K62</f>
        <v>14827.5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2020-12-07T12:57:01Z</dcterms:modified>
</cp:coreProperties>
</file>