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ODE\Dự án Agile Scrum\"/>
    </mc:Choice>
  </mc:AlternateContent>
  <xr:revisionPtr revIDLastSave="0" documentId="13_ncr:1_{DBCF1925-F4D0-428E-9497-E689C00CD220}" xr6:coauthVersionLast="47" xr6:coauthVersionMax="47" xr10:uidLastSave="{00000000-0000-0000-0000-000000000000}"/>
  <bookViews>
    <workbookView xWindow="-108" yWindow="-108" windowWidth="30936" windowHeight="19416" xr2:uid="{EF405AD9-BD72-49DB-A00E-BEE17FCDB849}"/>
  </bookViews>
  <sheets>
    <sheet name="Sweet Cake" sheetId="3" r:id="rId1"/>
  </sheets>
  <definedNames>
    <definedName name="rng_Completed">OFFSET(rng_Tasks,0,7)</definedName>
    <definedName name="rng_Pending">OFFSET(rng_Tasks,0,8)</definedName>
    <definedName name="rng_StartDate">OFFSET(rng_Tasks,0,2)</definedName>
    <definedName name="rng_Tasks">OFFSET(Table14[[#Headers],[Tasks]],1,0,COUNTA(Table14[Tasks]),1)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3" l="1"/>
  <c r="F4" i="3"/>
  <c r="H196" i="3"/>
  <c r="H195" i="3"/>
  <c r="H194" i="3"/>
  <c r="I193" i="3"/>
  <c r="H193" i="3"/>
  <c r="J193" i="3" s="1"/>
  <c r="H192" i="3"/>
  <c r="I192" i="3" s="1"/>
  <c r="H191" i="3"/>
  <c r="H190" i="3"/>
  <c r="H189" i="3"/>
  <c r="H178" i="3"/>
  <c r="I178" i="3" s="1"/>
  <c r="J178" i="3" s="1"/>
  <c r="H180" i="3"/>
  <c r="I180" i="3" s="1"/>
  <c r="J180" i="3" s="1"/>
  <c r="H184" i="3"/>
  <c r="I184" i="3" s="1"/>
  <c r="H183" i="3"/>
  <c r="I183" i="3" s="1"/>
  <c r="H182" i="3"/>
  <c r="H181" i="3"/>
  <c r="I181" i="3" s="1"/>
  <c r="H174" i="3"/>
  <c r="I174" i="3" s="1"/>
  <c r="J174" i="3" s="1"/>
  <c r="H175" i="3"/>
  <c r="I175" i="3" s="1"/>
  <c r="J175" i="3" s="1"/>
  <c r="H176" i="3"/>
  <c r="H177" i="3"/>
  <c r="I177" i="3" s="1"/>
  <c r="J177" i="3" s="1"/>
  <c r="H185" i="3"/>
  <c r="I185" i="3"/>
  <c r="J185" i="3" s="1"/>
  <c r="H186" i="3"/>
  <c r="I186" i="3"/>
  <c r="J186" i="3" s="1"/>
  <c r="H187" i="3"/>
  <c r="I187" i="3"/>
  <c r="J187" i="3"/>
  <c r="H166" i="3"/>
  <c r="I166" i="3" s="1"/>
  <c r="H167" i="3"/>
  <c r="I167" i="3" s="1"/>
  <c r="H168" i="3"/>
  <c r="H169" i="3"/>
  <c r="I169" i="3" s="1"/>
  <c r="H170" i="3"/>
  <c r="I170" i="3" s="1"/>
  <c r="J170" i="3" s="1"/>
  <c r="H171" i="3"/>
  <c r="I171" i="3" s="1"/>
  <c r="J171" i="3" s="1"/>
  <c r="H172" i="3"/>
  <c r="I172" i="3" s="1"/>
  <c r="J172" i="3" s="1"/>
  <c r="H165" i="3"/>
  <c r="H158" i="3"/>
  <c r="I158" i="3" s="1"/>
  <c r="J158" i="3" s="1"/>
  <c r="H159" i="3"/>
  <c r="I159" i="3" s="1"/>
  <c r="J159" i="3" s="1"/>
  <c r="H160" i="3"/>
  <c r="I160" i="3" s="1"/>
  <c r="J160" i="3" s="1"/>
  <c r="H161" i="3"/>
  <c r="I161" i="3" s="1"/>
  <c r="J161" i="3" s="1"/>
  <c r="H162" i="3"/>
  <c r="I162" i="3" s="1"/>
  <c r="J162" i="3" s="1"/>
  <c r="H163" i="3"/>
  <c r="I163" i="3" s="1"/>
  <c r="J163" i="3" s="1"/>
  <c r="H157" i="3"/>
  <c r="H150" i="3"/>
  <c r="I150" i="3" s="1"/>
  <c r="J150" i="3" s="1"/>
  <c r="H151" i="3"/>
  <c r="I151" i="3" s="1"/>
  <c r="J151" i="3" s="1"/>
  <c r="H152" i="3"/>
  <c r="I152" i="3" s="1"/>
  <c r="H153" i="3"/>
  <c r="I153" i="3" s="1"/>
  <c r="H154" i="3"/>
  <c r="I154" i="3" s="1"/>
  <c r="H155" i="3"/>
  <c r="I155" i="3" s="1"/>
  <c r="H149" i="3"/>
  <c r="I149" i="3" s="1"/>
  <c r="J149" i="3" s="1"/>
  <c r="H138" i="3"/>
  <c r="I138" i="3" s="1"/>
  <c r="H126" i="3"/>
  <c r="I126" i="3" s="1"/>
  <c r="H125" i="3"/>
  <c r="I125" i="3" s="1"/>
  <c r="J125" i="3" s="1"/>
  <c r="H124" i="3"/>
  <c r="I124" i="3" s="1"/>
  <c r="H123" i="3"/>
  <c r="I123" i="3" s="1"/>
  <c r="J123" i="3" s="1"/>
  <c r="H122" i="3"/>
  <c r="I122" i="3" s="1"/>
  <c r="H121" i="3"/>
  <c r="I121" i="3" s="1"/>
  <c r="H120" i="3"/>
  <c r="I120" i="3" s="1"/>
  <c r="H114" i="3"/>
  <c r="I114" i="3" s="1"/>
  <c r="J114" i="3" s="1"/>
  <c r="H115" i="3"/>
  <c r="I115" i="3" s="1"/>
  <c r="H116" i="3"/>
  <c r="H117" i="3"/>
  <c r="I117" i="3" s="1"/>
  <c r="H118" i="3"/>
  <c r="H119" i="3"/>
  <c r="I119" i="3" s="1"/>
  <c r="J119" i="3" s="1"/>
  <c r="H111" i="3"/>
  <c r="H112" i="3"/>
  <c r="H48" i="3"/>
  <c r="I48" i="3" s="1"/>
  <c r="H49" i="3"/>
  <c r="I49" i="3" s="1"/>
  <c r="J49" i="3" s="1"/>
  <c r="H50" i="3"/>
  <c r="I50" i="3" s="1"/>
  <c r="H51" i="3"/>
  <c r="I51" i="3" s="1"/>
  <c r="H52" i="3"/>
  <c r="I52" i="3" s="1"/>
  <c r="J52" i="3" s="1"/>
  <c r="H53" i="3"/>
  <c r="I53" i="3" s="1"/>
  <c r="J53" i="3" s="1"/>
  <c r="H54" i="3"/>
  <c r="I54" i="3" s="1"/>
  <c r="J54" i="3" s="1"/>
  <c r="H56" i="3"/>
  <c r="I56" i="3" s="1"/>
  <c r="H57" i="3"/>
  <c r="I57" i="3" s="1"/>
  <c r="J57" i="3" s="1"/>
  <c r="H58" i="3"/>
  <c r="I58" i="3" s="1"/>
  <c r="H59" i="3"/>
  <c r="I59" i="3" s="1"/>
  <c r="J59" i="3" s="1"/>
  <c r="H60" i="3"/>
  <c r="I60" i="3" s="1"/>
  <c r="J60" i="3" s="1"/>
  <c r="H62" i="3"/>
  <c r="I62" i="3" s="1"/>
  <c r="J62" i="3" s="1"/>
  <c r="H63" i="3"/>
  <c r="I63" i="3" s="1"/>
  <c r="H64" i="3"/>
  <c r="I64" i="3" s="1"/>
  <c r="H65" i="3"/>
  <c r="I65" i="3" s="1"/>
  <c r="H66" i="3"/>
  <c r="I66" i="3" s="1"/>
  <c r="H68" i="3"/>
  <c r="I68" i="3" s="1"/>
  <c r="J68" i="3" s="1"/>
  <c r="H69" i="3"/>
  <c r="I69" i="3" s="1"/>
  <c r="J69" i="3" s="1"/>
  <c r="H70" i="3"/>
  <c r="I70" i="3" s="1"/>
  <c r="J70" i="3" s="1"/>
  <c r="H71" i="3"/>
  <c r="I71" i="3" s="1"/>
  <c r="J71" i="3" s="1"/>
  <c r="H72" i="3"/>
  <c r="I72" i="3" s="1"/>
  <c r="J72" i="3" s="1"/>
  <c r="H74" i="3"/>
  <c r="I74" i="3" s="1"/>
  <c r="J74" i="3" s="1"/>
  <c r="H75" i="3"/>
  <c r="I75" i="3" s="1"/>
  <c r="H76" i="3"/>
  <c r="I76" i="3" s="1"/>
  <c r="H77" i="3"/>
  <c r="I77" i="3" s="1"/>
  <c r="J77" i="3" s="1"/>
  <c r="H78" i="3"/>
  <c r="I78" i="3" s="1"/>
  <c r="H79" i="3"/>
  <c r="I79" i="3" s="1"/>
  <c r="H80" i="3"/>
  <c r="I80" i="3" s="1"/>
  <c r="H82" i="3"/>
  <c r="I82" i="3" s="1"/>
  <c r="H83" i="3"/>
  <c r="I83" i="3" s="1"/>
  <c r="J83" i="3" s="1"/>
  <c r="H84" i="3"/>
  <c r="I84" i="3" s="1"/>
  <c r="J84" i="3" s="1"/>
  <c r="H85" i="3"/>
  <c r="I85" i="3" s="1"/>
  <c r="J85" i="3" s="1"/>
  <c r="H86" i="3"/>
  <c r="I86" i="3" s="1"/>
  <c r="J86" i="3" s="1"/>
  <c r="H87" i="3"/>
  <c r="I87" i="3" s="1"/>
  <c r="J87" i="3" s="1"/>
  <c r="H88" i="3"/>
  <c r="I88" i="3" s="1"/>
  <c r="H90" i="3"/>
  <c r="I90" i="3" s="1"/>
  <c r="J90" i="3" s="1"/>
  <c r="H91" i="3"/>
  <c r="I91" i="3" s="1"/>
  <c r="J91" i="3" s="1"/>
  <c r="H92" i="3"/>
  <c r="I92" i="3" s="1"/>
  <c r="H93" i="3"/>
  <c r="I93" i="3" s="1"/>
  <c r="H94" i="3"/>
  <c r="I94" i="3" s="1"/>
  <c r="J94" i="3" s="1"/>
  <c r="H96" i="3"/>
  <c r="I96" i="3" s="1"/>
  <c r="H97" i="3"/>
  <c r="I97" i="3" s="1"/>
  <c r="J97" i="3" s="1"/>
  <c r="H98" i="3"/>
  <c r="I98" i="3" s="1"/>
  <c r="H99" i="3"/>
  <c r="I99" i="3" s="1"/>
  <c r="H100" i="3"/>
  <c r="I100" i="3" s="1"/>
  <c r="J100" i="3" s="1"/>
  <c r="H101" i="3"/>
  <c r="I101" i="3" s="1"/>
  <c r="J101" i="3" s="1"/>
  <c r="H102" i="3"/>
  <c r="I102" i="3" s="1"/>
  <c r="J102" i="3" s="1"/>
  <c r="H103" i="3"/>
  <c r="I103" i="3" s="1"/>
  <c r="J103" i="3" s="1"/>
  <c r="H104" i="3"/>
  <c r="I104" i="3" s="1"/>
  <c r="J104" i="3" s="1"/>
  <c r="H106" i="3"/>
  <c r="I106" i="3" s="1"/>
  <c r="J106" i="3" s="1"/>
  <c r="H107" i="3"/>
  <c r="I107" i="3" s="1"/>
  <c r="H108" i="3"/>
  <c r="I108" i="3" s="1"/>
  <c r="J108" i="3" s="1"/>
  <c r="H109" i="3"/>
  <c r="I109" i="3" s="1"/>
  <c r="J109" i="3" s="1"/>
  <c r="H110" i="3"/>
  <c r="I110" i="3" s="1"/>
  <c r="H128" i="3"/>
  <c r="I128" i="3" s="1"/>
  <c r="J128" i="3" s="1"/>
  <c r="H129" i="3"/>
  <c r="I129" i="3" s="1"/>
  <c r="J129" i="3" s="1"/>
  <c r="H130" i="3"/>
  <c r="I130" i="3" s="1"/>
  <c r="J130" i="3" s="1"/>
  <c r="H131" i="3"/>
  <c r="I131" i="3" s="1"/>
  <c r="J131" i="3" s="1"/>
  <c r="H132" i="3"/>
  <c r="I132" i="3" s="1"/>
  <c r="J132" i="3" s="1"/>
  <c r="H134" i="3"/>
  <c r="H135" i="3"/>
  <c r="I135" i="3" s="1"/>
  <c r="J135" i="3" s="1"/>
  <c r="H136" i="3"/>
  <c r="I136" i="3" s="1"/>
  <c r="J136" i="3" s="1"/>
  <c r="H137" i="3"/>
  <c r="I137" i="3" s="1"/>
  <c r="H139" i="3"/>
  <c r="I139" i="3" s="1"/>
  <c r="J139" i="3" s="1"/>
  <c r="H141" i="3"/>
  <c r="I141" i="3" s="1"/>
  <c r="J141" i="3" s="1"/>
  <c r="H142" i="3"/>
  <c r="I142" i="3" s="1"/>
  <c r="H143" i="3"/>
  <c r="H144" i="3"/>
  <c r="I144" i="3" s="1"/>
  <c r="H145" i="3"/>
  <c r="I145" i="3" s="1"/>
  <c r="J145" i="3" s="1"/>
  <c r="H146" i="3"/>
  <c r="I146" i="3" s="1"/>
  <c r="J146" i="3" s="1"/>
  <c r="H147" i="3"/>
  <c r="I147" i="3" s="1"/>
  <c r="H198" i="3"/>
  <c r="I198" i="3" s="1"/>
  <c r="H199" i="3"/>
  <c r="I199" i="3" s="1"/>
  <c r="J199" i="3" s="1"/>
  <c r="H200" i="3"/>
  <c r="I200" i="3" s="1"/>
  <c r="J200" i="3" s="1"/>
  <c r="H201" i="3"/>
  <c r="I201" i="3" s="1"/>
  <c r="H202" i="3"/>
  <c r="I202" i="3" s="1"/>
  <c r="H203" i="3"/>
  <c r="I203" i="3" s="1"/>
  <c r="J203" i="3" s="1"/>
  <c r="H204" i="3"/>
  <c r="I204" i="3" s="1"/>
  <c r="H205" i="3"/>
  <c r="H206" i="3"/>
  <c r="H208" i="3"/>
  <c r="I208" i="3" s="1"/>
  <c r="J208" i="3" s="1"/>
  <c r="H209" i="3"/>
  <c r="I209" i="3" s="1"/>
  <c r="H210" i="3"/>
  <c r="I210" i="3" s="1"/>
  <c r="H211" i="3"/>
  <c r="I211" i="3" s="1"/>
  <c r="J211" i="3" s="1"/>
  <c r="H212" i="3"/>
  <c r="I212" i="3" s="1"/>
  <c r="J212" i="3" s="1"/>
  <c r="H213" i="3"/>
  <c r="I213" i="3" s="1"/>
  <c r="J213" i="3" s="1"/>
  <c r="H214" i="3"/>
  <c r="I214" i="3" s="1"/>
  <c r="J214" i="3" s="1"/>
  <c r="H215" i="3"/>
  <c r="I215" i="3" s="1"/>
  <c r="J215" i="3" s="1"/>
  <c r="H216" i="3"/>
  <c r="I216" i="3" s="1"/>
  <c r="J216" i="3" s="1"/>
  <c r="H44" i="3"/>
  <c r="I44" i="3" s="1"/>
  <c r="H45" i="3"/>
  <c r="I45" i="3" s="1"/>
  <c r="J45" i="3" s="1"/>
  <c r="H46" i="3"/>
  <c r="I46" i="3" s="1"/>
  <c r="J46" i="3" s="1"/>
  <c r="H23" i="3"/>
  <c r="I23" i="3" s="1"/>
  <c r="H24" i="3"/>
  <c r="I24" i="3" s="1"/>
  <c r="J24" i="3" s="1"/>
  <c r="H25" i="3"/>
  <c r="I25" i="3" s="1"/>
  <c r="J25" i="3" s="1"/>
  <c r="H26" i="3"/>
  <c r="I26" i="3" s="1"/>
  <c r="J26" i="3" s="1"/>
  <c r="H27" i="3"/>
  <c r="I27" i="3" s="1"/>
  <c r="J27" i="3" s="1"/>
  <c r="H28" i="3"/>
  <c r="I28" i="3" s="1"/>
  <c r="J28" i="3" s="1"/>
  <c r="H29" i="3"/>
  <c r="I29" i="3" s="1"/>
  <c r="J29" i="3" s="1"/>
  <c r="H30" i="3"/>
  <c r="I30" i="3" s="1"/>
  <c r="J30" i="3" s="1"/>
  <c r="H39" i="3"/>
  <c r="I39" i="3" s="1"/>
  <c r="J39" i="3" s="1"/>
  <c r="H38" i="3"/>
  <c r="I38" i="3" s="1"/>
  <c r="H34" i="3"/>
  <c r="I34" i="3" s="1"/>
  <c r="J34" i="3" s="1"/>
  <c r="H37" i="3"/>
  <c r="I37" i="3" s="1"/>
  <c r="J37" i="3" s="1"/>
  <c r="H17" i="3"/>
  <c r="I17" i="3" s="1"/>
  <c r="J17" i="3" s="1"/>
  <c r="H19" i="3"/>
  <c r="I19" i="3" s="1"/>
  <c r="J19" i="3" s="1"/>
  <c r="H20" i="3"/>
  <c r="I20" i="3" s="1"/>
  <c r="J20" i="3" s="1"/>
  <c r="H22" i="3"/>
  <c r="I22" i="3" s="1"/>
  <c r="J22" i="3" s="1"/>
  <c r="H21" i="3"/>
  <c r="I21" i="3" s="1"/>
  <c r="H18" i="3"/>
  <c r="H36" i="3"/>
  <c r="H14" i="3"/>
  <c r="I14" i="3" s="1"/>
  <c r="J14" i="3" s="1"/>
  <c r="I189" i="3" l="1"/>
  <c r="J189" i="3" s="1"/>
  <c r="J192" i="3"/>
  <c r="I194" i="3"/>
  <c r="J194" i="3" s="1"/>
  <c r="I195" i="3"/>
  <c r="J195" i="3" s="1"/>
  <c r="I190" i="3"/>
  <c r="J190" i="3" s="1"/>
  <c r="I196" i="3"/>
  <c r="J196" i="3" s="1"/>
  <c r="I191" i="3"/>
  <c r="J191" i="3" s="1"/>
  <c r="J184" i="3"/>
  <c r="J181" i="3"/>
  <c r="I182" i="3"/>
  <c r="J182" i="3" s="1"/>
  <c r="J183" i="3"/>
  <c r="I176" i="3"/>
  <c r="J176" i="3" s="1"/>
  <c r="I168" i="3"/>
  <c r="J168" i="3" s="1"/>
  <c r="J166" i="3"/>
  <c r="J167" i="3"/>
  <c r="J169" i="3"/>
  <c r="I165" i="3"/>
  <c r="J165" i="3" s="1"/>
  <c r="I157" i="3"/>
  <c r="J157" i="3" s="1"/>
  <c r="J155" i="3"/>
  <c r="J154" i="3"/>
  <c r="J153" i="3"/>
  <c r="J152" i="3"/>
  <c r="J138" i="3"/>
  <c r="J126" i="3"/>
  <c r="J124" i="3"/>
  <c r="J121" i="3"/>
  <c r="J122" i="3"/>
  <c r="J120" i="3"/>
  <c r="I116" i="3"/>
  <c r="J116" i="3" s="1"/>
  <c r="I118" i="3"/>
  <c r="J118" i="3" s="1"/>
  <c r="J117" i="3"/>
  <c r="J115" i="3"/>
  <c r="I111" i="3"/>
  <c r="J111" i="3" s="1"/>
  <c r="I112" i="3"/>
  <c r="J112" i="3" s="1"/>
  <c r="J78" i="3"/>
  <c r="J209" i="3"/>
  <c r="J201" i="3"/>
  <c r="I134" i="3"/>
  <c r="J134" i="3" s="1"/>
  <c r="J99" i="3"/>
  <c r="J204" i="3"/>
  <c r="J107" i="3"/>
  <c r="J58" i="3"/>
  <c r="J48" i="3"/>
  <c r="J65" i="3"/>
  <c r="I205" i="3"/>
  <c r="J205" i="3" s="1"/>
  <c r="I143" i="3"/>
  <c r="J143" i="3" s="1"/>
  <c r="J93" i="3"/>
  <c r="J92" i="3"/>
  <c r="J76" i="3"/>
  <c r="J51" i="3"/>
  <c r="J75" i="3"/>
  <c r="J50" i="3"/>
  <c r="J210" i="3"/>
  <c r="J198" i="3"/>
  <c r="J64" i="3"/>
  <c r="J96" i="3"/>
  <c r="J142" i="3"/>
  <c r="J56" i="3"/>
  <c r="J98" i="3"/>
  <c r="J88" i="3"/>
  <c r="J144" i="3"/>
  <c r="I206" i="3"/>
  <c r="J206" i="3" s="1"/>
  <c r="J80" i="3"/>
  <c r="J79" i="3"/>
  <c r="J147" i="3"/>
  <c r="J82" i="3"/>
  <c r="J66" i="3"/>
  <c r="J202" i="3"/>
  <c r="J137" i="3"/>
  <c r="J110" i="3"/>
  <c r="J63" i="3"/>
  <c r="J44" i="3"/>
  <c r="J23" i="3"/>
  <c r="J38" i="3"/>
  <c r="J21" i="3"/>
  <c r="I18" i="3"/>
  <c r="J18" i="3" s="1"/>
  <c r="I36" i="3"/>
  <c r="J36" i="3" s="1"/>
  <c r="C5" i="3"/>
  <c r="C6" i="3"/>
  <c r="C4" i="3"/>
  <c r="H5" i="3"/>
  <c r="H7" i="3" s="1"/>
  <c r="C3" i="3"/>
  <c r="H11" i="3"/>
  <c r="I11" i="3" s="1"/>
  <c r="J11" i="3" s="1"/>
  <c r="H12" i="3"/>
  <c r="I12" i="3" s="1"/>
  <c r="H13" i="3"/>
  <c r="H16" i="3"/>
  <c r="H35" i="3"/>
  <c r="H32" i="3"/>
  <c r="H33" i="3"/>
  <c r="I33" i="3" s="1"/>
  <c r="J33" i="3" s="1"/>
  <c r="H41" i="3"/>
  <c r="H42" i="3"/>
  <c r="I42" i="3" s="1"/>
  <c r="J42" i="3" s="1"/>
  <c r="H43" i="3"/>
  <c r="I35" i="3" l="1"/>
  <c r="J35" i="3" s="1"/>
  <c r="J12" i="3"/>
  <c r="I32" i="3"/>
  <c r="J32" i="3" s="1"/>
  <c r="F3" i="3"/>
  <c r="I16" i="3"/>
  <c r="J16" i="3" s="1"/>
  <c r="I43" i="3"/>
  <c r="J43" i="3" s="1"/>
  <c r="I41" i="3"/>
  <c r="J41" i="3" s="1"/>
  <c r="I13" i="3"/>
  <c r="J13" i="3" s="1"/>
</calcChain>
</file>

<file path=xl/sharedStrings.xml><?xml version="1.0" encoding="utf-8"?>
<sst xmlns="http://schemas.openxmlformats.org/spreadsheetml/2006/main" count="589" uniqueCount="215">
  <si>
    <t>Start Date</t>
  </si>
  <si>
    <t>End Date</t>
  </si>
  <si>
    <t>Progress</t>
  </si>
  <si>
    <t>Completed</t>
  </si>
  <si>
    <t>Pending</t>
  </si>
  <si>
    <t>Duration</t>
  </si>
  <si>
    <t>Status</t>
  </si>
  <si>
    <t>Not Started</t>
  </si>
  <si>
    <t>Responsible</t>
  </si>
  <si>
    <t>Tasks</t>
  </si>
  <si>
    <t>TOTAL TASKS</t>
  </si>
  <si>
    <t>Project Start</t>
  </si>
  <si>
    <t>Project End</t>
  </si>
  <si>
    <t>Project Name</t>
  </si>
  <si>
    <t>Overall
Progress</t>
  </si>
  <si>
    <t>Gantt Chart</t>
  </si>
  <si>
    <t>Sprint 1:</t>
  </si>
  <si>
    <t>Sprint 2:</t>
  </si>
  <si>
    <t>Sprint 3:</t>
  </si>
  <si>
    <t>Sprint 4:</t>
  </si>
  <si>
    <t>Lên ý tưởng thương hiệu</t>
  </si>
  <si>
    <t>Cả nhóm</t>
  </si>
  <si>
    <t>Đưa ra các ý tưởng</t>
  </si>
  <si>
    <t>Chốt thiết kế web mẫu</t>
  </si>
  <si>
    <t>Phong</t>
  </si>
  <si>
    <t>Code giao diện thanh menu</t>
  </si>
  <si>
    <t>Test hợp tác</t>
  </si>
  <si>
    <t>Code giao diện trang sản phẩm</t>
  </si>
  <si>
    <t>Test chỉnh sửa sản phẩm của admin</t>
  </si>
  <si>
    <t>Test trang sản phẩm khách hàng</t>
  </si>
  <si>
    <t>Test trang giỏ hàng</t>
  </si>
  <si>
    <t>Code giao diện thanh tìm kiếm sản phẩm</t>
  </si>
  <si>
    <t>Code giao diện tài khoản cá nhân</t>
  </si>
  <si>
    <t>Test chinh sửa tài khoản cá nhân</t>
  </si>
  <si>
    <t>Test quản lý tài khoản</t>
  </si>
  <si>
    <t>Code giao diện theo dõi trạng thái đơn hàng</t>
  </si>
  <si>
    <t>Test giao diện, trạng thái đơn hàng</t>
  </si>
  <si>
    <t>Test quản lý, chỉnh sửa đơn hàng</t>
  </si>
  <si>
    <t>Test phản hồi khách hàng</t>
  </si>
  <si>
    <t>Code giao diện quản lý phản hồi khách hàng</t>
  </si>
  <si>
    <t>Thiết kế giao diện sản phẩm</t>
  </si>
  <si>
    <t xml:space="preserve">Ý tưởng cho hiệu ứng chuyển ảnh </t>
  </si>
  <si>
    <t>Lập kế hoạch triển khai function</t>
  </si>
  <si>
    <t>Thiết kế function chuyển ảnh</t>
  </si>
  <si>
    <t>Code hiệu ứng</t>
  </si>
  <si>
    <t>Test slide-show</t>
  </si>
  <si>
    <t>Thiết kế function , bố cục cho function</t>
  </si>
  <si>
    <t xml:space="preserve">Ý tưởng trang chỉnh sửa bộ hiệu ứng và bố cục trang </t>
  </si>
  <si>
    <t xml:space="preserve">Lập kế hoạch triển khai cho trang chỉnh sửa </t>
  </si>
  <si>
    <t>Thiết kế cho function chỉnh sửa bố cục trang</t>
  </si>
  <si>
    <t>Code giao diện</t>
  </si>
  <si>
    <t>Code liên kết với kho dữ liệu máy để tải ảnh</t>
  </si>
  <si>
    <t>Code liên kết với cơ sở dữ liệu để lấy thông tin</t>
  </si>
  <si>
    <t>Test function chỉnh sửa hiệu ứng</t>
  </si>
  <si>
    <t>Ý tưởng thanh điều hướng cho người dùng</t>
  </si>
  <si>
    <t>Lập kế hoạch triển khai cho function</t>
  </si>
  <si>
    <t xml:space="preserve">Thiết kế giao diện thanh điều hướng </t>
  </si>
  <si>
    <t xml:space="preserve">Code liên kết cho thanh điều hướng </t>
  </si>
  <si>
    <t>Test thanh điều hướng</t>
  </si>
  <si>
    <t>Sprint 5:</t>
  </si>
  <si>
    <t>Ý tưởng thanh tìm kiếm cho người dùng</t>
  </si>
  <si>
    <t>Lập kế hoạch triển khai thanh tìm kiếm</t>
  </si>
  <si>
    <t>Thiết kế thanh tìm kiếm</t>
  </si>
  <si>
    <t xml:space="preserve">Code liên kết sản phẩm phù hợp tìm kiếm </t>
  </si>
  <si>
    <t>Code liên kết phù hợp với trang cần tìm</t>
  </si>
  <si>
    <t>Test thanh tìm kiếm</t>
  </si>
  <si>
    <t>Sprint 7:</t>
  </si>
  <si>
    <t xml:space="preserve">Code giao diện phản hồi </t>
  </si>
  <si>
    <t>Sprint 8:</t>
  </si>
  <si>
    <t>Ý tưởng trang quản lý phản hồi của khách hàng</t>
  </si>
  <si>
    <t>Lập kế hoạch triển khai trang quản lý phản hồi của khách hàng</t>
  </si>
  <si>
    <t>Thiết kế cho trang quản lý phản hồi của khách hàng</t>
  </si>
  <si>
    <t>Sprint 9:</t>
  </si>
  <si>
    <t>Ý tưởng cho function liên kết hợp tác</t>
  </si>
  <si>
    <t>Thiết kế cho function liên kết</t>
  </si>
  <si>
    <t xml:space="preserve">Code giao diện hợp tác với thương hiệu </t>
  </si>
  <si>
    <t>Sprint 11:</t>
  </si>
  <si>
    <t>Bảo mật thông tin khách hàng quản lý bằng database</t>
  </si>
  <si>
    <t>Sprint 12:</t>
  </si>
  <si>
    <t>Ý tưởng trang sản phẩm cho người dùng</t>
  </si>
  <si>
    <t>Thiết kế cho trang sản phẩm</t>
  </si>
  <si>
    <t>Sprint 13:</t>
  </si>
  <si>
    <t>Ý tưởng trang quản lý sản phẩm cho Admin</t>
  </si>
  <si>
    <t>Lập kế hoạch triển khai trang quản lý</t>
  </si>
  <si>
    <t>Thiết kế cho trang quản lý</t>
  </si>
  <si>
    <t>Code quản lý sản phẩm</t>
  </si>
  <si>
    <t>Cập nhật trang web khi thêm,sửa,xoá sản phẩm</t>
  </si>
  <si>
    <t>Chỉnh sửa cơ sở dữ liệu trực tiếp khi có thay đổi</t>
  </si>
  <si>
    <t>Sprint 14:</t>
  </si>
  <si>
    <t>Sprint 16:</t>
  </si>
  <si>
    <t>Ý tưởng trang giỏ hàng cho người dùng</t>
  </si>
  <si>
    <t>Lập kế hoạch triển khai trang giỏ hàng</t>
  </si>
  <si>
    <t>Thiết kế cho trang giỏ hàng</t>
  </si>
  <si>
    <t>Code giao diện giỏ hàng</t>
  </si>
  <si>
    <t>Code  liên kết chỉnh sửa dữ liệu database hàng khi khách mua</t>
  </si>
  <si>
    <t>Lập kế hoạch triển khai trang  tài khoản cá nhân cho user</t>
  </si>
  <si>
    <t>Thiết kế cho trang  tài khoản cá nhân cho user</t>
  </si>
  <si>
    <t>Sprint 17:</t>
  </si>
  <si>
    <t>Sprint 18:</t>
  </si>
  <si>
    <t>Ý tưởng trang thông báo của người dùng</t>
  </si>
  <si>
    <t>Lập kế hoạch triển khai  trang thông báo của người dùng</t>
  </si>
  <si>
    <t>Thiết kế cho trang thông báo của người dùng</t>
  </si>
  <si>
    <t>Code giao diện trang thông báo</t>
  </si>
  <si>
    <t>Code chỉnh sửa nhận thông báo qua ứng dụng trực tuyến(gmail, sms)</t>
  </si>
  <si>
    <t>Sprint 19:</t>
  </si>
  <si>
    <t>Sprint 20:</t>
  </si>
  <si>
    <t>Ý tưởng trang theo dõi đơn đặt hàng</t>
  </si>
  <si>
    <t>Lập kế hoạch triển khai trang theo dõi đơn đặt hàng</t>
  </si>
  <si>
    <t>Thiết kế cho trang  theo dõi đơn đặt hàng</t>
  </si>
  <si>
    <t>Code quản lý thông tin đơn đặt hàng</t>
  </si>
  <si>
    <t>Ý tưởng trang quản lý đơn hàng tài khoản</t>
  </si>
  <si>
    <t>Lập kế hoạch triển khai trang quản lý đơn hàng tài khoản</t>
  </si>
  <si>
    <t>Thiết kế cho trang quản lý đơn hàng tài khoản</t>
  </si>
  <si>
    <t>Code quản lý đơn hàng.</t>
  </si>
  <si>
    <t>Sprint 21:</t>
  </si>
  <si>
    <t>Ý tưởng trang theo dõi trạng thái hệ thống</t>
  </si>
  <si>
    <t>Lập kế hoạch triển khai trang theo dõi trạng thái hệ thống</t>
  </si>
  <si>
    <t>Thiết kế cho trang theo dõi trạng thái hệ thống</t>
  </si>
  <si>
    <t>Code thông báo khi xảy ra lỗi</t>
  </si>
  <si>
    <t>Code thống kê, báo cáo số lượng lỗi code khi đưa sản phẩm ra thực tế</t>
  </si>
  <si>
    <t>Liên kết với bên thứ 3: New Relic,Slack/Email Integration</t>
  </si>
  <si>
    <t>Tối ưu hoá Frontend/Backend/Database</t>
  </si>
  <si>
    <t>Tối ưu tải trang</t>
  </si>
  <si>
    <t>Test thông báo, chuẩn lỗi trang web</t>
  </si>
  <si>
    <t>Sprint 22:</t>
  </si>
  <si>
    <t>Sprint 23:</t>
  </si>
  <si>
    <t>Ý tưởng cho phần giới thiệu</t>
  </si>
  <si>
    <t>Thiết kế function phần giới thiệu</t>
  </si>
  <si>
    <t>Test phần giới thiệu</t>
  </si>
  <si>
    <t>Code function trang blog</t>
  </si>
  <si>
    <t>Ý tưởng cho phần blog</t>
  </si>
  <si>
    <t>Test link blog</t>
  </si>
  <si>
    <t>Chỉnh sửa liên kết các trang blog</t>
  </si>
  <si>
    <t>Thiết kế cho phần phản hồi của khách hàng</t>
  </si>
  <si>
    <t>Lập kế hoạch triển khai phần phản hồi của khách hàng</t>
  </si>
  <si>
    <t>Ý tưởng phần phản hồi cho khách hàng</t>
  </si>
  <si>
    <t>Test lưu, xóa, kiểm duyệt đánh giá khách hàng</t>
  </si>
  <si>
    <t>Ý tưởng trang đăng nhập</t>
  </si>
  <si>
    <t xml:space="preserve">Lập kế hoạch triển khai trang đăng nhập </t>
  </si>
  <si>
    <t>Thiết kế trang đăng nhập</t>
  </si>
  <si>
    <t>Code giao diện đăng nhập</t>
  </si>
  <si>
    <t>Test đăng nhập</t>
  </si>
  <si>
    <t>Hiện bảng comfirm khi đăng nhập</t>
  </si>
  <si>
    <t>Ý tưởng trang đăng ký</t>
  </si>
  <si>
    <t>Lập kế hoạch triển khai trang đăng ký</t>
  </si>
  <si>
    <t>Thiết kế trang đăng ký</t>
  </si>
  <si>
    <t>Code giao diện đăng ký</t>
  </si>
  <si>
    <t>Hiện bảng comfirm khi đăng ký</t>
  </si>
  <si>
    <t>Test đăng ký</t>
  </si>
  <si>
    <t>Cập nhật trạng thái mặt hàng(còn, hết,...)</t>
  </si>
  <si>
    <t>Code liên kết với cơ sở dữ liệu quản lý sản phẩm</t>
  </si>
  <si>
    <t>Code trạng thái trong giỏ hàng</t>
  </si>
  <si>
    <t>Ý tưởng phần tự thiết kế sản phẩm</t>
  </si>
  <si>
    <t>Lập kế hoạch triển khai phần tự thiết kế sản phẩm</t>
  </si>
  <si>
    <t>Thiết kế phần tự thiết kế sản phẩm</t>
  </si>
  <si>
    <t>Code giao diện phần tự thiết kế sản phẩm</t>
  </si>
  <si>
    <t>Code quản lý phần tự thiết kế sản phẩm</t>
  </si>
  <si>
    <t>Test chức năng, giao diện phần tự thiết kế sản phẩm</t>
  </si>
  <si>
    <t xml:space="preserve">Ý tưởng trang tài khoản cá nhân </t>
  </si>
  <si>
    <t>Test code, giao diện nhận thông báo</t>
  </si>
  <si>
    <t>Code liên kết database khi có đơn mua(trừ đi số lượng hàng trong kho)</t>
  </si>
  <si>
    <t>Ý tưởng trang quản lý tài khoản</t>
  </si>
  <si>
    <t>Lập kế hoạch triển khai trang quản lý tài khoản</t>
  </si>
  <si>
    <t>Thiết kế cho trang quản lý tài khoản</t>
  </si>
  <si>
    <t>Code quản lý tài khoản</t>
  </si>
  <si>
    <t>Code tính tổng số đơn hàng đã được bán ra theo tháng, năm</t>
  </si>
  <si>
    <t>Code kết nối database khi có tài khoản mới</t>
  </si>
  <si>
    <t>Code quản lí phân quyền cho khách hàng</t>
  </si>
  <si>
    <t>Ý tưởng trang quản lý lịch sử mua hàng</t>
  </si>
  <si>
    <t>Lập kế hoạch triển khai trang quản lý lịch sử mua hàng</t>
  </si>
  <si>
    <t>Thiết kế cho trang quản lý lịch sử mua hàng</t>
  </si>
  <si>
    <t>Code quản lý lịch sử mua hàng</t>
  </si>
  <si>
    <t>Code các đơn hàng đã mua của khách hàng</t>
  </si>
  <si>
    <t>Test danh sách mua hàng trả dúng dữ liệu tài khoản</t>
  </si>
  <si>
    <t>Test giao diện lịch sử mua hàng</t>
  </si>
  <si>
    <t>Ý tưởng trang quản lý doanh thu</t>
  </si>
  <si>
    <t>Lập kế hoạch triển khai trang quản lý doanh thu</t>
  </si>
  <si>
    <t>Thiết kế cho trang quản lý doanh thu</t>
  </si>
  <si>
    <t>Code quản lý doanh thu</t>
  </si>
  <si>
    <t>Code tổng doanh thu theo thời gian</t>
  </si>
  <si>
    <t>Code quản lý doanh thu theo sản phẩm</t>
  </si>
  <si>
    <t>Test giao diện doanh thu sản phẩm</t>
  </si>
  <si>
    <t>Test và đánh giá doanh thu</t>
  </si>
  <si>
    <t>Ý tưởng trang quản lý bài viết</t>
  </si>
  <si>
    <t>Lập kế hoạch triển khai trang quản lý bài viết</t>
  </si>
  <si>
    <t>Thiết kế cho trang quản lý bài viết</t>
  </si>
  <si>
    <t>Code quản lý bài viết</t>
  </si>
  <si>
    <t>Test giao diện quản lý bài viết</t>
  </si>
  <si>
    <t>Ý tưởng trang quản lý thông báo</t>
  </si>
  <si>
    <t>Lập kế hoạch triển khai trang quản lý thông báo</t>
  </si>
  <si>
    <t>Thiết kế giao diện trang quản lý thông báo</t>
  </si>
  <si>
    <t>Code chức năng quản lý thông báo</t>
  </si>
  <si>
    <t>Code phân loại thông báo theo loại</t>
  </si>
  <si>
    <t>Code chức năng gửi thông báo đến người dùng</t>
  </si>
  <si>
    <t>Test hiển thị danh sách thông báo</t>
  </si>
  <si>
    <t>Test giao diện quản lý thông báo</t>
  </si>
  <si>
    <t>Ý tưởng trang quản lý chi tiết sản phẩm</t>
  </si>
  <si>
    <t>Lập kế hoạch triển khai trang quản lý chi tiết sản phẩm</t>
  </si>
  <si>
    <t>Thiết kế giao diện trang quản lý chi tiết sản phẩm</t>
  </si>
  <si>
    <t>Code chức năng quản lý chi tiết sản phẩm</t>
  </si>
  <si>
    <t>Code tính năng lọc và tìm kiếm sản phẩm</t>
  </si>
  <si>
    <t>Code hiển thị đánh giá và nhận xét sản phẩm</t>
  </si>
  <si>
    <t>Test chức năng hiển thị chi tiết sản phẩm</t>
  </si>
  <si>
    <t>Test giao diện quản lý chi tiết sản phẩm</t>
  </si>
  <si>
    <t>Tú Anh</t>
  </si>
  <si>
    <t>Đức</t>
  </si>
  <si>
    <t>Khôi</t>
  </si>
  <si>
    <t>Duy</t>
  </si>
  <si>
    <t>Sweet Cake</t>
  </si>
  <si>
    <t>Sprint 6:</t>
  </si>
  <si>
    <t>Sprint 10:</t>
  </si>
  <si>
    <t>Sprint 15:</t>
  </si>
  <si>
    <t>Sprint 24:</t>
  </si>
  <si>
    <t>Sprint 25:</t>
  </si>
  <si>
    <t>Sprint 26: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</si>
</sst>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7" tint="-0.499984740745262"/>
      <name val="Bahnschrift"/>
      <family val="2"/>
    </font>
    <font>
      <sz val="16"/>
      <color theme="1"/>
      <name val="Bahnschrift"/>
      <family val="2"/>
    </font>
    <font>
      <sz val="18"/>
      <color theme="1"/>
      <name val="Bahnschrift"/>
      <family val="2"/>
    </font>
    <font>
      <sz val="18"/>
      <color theme="7" tint="-0.499984740745262"/>
      <name val="Bahnschrift"/>
      <family val="2"/>
    </font>
    <font>
      <b/>
      <sz val="22"/>
      <color theme="7" tint="-0.499984740745262"/>
      <name val="Bahnschrift"/>
      <family val="2"/>
    </font>
    <font>
      <sz val="11"/>
      <color theme="0" tint="-4.9989318521683403E-2"/>
      <name val="Calibri"/>
      <family val="2"/>
      <scheme val="minor"/>
    </font>
    <font>
      <sz val="11"/>
      <color rgb="FF262626"/>
      <name val="Calibri"/>
      <family val="2"/>
      <scheme val="minor"/>
    </font>
    <font>
      <sz val="12"/>
      <color theme="1"/>
      <name val="Times New Roman"/>
    </font>
    <font>
      <sz val="12"/>
      <color rgb="FF262626"/>
      <name val="Times New Roman"/>
    </font>
    <font>
      <sz val="10"/>
      <color rgb="FF363636"/>
      <name val="Segoe UI"/>
      <family val="2"/>
    </font>
    <font>
      <sz val="12"/>
      <color theme="1"/>
      <name val="Calibri"/>
      <family val="2"/>
      <scheme val="minor"/>
    </font>
    <font>
      <sz val="10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262626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74999237037263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89999084444715716"/>
        <bgColor indexed="64"/>
      </patternFill>
    </fill>
    <fill>
      <patternFill patternType="solid">
        <fgColor theme="0" tint="-4.9989318521683403E-2"/>
        <bgColor theme="0" tint="-0.14996795556505021"/>
      </patternFill>
    </fill>
    <fill>
      <patternFill patternType="solid">
        <fgColor theme="0"/>
        <bgColor rgb="FF000000"/>
      </patternFill>
    </fill>
    <fill>
      <patternFill patternType="solid">
        <fgColor rgb="FFF2F2F2"/>
        <bgColor rgb="FFD9D9D9"/>
      </patternFill>
    </fill>
    <fill>
      <patternFill patternType="solid">
        <fgColor theme="7" tint="0.59999389629810485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5" fillId="6" borderId="0" xfId="0" applyFont="1" applyFill="1" applyAlignment="1">
      <alignment horizontal="left" vertical="center" indent="1"/>
    </xf>
    <xf numFmtId="0" fontId="5" fillId="8" borderId="0" xfId="0" applyFont="1" applyFill="1" applyAlignment="1">
      <alignment horizontal="right" vertical="center" indent="1"/>
    </xf>
    <xf numFmtId="0" fontId="0" fillId="8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8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horizontal="left" vertical="center" indent="1"/>
    </xf>
    <xf numFmtId="0" fontId="9" fillId="7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 indent="1"/>
    </xf>
    <xf numFmtId="9" fontId="11" fillId="5" borderId="0" xfId="0" applyNumberFormat="1" applyFont="1" applyFill="1" applyAlignment="1">
      <alignment horizontal="center" vertical="center"/>
    </xf>
    <xf numFmtId="9" fontId="0" fillId="5" borderId="2" xfId="1" applyFont="1" applyFill="1" applyBorder="1" applyAlignment="1">
      <alignment horizontal="right" vertical="center"/>
    </xf>
    <xf numFmtId="9" fontId="0" fillId="5" borderId="2" xfId="1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0" fillId="7" borderId="0" xfId="0" applyFill="1" applyAlignment="1">
      <alignment horizontal="right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left" vertical="center" indent="1"/>
    </xf>
    <xf numFmtId="14" fontId="0" fillId="9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4" fontId="0" fillId="5" borderId="2" xfId="0" applyNumberFormat="1" applyFill="1" applyBorder="1" applyAlignment="1">
      <alignment horizontal="center" vertical="center"/>
    </xf>
    <xf numFmtId="14" fontId="12" fillId="11" borderId="2" xfId="0" applyNumberFormat="1" applyFont="1" applyFill="1" applyBorder="1" applyAlignment="1">
      <alignment horizontal="center" vertical="center"/>
    </xf>
    <xf numFmtId="0" fontId="13" fillId="5" borderId="2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0" fillId="5" borderId="2" xfId="0" applyFill="1" applyBorder="1" applyAlignment="1">
      <alignment horizontal="left" vertical="center" indent="1"/>
    </xf>
    <xf numFmtId="0" fontId="0" fillId="5" borderId="2" xfId="0" applyFill="1" applyBorder="1" applyAlignment="1">
      <alignment vertical="center"/>
    </xf>
    <xf numFmtId="0" fontId="12" fillId="13" borderId="2" xfId="0" applyFont="1" applyFill="1" applyBorder="1" applyAlignment="1">
      <alignment horizontal="left" vertical="center" indent="2"/>
    </xf>
    <xf numFmtId="14" fontId="12" fillId="13" borderId="2" xfId="0" applyNumberFormat="1" applyFont="1" applyFill="1" applyBorder="1" applyAlignment="1">
      <alignment horizontal="center" vertical="center"/>
    </xf>
    <xf numFmtId="9" fontId="0" fillId="8" borderId="2" xfId="1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 wrapText="1"/>
    </xf>
    <xf numFmtId="0" fontId="16" fillId="5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 wrapText="1"/>
    </xf>
    <xf numFmtId="0" fontId="19" fillId="12" borderId="2" xfId="0" applyFont="1" applyFill="1" applyBorder="1" applyAlignment="1">
      <alignment horizontal="center" vertical="center" wrapText="1"/>
    </xf>
    <xf numFmtId="0" fontId="19" fillId="5" borderId="2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9" fontId="12" fillId="13" borderId="2" xfId="0" applyNumberFormat="1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 indent="1"/>
    </xf>
    <xf numFmtId="14" fontId="0" fillId="8" borderId="2" xfId="0" applyNumberFormat="1" applyFill="1" applyBorder="1" applyAlignment="1">
      <alignment horizontal="center" vertical="center"/>
    </xf>
    <xf numFmtId="9" fontId="0" fillId="8" borderId="2" xfId="1" applyFont="1" applyFill="1" applyBorder="1" applyAlignment="1">
      <alignment horizontal="right" vertical="center"/>
    </xf>
    <xf numFmtId="0" fontId="0" fillId="8" borderId="2" xfId="0" applyFill="1" applyBorder="1" applyAlignment="1">
      <alignment horizontal="center" vertical="center"/>
    </xf>
    <xf numFmtId="0" fontId="12" fillId="13" borderId="2" xfId="0" applyFont="1" applyFill="1" applyBorder="1" applyAlignment="1">
      <alignment horizontal="left" vertical="center" indent="1"/>
    </xf>
    <xf numFmtId="0" fontId="16" fillId="8" borderId="2" xfId="0" applyFont="1" applyFill="1" applyBorder="1" applyAlignment="1">
      <alignment horizontal="left" vertical="center" indent="1"/>
    </xf>
    <xf numFmtId="0" fontId="12" fillId="13" borderId="2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left" vertical="center" indent="2"/>
    </xf>
    <xf numFmtId="0" fontId="0" fillId="8" borderId="2" xfId="0" applyFill="1" applyBorder="1" applyAlignment="1">
      <alignment vertical="center"/>
    </xf>
    <xf numFmtId="0" fontId="16" fillId="0" borderId="2" xfId="0" applyFont="1" applyBorder="1" applyAlignment="1">
      <alignment horizontal="center"/>
    </xf>
    <xf numFmtId="0" fontId="10" fillId="3" borderId="0" xfId="0" applyFont="1" applyFill="1" applyAlignment="1">
      <alignment horizontal="center" vertical="center"/>
    </xf>
    <xf numFmtId="0" fontId="6" fillId="9" borderId="0" xfId="0" applyFont="1" applyFill="1" applyAlignment="1">
      <alignment horizontal="left" vertical="center" indent="1"/>
    </xf>
    <xf numFmtId="0" fontId="0" fillId="6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9" fontId="7" fillId="9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18"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9" formatCode="m/d/yyyy"/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9" formatCode="m/d/yyyy"/>
      <fill>
        <patternFill patternType="solid"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bgColor theme="0"/>
        </patternFill>
      </fill>
      <alignment horizontal="left" vertical="center" textRotation="0" wrapText="0" 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bgColor theme="0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6795556505021"/>
          <bgColor theme="0" tint="-4.9989318521683403E-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thin">
          <color theme="1"/>
        </top>
      </border>
    </dxf>
    <dxf>
      <font>
        <b/>
        <color theme="1"/>
      </font>
      <border>
        <bottom style="thin">
          <color theme="1"/>
        </bottom>
      </border>
    </dxf>
    <dxf>
      <font>
        <color theme="1"/>
      </font>
      <border>
        <top style="thin">
          <color theme="1"/>
        </top>
        <bottom style="thin">
          <color theme="1"/>
        </bottom>
      </border>
    </dxf>
  </dxfs>
  <tableStyles count="1" defaultTableStyle="TableStyleMedium2" defaultPivotStyle="PivotStyleLight16">
    <tableStyle name="TableStyleLight1 2" pivot="0" count="7" xr9:uid="{607B5762-74CC-4D39-AFF6-76C00A2070E9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</tableStyles>
  <colors>
    <mruColors>
      <color rgb="FF99E39B"/>
      <color rgb="FF7EDC80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199772058195699"/>
          <c:y val="0.23732479092287379"/>
          <c:w val="0.78400234624137333"/>
          <c:h val="0.73133608298962616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'Sweet Cake'!$D$9</c:f>
              <c:strCache>
                <c:ptCount val="1"/>
                <c:pt idx="0">
                  <c:v>Start Date</c:v>
                </c:pt>
              </c:strCache>
            </c:strRef>
          </c:tx>
          <c:spPr>
            <a:solidFill>
              <a:srgbClr val="FFFFFF">
                <a:alpha val="1000"/>
              </a:srgbClr>
            </a:solidFill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207"/>
                <c:pt idx="0">
                  <c:v>Sprint 1:</c:v>
                </c:pt>
                <c:pt idx="1">
                  <c:v>Lên ý tưởng thương hiệu</c:v>
                </c:pt>
                <c:pt idx="2">
                  <c:v>Đưa ra các ý tưởng</c:v>
                </c:pt>
                <c:pt idx="3">
                  <c:v>Chốt thiết kế web mẫu</c:v>
                </c:pt>
                <c:pt idx="4">
                  <c:v>Thiết kế giao diện sản phẩm</c:v>
                </c:pt>
                <c:pt idx="5">
                  <c:v>Sprint 2:</c:v>
                </c:pt>
                <c:pt idx="6">
                  <c:v>Ý tưởng cho hiệu ứng chuyển ảnh </c:v>
                </c:pt>
                <c:pt idx="7">
                  <c:v>Lập kế hoạch triển khai function</c:v>
                </c:pt>
                <c:pt idx="8">
                  <c:v>Thiết kế function chuyển ảnh</c:v>
                </c:pt>
                <c:pt idx="9">
                  <c:v>Code hiệu ứng</c:v>
                </c:pt>
                <c:pt idx="10">
                  <c:v>Test slide-show</c:v>
                </c:pt>
                <c:pt idx="11">
                  <c:v>Ý tưởng cho phần giới thiệu</c:v>
                </c:pt>
                <c:pt idx="12">
                  <c:v>Lập kế hoạch triển khai function</c:v>
                </c:pt>
                <c:pt idx="13">
                  <c:v>Thiết kế function phần giới thiệu</c:v>
                </c:pt>
                <c:pt idx="14">
                  <c:v>Code hiệu ứng</c:v>
                </c:pt>
                <c:pt idx="15">
                  <c:v>Test phần giới thiệu</c:v>
                </c:pt>
                <c:pt idx="16">
                  <c:v>Ý tưởng cho phần blog</c:v>
                </c:pt>
                <c:pt idx="17">
                  <c:v>Lập kế hoạch triển khai function</c:v>
                </c:pt>
                <c:pt idx="18">
                  <c:v>Thiết kế function , bố cục cho function</c:v>
                </c:pt>
                <c:pt idx="19">
                  <c:v>Code function trang blog</c:v>
                </c:pt>
                <c:pt idx="20">
                  <c:v>Test link blog</c:v>
                </c:pt>
                <c:pt idx="21">
                  <c:v>Sprint 3:</c:v>
                </c:pt>
                <c:pt idx="22">
                  <c:v>Ý tưởng trang chỉnh sửa bộ hiệu ứng và bố cục trang </c:v>
                </c:pt>
                <c:pt idx="23">
                  <c:v>Lập kế hoạch triển khai cho trang chỉnh sửa </c:v>
                </c:pt>
                <c:pt idx="24">
                  <c:v>Thiết kế cho function chỉnh sửa bố cục trang</c:v>
                </c:pt>
                <c:pt idx="25">
                  <c:v>Code giao diện</c:v>
                </c:pt>
                <c:pt idx="26">
                  <c:v>Code liên kết với kho dữ liệu máy để tải ảnh</c:v>
                </c:pt>
                <c:pt idx="27">
                  <c:v>Code liên kết với cơ sở dữ liệu để lấy thông tin</c:v>
                </c:pt>
                <c:pt idx="28">
                  <c:v>Chỉnh sửa liên kết các trang blog</c:v>
                </c:pt>
                <c:pt idx="29">
                  <c:v>Test function chỉnh sửa hiệu ứng</c:v>
                </c:pt>
                <c:pt idx="30">
                  <c:v>Sprint 4:</c:v>
                </c:pt>
                <c:pt idx="31">
                  <c:v>Ý tưởng thanh điều hướng cho người dùng</c:v>
                </c:pt>
                <c:pt idx="32">
                  <c:v>Lập kế hoạch triển khai cho function</c:v>
                </c:pt>
                <c:pt idx="33">
                  <c:v>Thiết kế giao diện thanh điều hướng </c:v>
                </c:pt>
                <c:pt idx="34">
                  <c:v>Code giao diện thanh menu</c:v>
                </c:pt>
                <c:pt idx="35">
                  <c:v>Code liên kết cho thanh điều hướng </c:v>
                </c:pt>
                <c:pt idx="36">
                  <c:v>Test thanh điều hướng</c:v>
                </c:pt>
                <c:pt idx="37">
                  <c:v>Sprint 5:</c:v>
                </c:pt>
                <c:pt idx="38">
                  <c:v>Ý tưởng thanh tìm kiếm cho người dùng</c:v>
                </c:pt>
                <c:pt idx="39">
                  <c:v>Lập kế hoạch triển khai thanh tìm kiếm</c:v>
                </c:pt>
                <c:pt idx="40">
                  <c:v>Thiết kế thanh tìm kiếm</c:v>
                </c:pt>
                <c:pt idx="41">
                  <c:v>Code giao diện thanh tìm kiếm sản phẩm</c:v>
                </c:pt>
                <c:pt idx="42">
                  <c:v>Code liên kết sản phẩm phù hợp tìm kiếm </c:v>
                </c:pt>
                <c:pt idx="43">
                  <c:v>Code liên kết phù hợp với trang cần tìm</c:v>
                </c:pt>
                <c:pt idx="44">
                  <c:v>Test thanh tìm kiếm</c:v>
                </c:pt>
                <c:pt idx="45">
                  <c:v>Sprint 6:</c:v>
                </c:pt>
                <c:pt idx="46">
                  <c:v>Ý tưởng phần phản hồi cho khách hàng</c:v>
                </c:pt>
                <c:pt idx="47">
                  <c:v>Lập kế hoạch triển khai phần phản hồi của khách hàng</c:v>
                </c:pt>
                <c:pt idx="48">
                  <c:v>Thiết kế cho phần phản hồi của khách hàng</c:v>
                </c:pt>
                <c:pt idx="49">
                  <c:v>Code giao diện phản hồi </c:v>
                </c:pt>
                <c:pt idx="50">
                  <c:v>Test phản hồi khách hàng</c:v>
                </c:pt>
                <c:pt idx="51">
                  <c:v>Sprint 7:</c:v>
                </c:pt>
                <c:pt idx="52">
                  <c:v>Ý tưởng trang quản lý phản hồi của khách hàng</c:v>
                </c:pt>
                <c:pt idx="53">
                  <c:v>Lập kế hoạch triển khai trang quản lý phản hồi của khách hàng</c:v>
                </c:pt>
                <c:pt idx="54">
                  <c:v>Thiết kế cho trang quản lý phản hồi của khách hàng</c:v>
                </c:pt>
                <c:pt idx="55">
                  <c:v>Code giao diện quản lý phản hồi khách hàng</c:v>
                </c:pt>
                <c:pt idx="56">
                  <c:v>Test lưu, xóa, kiểm duyệt đánh giá khách hàng</c:v>
                </c:pt>
                <c:pt idx="57">
                  <c:v>Sprint 8:</c:v>
                </c:pt>
                <c:pt idx="58">
                  <c:v>Ý tưởng cho function liên kết hợp tác</c:v>
                </c:pt>
                <c:pt idx="59">
                  <c:v>Lập kế hoạch triển khai function</c:v>
                </c:pt>
                <c:pt idx="60">
                  <c:v>Thiết kế cho function liên kết</c:v>
                </c:pt>
                <c:pt idx="61">
                  <c:v>Code giao diện hợp tác với thương hiệu </c:v>
                </c:pt>
                <c:pt idx="62">
                  <c:v>Test hợp tác</c:v>
                </c:pt>
                <c:pt idx="63">
                  <c:v>Sprint 9:</c:v>
                </c:pt>
                <c:pt idx="64">
                  <c:v>Ý tưởng trang đăng nhập</c:v>
                </c:pt>
                <c:pt idx="65">
                  <c:v>Lập kế hoạch triển khai trang đăng nhập </c:v>
                </c:pt>
                <c:pt idx="66">
                  <c:v>Thiết kế trang đăng nhập</c:v>
                </c:pt>
                <c:pt idx="67">
                  <c:v>Code giao diện đăng nhập</c:v>
                </c:pt>
                <c:pt idx="68">
                  <c:v>Hiện bảng comfirm khi đăng nhập</c:v>
                </c:pt>
                <c:pt idx="69">
                  <c:v>Bảo mật thông tin khách hàng quản lý bằng database</c:v>
                </c:pt>
                <c:pt idx="70">
                  <c:v>Test đăng nhập</c:v>
                </c:pt>
                <c:pt idx="71">
                  <c:v>Sprint 10:</c:v>
                </c:pt>
                <c:pt idx="72">
                  <c:v>Ý tưởng trang đăng ký</c:v>
                </c:pt>
                <c:pt idx="73">
                  <c:v>Lập kế hoạch triển khai trang đăng ký</c:v>
                </c:pt>
                <c:pt idx="74">
                  <c:v>Thiết kế trang đăng ký</c:v>
                </c:pt>
                <c:pt idx="75">
                  <c:v>Code giao diện đăng ký</c:v>
                </c:pt>
                <c:pt idx="76">
                  <c:v>Hiện bảng comfirm khi đăng ký</c:v>
                </c:pt>
                <c:pt idx="77">
                  <c:v>Bảo mật thông tin khách hàng quản lý bằng database</c:v>
                </c:pt>
                <c:pt idx="78">
                  <c:v>Test đăng ký</c:v>
                </c:pt>
                <c:pt idx="79">
                  <c:v>Sprint 11:</c:v>
                </c:pt>
                <c:pt idx="80">
                  <c:v>Ý tưởng trang sản phẩm cho người dùng</c:v>
                </c:pt>
                <c:pt idx="81">
                  <c:v>Lập kế hoạch triển khai function</c:v>
                </c:pt>
                <c:pt idx="82">
                  <c:v>Thiết kế cho trang sản phẩm</c:v>
                </c:pt>
                <c:pt idx="83">
                  <c:v>Code giao diện trang sản phẩm</c:v>
                </c:pt>
                <c:pt idx="84">
                  <c:v>Test trang sản phẩm khách hàng</c:v>
                </c:pt>
                <c:pt idx="85">
                  <c:v>Sprint 12:</c:v>
                </c:pt>
                <c:pt idx="86">
                  <c:v>Ý tưởng trang quản lý sản phẩm cho Admin</c:v>
                </c:pt>
                <c:pt idx="87">
                  <c:v>Lập kế hoạch triển khai trang quản lý</c:v>
                </c:pt>
                <c:pt idx="88">
                  <c:v>Thiết kế cho trang quản lý</c:v>
                </c:pt>
                <c:pt idx="89">
                  <c:v>Code quản lý sản phẩm</c:v>
                </c:pt>
                <c:pt idx="90">
                  <c:v>Cập nhật trang web khi thêm,sửa,xoá sản phẩm</c:v>
                </c:pt>
                <c:pt idx="91">
                  <c:v>Cập nhật trạng thái mặt hàng(còn, hết,...)</c:v>
                </c:pt>
                <c:pt idx="92">
                  <c:v>Code liên kết với cơ sở dữ liệu quản lý sản phẩm</c:v>
                </c:pt>
                <c:pt idx="93">
                  <c:v>Chỉnh sửa cơ sở dữ liệu trực tiếp khi có thay đổi</c:v>
                </c:pt>
                <c:pt idx="94">
                  <c:v>Test chỉnh sửa sản phẩm của admin</c:v>
                </c:pt>
                <c:pt idx="95">
                  <c:v>Sprint 13:</c:v>
                </c:pt>
                <c:pt idx="96">
                  <c:v>Ý tưởng trang giỏ hàng cho người dùng</c:v>
                </c:pt>
                <c:pt idx="97">
                  <c:v>Lập kế hoạch triển khai trang giỏ hàng</c:v>
                </c:pt>
                <c:pt idx="98">
                  <c:v>Thiết kế cho trang giỏ hàng</c:v>
                </c:pt>
                <c:pt idx="99">
                  <c:v>Code giao diện giỏ hàng</c:v>
                </c:pt>
                <c:pt idx="100">
                  <c:v>Code  liên kết chỉnh sửa dữ liệu database hàng khi khách mua</c:v>
                </c:pt>
                <c:pt idx="101">
                  <c:v>Code trạng thái trong giỏ hàng</c:v>
                </c:pt>
                <c:pt idx="102">
                  <c:v>Test trang giỏ hàng</c:v>
                </c:pt>
                <c:pt idx="103">
                  <c:v>Sprint 14:</c:v>
                </c:pt>
                <c:pt idx="104">
                  <c:v>Ý tưởng trang theo dõi đơn đặt hàng</c:v>
                </c:pt>
                <c:pt idx="105">
                  <c:v>Lập kế hoạch triển khai trang theo dõi đơn đặt hàng</c:v>
                </c:pt>
                <c:pt idx="106">
                  <c:v>Thiết kế cho trang  theo dõi đơn đặt hàng</c:v>
                </c:pt>
                <c:pt idx="107">
                  <c:v>Code giao diện theo dõi trạng thái đơn hàng</c:v>
                </c:pt>
                <c:pt idx="108">
                  <c:v>Code quản lý thông tin đơn đặt hàng</c:v>
                </c:pt>
                <c:pt idx="109">
                  <c:v>Test giao diện, trạng thái đơn hàng</c:v>
                </c:pt>
                <c:pt idx="110">
                  <c:v>Sprint 15:</c:v>
                </c:pt>
                <c:pt idx="111">
                  <c:v>Ý tưởng phần tự thiết kế sản phẩm</c:v>
                </c:pt>
                <c:pt idx="112">
                  <c:v>Lập kế hoạch triển khai phần tự thiết kế sản phẩm</c:v>
                </c:pt>
                <c:pt idx="113">
                  <c:v>Thiết kế phần tự thiết kế sản phẩm</c:v>
                </c:pt>
                <c:pt idx="114">
                  <c:v>Code giao diện phần tự thiết kế sản phẩm</c:v>
                </c:pt>
                <c:pt idx="115">
                  <c:v>Code quản lý phần tự thiết kế sản phẩm</c:v>
                </c:pt>
                <c:pt idx="116">
                  <c:v>Test chức năng, giao diện phần tự thiết kế sản phẩm</c:v>
                </c:pt>
                <c:pt idx="117">
                  <c:v>Sprint 16:</c:v>
                </c:pt>
                <c:pt idx="118">
                  <c:v>Ý tưởng trang tài khoản cá nhân </c:v>
                </c:pt>
                <c:pt idx="119">
                  <c:v>Lập kế hoạch triển khai trang  tài khoản cá nhân cho user</c:v>
                </c:pt>
                <c:pt idx="120">
                  <c:v>Thiết kế cho trang  tài khoản cá nhân cho user</c:v>
                </c:pt>
                <c:pt idx="121">
                  <c:v>Code giao diện tài khoản cá nhân</c:v>
                </c:pt>
                <c:pt idx="122">
                  <c:v>Test chinh sửa tài khoản cá nhân</c:v>
                </c:pt>
                <c:pt idx="123">
                  <c:v>Sprint 17:</c:v>
                </c:pt>
                <c:pt idx="124">
                  <c:v>Ý tưởng trang thông báo của người dùng</c:v>
                </c:pt>
                <c:pt idx="125">
                  <c:v>Lập kế hoạch triển khai  trang thông báo của người dùng</c:v>
                </c:pt>
                <c:pt idx="126">
                  <c:v>Thiết kế cho trang thông báo của người dùng</c:v>
                </c:pt>
                <c:pt idx="127">
                  <c:v>Code giao diện trang thông báo</c:v>
                </c:pt>
                <c:pt idx="128">
                  <c:v>Code chỉnh sửa nhận thông báo qua ứng dụng trực tuyến(gmail, sms)</c:v>
                </c:pt>
                <c:pt idx="129">
                  <c:v>Test code, giao diện nhận thông báo</c:v>
                </c:pt>
                <c:pt idx="130">
                  <c:v>Sprint 18:</c:v>
                </c:pt>
                <c:pt idx="131">
                  <c:v>Ý tưởng trang quản lý đơn hàng tài khoản</c:v>
                </c:pt>
                <c:pt idx="132">
                  <c:v>Lập kế hoạch triển khai trang quản lý đơn hàng tài khoản</c:v>
                </c:pt>
                <c:pt idx="133">
                  <c:v>Thiết kế cho trang quản lý đơn hàng tài khoản</c:v>
                </c:pt>
                <c:pt idx="134">
                  <c:v>Code quản lý đơn hàng.</c:v>
                </c:pt>
                <c:pt idx="135">
                  <c:v>Code liên kết database khi có đơn mua(trừ đi số lượng hàng trong kho)</c:v>
                </c:pt>
                <c:pt idx="136">
                  <c:v>Code tính tổng số đơn hàng đã được bán ra theo tháng, năm</c:v>
                </c:pt>
                <c:pt idx="137">
                  <c:v>Test quản lý, chỉnh sửa đơn hàng</c:v>
                </c:pt>
                <c:pt idx="138">
                  <c:v>Sprint 19:</c:v>
                </c:pt>
                <c:pt idx="139">
                  <c:v>Ý tưởng trang quản lý tài khoản</c:v>
                </c:pt>
                <c:pt idx="140">
                  <c:v>Lập kế hoạch triển khai trang quản lý tài khoản</c:v>
                </c:pt>
                <c:pt idx="141">
                  <c:v>Thiết kế cho trang quản lý tài khoản</c:v>
                </c:pt>
                <c:pt idx="142">
                  <c:v>Code quản lý tài khoản</c:v>
                </c:pt>
                <c:pt idx="143">
                  <c:v>Code kết nối database khi có tài khoản mới</c:v>
                </c:pt>
                <c:pt idx="144">
                  <c:v>Code quản lí phân quyền cho khách hàng</c:v>
                </c:pt>
                <c:pt idx="145">
                  <c:v>Test quản lý tài khoản</c:v>
                </c:pt>
                <c:pt idx="146">
                  <c:v>Sprint 20:</c:v>
                </c:pt>
                <c:pt idx="147">
                  <c:v>Ý tưởng trang quản lý lịch sử mua hàng</c:v>
                </c:pt>
                <c:pt idx="148">
                  <c:v>Lập kế hoạch triển khai trang quản lý lịch sử mua hàng</c:v>
                </c:pt>
                <c:pt idx="149">
                  <c:v>Thiết kế cho trang quản lý lịch sử mua hàng</c:v>
                </c:pt>
                <c:pt idx="150">
                  <c:v>Code quản lý lịch sử mua hàng</c:v>
                </c:pt>
                <c:pt idx="151">
                  <c:v>Code các đơn hàng đã mua của khách hàng</c:v>
                </c:pt>
                <c:pt idx="152">
                  <c:v>Test danh sách mua hàng trả dúng dữ liệu tài khoản</c:v>
                </c:pt>
                <c:pt idx="153">
                  <c:v>Test giao diện lịch sử mua hàng</c:v>
                </c:pt>
                <c:pt idx="154">
                  <c:v>Sprint 21:</c:v>
                </c:pt>
                <c:pt idx="155">
                  <c:v>Ý tưởng trang quản lý doanh thu</c:v>
                </c:pt>
                <c:pt idx="156">
                  <c:v>Lập kế hoạch triển khai trang quản lý doanh thu</c:v>
                </c:pt>
                <c:pt idx="157">
                  <c:v>Thiết kế cho trang quản lý doanh thu</c:v>
                </c:pt>
                <c:pt idx="158">
                  <c:v>Code quản lý doanh thu</c:v>
                </c:pt>
                <c:pt idx="159">
                  <c:v>Code tổng doanh thu theo thời gian</c:v>
                </c:pt>
                <c:pt idx="160">
                  <c:v>Code quản lý doanh thu theo sản phẩm</c:v>
                </c:pt>
                <c:pt idx="161">
                  <c:v>Test và đánh giá doanh thu</c:v>
                </c:pt>
                <c:pt idx="162">
                  <c:v>Test giao diện doanh thu sản phẩm</c:v>
                </c:pt>
                <c:pt idx="163">
                  <c:v>Sprint 22:</c:v>
                </c:pt>
                <c:pt idx="164">
                  <c:v>Ý tưởng trang quản lý bài viết</c:v>
                </c:pt>
                <c:pt idx="165">
                  <c:v>Lập kế hoạch triển khai trang quản lý bài viết</c:v>
                </c:pt>
                <c:pt idx="166">
                  <c:v>Thiết kế cho trang quản lý bài viết</c:v>
                </c:pt>
                <c:pt idx="167">
                  <c:v>Code quản lý bài viết</c:v>
                </c:pt>
                <c:pt idx="168">
                  <c:v>Test giao diện quản lý bài viết</c:v>
                </c:pt>
                <c:pt idx="169">
                  <c:v>Sprint 23:</c:v>
                </c:pt>
                <c:pt idx="170">
                  <c:v>Ý tưởng trang quản lý thông báo</c:v>
                </c:pt>
                <c:pt idx="171">
                  <c:v>Lập kế hoạch triển khai trang quản lý thông báo</c:v>
                </c:pt>
                <c:pt idx="172">
                  <c:v>Thiết kế giao diện trang quản lý thông báo</c:v>
                </c:pt>
                <c:pt idx="173">
                  <c:v>Code chức năng quản lý thông báo</c:v>
                </c:pt>
                <c:pt idx="174">
                  <c:v>Code phân loại thông báo theo loại</c:v>
                </c:pt>
                <c:pt idx="175">
                  <c:v>Code chức năng gửi thông báo đến người dùng</c:v>
                </c:pt>
                <c:pt idx="176">
                  <c:v>Test hiển thị danh sách thông báo</c:v>
                </c:pt>
                <c:pt idx="177">
                  <c:v>Test giao diện quản lý thông báo</c:v>
                </c:pt>
                <c:pt idx="178">
                  <c:v>Sprint 24:</c:v>
                </c:pt>
                <c:pt idx="179">
                  <c:v>Ý tưởng trang quản lý chi tiết sản phẩm</c:v>
                </c:pt>
                <c:pt idx="180">
                  <c:v>Lập kế hoạch triển khai trang quản lý chi tiết sản phẩm</c:v>
                </c:pt>
                <c:pt idx="181">
                  <c:v>Thiết kế giao diện trang quản lý chi tiết sản phẩm</c:v>
                </c:pt>
                <c:pt idx="182">
                  <c:v>Code chức năng quản lý chi tiết sản phẩm</c:v>
                </c:pt>
                <c:pt idx="183">
                  <c:v>Code tính năng lọc và tìm kiếm sản phẩm</c:v>
                </c:pt>
                <c:pt idx="184">
                  <c:v>Code hiển thị đánh giá và nhận xét sản phẩm</c:v>
                </c:pt>
                <c:pt idx="185">
                  <c:v>Test chức năng hiển thị chi tiết sản phẩm</c:v>
                </c:pt>
                <c:pt idx="186">
                  <c:v>Test giao diện quản lý chi tiết sản phẩm</c:v>
                </c:pt>
                <c:pt idx="187">
                  <c:v>Sprint 25:</c:v>
                </c:pt>
                <c:pt idx="188">
                  <c:v>Ý tưởng trang theo dõi trạng thái hệ thống</c:v>
                </c:pt>
                <c:pt idx="189">
                  <c:v>Lập kế hoạch triển khai trang theo dõi trạng thái hệ thống</c:v>
                </c:pt>
                <c:pt idx="190">
                  <c:v>Thiết kế cho trang theo dõi trạng thái hệ thống</c:v>
                </c:pt>
                <c:pt idx="191">
                  <c:v>Code thông báo khi xảy ra lỗi</c:v>
                </c:pt>
                <c:pt idx="192">
                  <c:v>Code thống kê, báo cáo số lượng lỗi code khi đưa sản phẩm ra thực tế</c:v>
                </c:pt>
                <c:pt idx="193">
                  <c:v>Liên kết với bên thứ 3: New Relic,Slack/Email Integration</c:v>
                </c:pt>
                <c:pt idx="194">
                  <c:v>Tối ưu hoá Frontend/Backend/Database</c:v>
                </c:pt>
                <c:pt idx="195">
                  <c:v>Tối ưu tải trang</c:v>
                </c:pt>
                <c:pt idx="196">
                  <c:v>Test thông báo, chuẩn lỗi trang web</c:v>
                </c:pt>
                <c:pt idx="197">
                  <c:v>Sprint 26:</c:v>
                </c:pt>
                <c:pt idx="198">
                  <c:v>Ý tưởng trang theo dõi trạng thái hệ thống</c:v>
                </c:pt>
                <c:pt idx="199">
                  <c:v>Lập kế hoạch triển khai trang theo dõi trạng thái hệ thống</c:v>
                </c:pt>
                <c:pt idx="200">
                  <c:v>Thiết kế cho trang theo dõi trạng thái hệ thống</c:v>
                </c:pt>
                <c:pt idx="201">
                  <c:v>Code thông báo khi xảy ra lỗi</c:v>
                </c:pt>
                <c:pt idx="202">
                  <c:v>Code thống kê, báo cáo số lượng lỗi code khi đưa sản phẩm ra thực tế</c:v>
                </c:pt>
                <c:pt idx="203">
                  <c:v>Liên kết với bên thứ 3: New Relic,Slack/Email Integration</c:v>
                </c:pt>
                <c:pt idx="204">
                  <c:v>Tối ưu hoá Frontend/Backend/Database</c:v>
                </c:pt>
                <c:pt idx="205">
                  <c:v>Tối ưu tải trang</c:v>
                </c:pt>
                <c:pt idx="206">
                  <c:v>Test thông báo, chuẩn lỗi trang web</c:v>
                </c:pt>
              </c:strCache>
            </c:strRef>
          </c:cat>
          <c:val>
            <c:numRef>
              <c:f>[0]!rng_StartDate</c:f>
              <c:numCache>
                <c:formatCode>m/d/yyyy</c:formatCode>
                <c:ptCount val="207"/>
                <c:pt idx="0">
                  <c:v>45658</c:v>
                </c:pt>
                <c:pt idx="1">
                  <c:v>45960</c:v>
                </c:pt>
                <c:pt idx="2">
                  <c:v>45960</c:v>
                </c:pt>
                <c:pt idx="3">
                  <c:v>45963</c:v>
                </c:pt>
                <c:pt idx="4">
                  <c:v>45960</c:v>
                </c:pt>
                <c:pt idx="5">
                  <c:v>45662</c:v>
                </c:pt>
                <c:pt idx="6">
                  <c:v>45662</c:v>
                </c:pt>
                <c:pt idx="7">
                  <c:v>45662</c:v>
                </c:pt>
                <c:pt idx="8">
                  <c:v>45662</c:v>
                </c:pt>
                <c:pt idx="9">
                  <c:v>45663</c:v>
                </c:pt>
                <c:pt idx="10">
                  <c:v>45663</c:v>
                </c:pt>
                <c:pt idx="11">
                  <c:v>45664</c:v>
                </c:pt>
                <c:pt idx="12">
                  <c:v>45664</c:v>
                </c:pt>
                <c:pt idx="13">
                  <c:v>45665</c:v>
                </c:pt>
                <c:pt idx="14">
                  <c:v>45665</c:v>
                </c:pt>
                <c:pt idx="15">
                  <c:v>45666</c:v>
                </c:pt>
                <c:pt idx="16">
                  <c:v>45666</c:v>
                </c:pt>
                <c:pt idx="17">
                  <c:v>45667</c:v>
                </c:pt>
                <c:pt idx="18">
                  <c:v>45667</c:v>
                </c:pt>
                <c:pt idx="19">
                  <c:v>45668</c:v>
                </c:pt>
                <c:pt idx="20">
                  <c:v>45668</c:v>
                </c:pt>
                <c:pt idx="21">
                  <c:v>45669</c:v>
                </c:pt>
                <c:pt idx="22">
                  <c:v>45669</c:v>
                </c:pt>
                <c:pt idx="23">
                  <c:v>45670</c:v>
                </c:pt>
                <c:pt idx="24">
                  <c:v>45671</c:v>
                </c:pt>
                <c:pt idx="25">
                  <c:v>45672</c:v>
                </c:pt>
                <c:pt idx="26">
                  <c:v>45672</c:v>
                </c:pt>
                <c:pt idx="27">
                  <c:v>45673</c:v>
                </c:pt>
                <c:pt idx="28">
                  <c:v>45674</c:v>
                </c:pt>
                <c:pt idx="29">
                  <c:v>45675</c:v>
                </c:pt>
                <c:pt idx="30">
                  <c:v>45676</c:v>
                </c:pt>
                <c:pt idx="31">
                  <c:v>45676</c:v>
                </c:pt>
                <c:pt idx="32">
                  <c:v>45677</c:v>
                </c:pt>
                <c:pt idx="33">
                  <c:v>45678</c:v>
                </c:pt>
                <c:pt idx="34">
                  <c:v>45679</c:v>
                </c:pt>
                <c:pt idx="35">
                  <c:v>45680</c:v>
                </c:pt>
                <c:pt idx="36">
                  <c:v>45682</c:v>
                </c:pt>
                <c:pt idx="37">
                  <c:v>45683</c:v>
                </c:pt>
                <c:pt idx="38">
                  <c:v>45683</c:v>
                </c:pt>
                <c:pt idx="39">
                  <c:v>45684</c:v>
                </c:pt>
                <c:pt idx="40">
                  <c:v>45685</c:v>
                </c:pt>
                <c:pt idx="41">
                  <c:v>45686</c:v>
                </c:pt>
                <c:pt idx="42">
                  <c:v>45687</c:v>
                </c:pt>
                <c:pt idx="43">
                  <c:v>45688</c:v>
                </c:pt>
                <c:pt idx="44">
                  <c:v>45689</c:v>
                </c:pt>
                <c:pt idx="45">
                  <c:v>45690</c:v>
                </c:pt>
                <c:pt idx="46">
                  <c:v>45689</c:v>
                </c:pt>
                <c:pt idx="47">
                  <c:v>45690</c:v>
                </c:pt>
                <c:pt idx="48">
                  <c:v>45691</c:v>
                </c:pt>
                <c:pt idx="49">
                  <c:v>45692</c:v>
                </c:pt>
                <c:pt idx="50">
                  <c:v>45694</c:v>
                </c:pt>
                <c:pt idx="51">
                  <c:v>45695</c:v>
                </c:pt>
                <c:pt idx="52">
                  <c:v>45695</c:v>
                </c:pt>
                <c:pt idx="53">
                  <c:v>45696</c:v>
                </c:pt>
                <c:pt idx="54">
                  <c:v>45697</c:v>
                </c:pt>
                <c:pt idx="55">
                  <c:v>45699</c:v>
                </c:pt>
                <c:pt idx="56">
                  <c:v>45701</c:v>
                </c:pt>
                <c:pt idx="57">
                  <c:v>45702</c:v>
                </c:pt>
                <c:pt idx="58">
                  <c:v>45702</c:v>
                </c:pt>
                <c:pt idx="59">
                  <c:v>45703</c:v>
                </c:pt>
                <c:pt idx="60">
                  <c:v>45704</c:v>
                </c:pt>
                <c:pt idx="61">
                  <c:v>45706</c:v>
                </c:pt>
                <c:pt idx="62">
                  <c:v>45708</c:v>
                </c:pt>
                <c:pt idx="63">
                  <c:v>45709</c:v>
                </c:pt>
                <c:pt idx="64">
                  <c:v>45709</c:v>
                </c:pt>
                <c:pt idx="65">
                  <c:v>45710</c:v>
                </c:pt>
                <c:pt idx="66">
                  <c:v>45711</c:v>
                </c:pt>
                <c:pt idx="67">
                  <c:v>45712</c:v>
                </c:pt>
                <c:pt idx="68">
                  <c:v>45713</c:v>
                </c:pt>
                <c:pt idx="69">
                  <c:v>45714</c:v>
                </c:pt>
                <c:pt idx="70">
                  <c:v>45715</c:v>
                </c:pt>
                <c:pt idx="71">
                  <c:v>45716</c:v>
                </c:pt>
                <c:pt idx="72">
                  <c:v>45716</c:v>
                </c:pt>
                <c:pt idx="73">
                  <c:v>45717</c:v>
                </c:pt>
                <c:pt idx="74">
                  <c:v>45718</c:v>
                </c:pt>
                <c:pt idx="75">
                  <c:v>45719</c:v>
                </c:pt>
                <c:pt idx="76">
                  <c:v>45720</c:v>
                </c:pt>
                <c:pt idx="77">
                  <c:v>45721</c:v>
                </c:pt>
                <c:pt idx="78">
                  <c:v>45722</c:v>
                </c:pt>
                <c:pt idx="79">
                  <c:v>45723</c:v>
                </c:pt>
                <c:pt idx="80">
                  <c:v>45723</c:v>
                </c:pt>
                <c:pt idx="81">
                  <c:v>45724</c:v>
                </c:pt>
                <c:pt idx="82">
                  <c:v>45725</c:v>
                </c:pt>
                <c:pt idx="83">
                  <c:v>45727</c:v>
                </c:pt>
                <c:pt idx="84">
                  <c:v>45729</c:v>
                </c:pt>
                <c:pt idx="85">
                  <c:v>45730</c:v>
                </c:pt>
                <c:pt idx="86">
                  <c:v>45730</c:v>
                </c:pt>
                <c:pt idx="87">
                  <c:v>45731</c:v>
                </c:pt>
                <c:pt idx="88">
                  <c:v>45732</c:v>
                </c:pt>
                <c:pt idx="89">
                  <c:v>45733</c:v>
                </c:pt>
                <c:pt idx="90">
                  <c:v>45734</c:v>
                </c:pt>
                <c:pt idx="91">
                  <c:v>45735</c:v>
                </c:pt>
                <c:pt idx="92">
                  <c:v>45736</c:v>
                </c:pt>
                <c:pt idx="93">
                  <c:v>45737</c:v>
                </c:pt>
                <c:pt idx="94">
                  <c:v>45737</c:v>
                </c:pt>
                <c:pt idx="95">
                  <c:v>45737</c:v>
                </c:pt>
                <c:pt idx="96">
                  <c:v>45737</c:v>
                </c:pt>
                <c:pt idx="97">
                  <c:v>45738</c:v>
                </c:pt>
                <c:pt idx="98">
                  <c:v>45739</c:v>
                </c:pt>
                <c:pt idx="99">
                  <c:v>45740</c:v>
                </c:pt>
                <c:pt idx="100">
                  <c:v>45741</c:v>
                </c:pt>
                <c:pt idx="101">
                  <c:v>45742</c:v>
                </c:pt>
                <c:pt idx="102">
                  <c:v>45743</c:v>
                </c:pt>
                <c:pt idx="103">
                  <c:v>45744</c:v>
                </c:pt>
                <c:pt idx="104">
                  <c:v>45744</c:v>
                </c:pt>
                <c:pt idx="105">
                  <c:v>45745</c:v>
                </c:pt>
                <c:pt idx="106">
                  <c:v>45746</c:v>
                </c:pt>
                <c:pt idx="107">
                  <c:v>45747</c:v>
                </c:pt>
                <c:pt idx="108">
                  <c:v>45748</c:v>
                </c:pt>
                <c:pt idx="109">
                  <c:v>45750</c:v>
                </c:pt>
                <c:pt idx="110">
                  <c:v>45751</c:v>
                </c:pt>
                <c:pt idx="111">
                  <c:v>45751</c:v>
                </c:pt>
                <c:pt idx="112">
                  <c:v>45752</c:v>
                </c:pt>
                <c:pt idx="113">
                  <c:v>45753</c:v>
                </c:pt>
                <c:pt idx="114">
                  <c:v>45754</c:v>
                </c:pt>
                <c:pt idx="115">
                  <c:v>45755</c:v>
                </c:pt>
                <c:pt idx="116">
                  <c:v>45757</c:v>
                </c:pt>
                <c:pt idx="117">
                  <c:v>45758</c:v>
                </c:pt>
                <c:pt idx="118">
                  <c:v>45758</c:v>
                </c:pt>
                <c:pt idx="119">
                  <c:v>45759</c:v>
                </c:pt>
                <c:pt idx="120">
                  <c:v>45760</c:v>
                </c:pt>
                <c:pt idx="121">
                  <c:v>45761</c:v>
                </c:pt>
                <c:pt idx="122">
                  <c:v>45763</c:v>
                </c:pt>
                <c:pt idx="123">
                  <c:v>45764</c:v>
                </c:pt>
                <c:pt idx="124">
                  <c:v>45764</c:v>
                </c:pt>
                <c:pt idx="125">
                  <c:v>45765</c:v>
                </c:pt>
                <c:pt idx="126">
                  <c:v>45766</c:v>
                </c:pt>
                <c:pt idx="127">
                  <c:v>45767</c:v>
                </c:pt>
                <c:pt idx="128">
                  <c:v>45768</c:v>
                </c:pt>
                <c:pt idx="129">
                  <c:v>45770</c:v>
                </c:pt>
                <c:pt idx="130">
                  <c:v>45771</c:v>
                </c:pt>
                <c:pt idx="131">
                  <c:v>45771</c:v>
                </c:pt>
                <c:pt idx="132">
                  <c:v>45772</c:v>
                </c:pt>
                <c:pt idx="133">
                  <c:v>45773</c:v>
                </c:pt>
                <c:pt idx="134">
                  <c:v>45774</c:v>
                </c:pt>
                <c:pt idx="135">
                  <c:v>45775</c:v>
                </c:pt>
                <c:pt idx="136">
                  <c:v>45776</c:v>
                </c:pt>
                <c:pt idx="137">
                  <c:v>45777</c:v>
                </c:pt>
                <c:pt idx="138">
                  <c:v>45778</c:v>
                </c:pt>
                <c:pt idx="139">
                  <c:v>45778</c:v>
                </c:pt>
                <c:pt idx="140">
                  <c:v>45779</c:v>
                </c:pt>
                <c:pt idx="141">
                  <c:v>45780</c:v>
                </c:pt>
                <c:pt idx="142">
                  <c:v>45781</c:v>
                </c:pt>
                <c:pt idx="143">
                  <c:v>45782</c:v>
                </c:pt>
                <c:pt idx="144">
                  <c:v>45783</c:v>
                </c:pt>
                <c:pt idx="145">
                  <c:v>45784</c:v>
                </c:pt>
                <c:pt idx="146">
                  <c:v>45785</c:v>
                </c:pt>
                <c:pt idx="147">
                  <c:v>45785</c:v>
                </c:pt>
                <c:pt idx="148">
                  <c:v>45786</c:v>
                </c:pt>
                <c:pt idx="149">
                  <c:v>45787</c:v>
                </c:pt>
                <c:pt idx="150">
                  <c:v>45788</c:v>
                </c:pt>
                <c:pt idx="151">
                  <c:v>45789</c:v>
                </c:pt>
                <c:pt idx="152">
                  <c:v>45790</c:v>
                </c:pt>
                <c:pt idx="153">
                  <c:v>45791</c:v>
                </c:pt>
                <c:pt idx="154">
                  <c:v>45792</c:v>
                </c:pt>
                <c:pt idx="155">
                  <c:v>45792</c:v>
                </c:pt>
                <c:pt idx="156">
                  <c:v>45793</c:v>
                </c:pt>
                <c:pt idx="157">
                  <c:v>45794</c:v>
                </c:pt>
                <c:pt idx="158">
                  <c:v>45795</c:v>
                </c:pt>
                <c:pt idx="159">
                  <c:v>45796</c:v>
                </c:pt>
                <c:pt idx="160">
                  <c:v>45797</c:v>
                </c:pt>
                <c:pt idx="161">
                  <c:v>45798</c:v>
                </c:pt>
                <c:pt idx="162">
                  <c:v>45799</c:v>
                </c:pt>
                <c:pt idx="163">
                  <c:v>45800</c:v>
                </c:pt>
                <c:pt idx="164">
                  <c:v>45800</c:v>
                </c:pt>
                <c:pt idx="165">
                  <c:v>45801</c:v>
                </c:pt>
                <c:pt idx="166">
                  <c:v>45802</c:v>
                </c:pt>
                <c:pt idx="167">
                  <c:v>45803</c:v>
                </c:pt>
                <c:pt idx="168">
                  <c:v>45804</c:v>
                </c:pt>
                <c:pt idx="169">
                  <c:v>45805</c:v>
                </c:pt>
                <c:pt idx="170">
                  <c:v>45805</c:v>
                </c:pt>
                <c:pt idx="171">
                  <c:v>45806</c:v>
                </c:pt>
                <c:pt idx="172">
                  <c:v>45807</c:v>
                </c:pt>
                <c:pt idx="173">
                  <c:v>45808</c:v>
                </c:pt>
                <c:pt idx="174">
                  <c:v>45809</c:v>
                </c:pt>
                <c:pt idx="175">
                  <c:v>45810</c:v>
                </c:pt>
                <c:pt idx="176">
                  <c:v>45811</c:v>
                </c:pt>
                <c:pt idx="177">
                  <c:v>45812</c:v>
                </c:pt>
                <c:pt idx="178">
                  <c:v>45813</c:v>
                </c:pt>
                <c:pt idx="179">
                  <c:v>45813</c:v>
                </c:pt>
                <c:pt idx="180">
                  <c:v>45814</c:v>
                </c:pt>
                <c:pt idx="181">
                  <c:v>45815</c:v>
                </c:pt>
                <c:pt idx="182">
                  <c:v>45816</c:v>
                </c:pt>
                <c:pt idx="183">
                  <c:v>45817</c:v>
                </c:pt>
                <c:pt idx="184">
                  <c:v>45818</c:v>
                </c:pt>
                <c:pt idx="185">
                  <c:v>45819</c:v>
                </c:pt>
                <c:pt idx="186">
                  <c:v>45820</c:v>
                </c:pt>
                <c:pt idx="187">
                  <c:v>45821</c:v>
                </c:pt>
                <c:pt idx="188">
                  <c:v>45821</c:v>
                </c:pt>
                <c:pt idx="189">
                  <c:v>45822</c:v>
                </c:pt>
                <c:pt idx="190">
                  <c:v>45823</c:v>
                </c:pt>
                <c:pt idx="191">
                  <c:v>45824</c:v>
                </c:pt>
                <c:pt idx="192">
                  <c:v>45825</c:v>
                </c:pt>
                <c:pt idx="193">
                  <c:v>45827</c:v>
                </c:pt>
                <c:pt idx="194">
                  <c:v>45827</c:v>
                </c:pt>
                <c:pt idx="195">
                  <c:v>45828</c:v>
                </c:pt>
                <c:pt idx="196">
                  <c:v>45828</c:v>
                </c:pt>
                <c:pt idx="197">
                  <c:v>45828</c:v>
                </c:pt>
                <c:pt idx="198">
                  <c:v>45828</c:v>
                </c:pt>
                <c:pt idx="199">
                  <c:v>45829</c:v>
                </c:pt>
                <c:pt idx="200">
                  <c:v>45830</c:v>
                </c:pt>
                <c:pt idx="201">
                  <c:v>45831</c:v>
                </c:pt>
                <c:pt idx="202">
                  <c:v>45832</c:v>
                </c:pt>
                <c:pt idx="203">
                  <c:v>45833</c:v>
                </c:pt>
                <c:pt idx="204">
                  <c:v>45834</c:v>
                </c:pt>
                <c:pt idx="205">
                  <c:v>45835</c:v>
                </c:pt>
                <c:pt idx="206">
                  <c:v>45835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38-463A-B85B-3085CDB36D06}"/>
            </c:ext>
          </c:extLst>
        </c:ser>
        <c:ser>
          <c:idx val="1"/>
          <c:order val="1"/>
          <c:tx>
            <c:strRef>
              <c:f>'Sweet Cake'!$I$9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207"/>
                <c:pt idx="0">
                  <c:v>Sprint 1:</c:v>
                </c:pt>
                <c:pt idx="1">
                  <c:v>Lên ý tưởng thương hiệu</c:v>
                </c:pt>
                <c:pt idx="2">
                  <c:v>Đưa ra các ý tưởng</c:v>
                </c:pt>
                <c:pt idx="3">
                  <c:v>Chốt thiết kế web mẫu</c:v>
                </c:pt>
                <c:pt idx="4">
                  <c:v>Thiết kế giao diện sản phẩm</c:v>
                </c:pt>
                <c:pt idx="5">
                  <c:v>Sprint 2:</c:v>
                </c:pt>
                <c:pt idx="6">
                  <c:v>Ý tưởng cho hiệu ứng chuyển ảnh </c:v>
                </c:pt>
                <c:pt idx="7">
                  <c:v>Lập kế hoạch triển khai function</c:v>
                </c:pt>
                <c:pt idx="8">
                  <c:v>Thiết kế function chuyển ảnh</c:v>
                </c:pt>
                <c:pt idx="9">
                  <c:v>Code hiệu ứng</c:v>
                </c:pt>
                <c:pt idx="10">
                  <c:v>Test slide-show</c:v>
                </c:pt>
                <c:pt idx="11">
                  <c:v>Ý tưởng cho phần giới thiệu</c:v>
                </c:pt>
                <c:pt idx="12">
                  <c:v>Lập kế hoạch triển khai function</c:v>
                </c:pt>
                <c:pt idx="13">
                  <c:v>Thiết kế function phần giới thiệu</c:v>
                </c:pt>
                <c:pt idx="14">
                  <c:v>Code hiệu ứng</c:v>
                </c:pt>
                <c:pt idx="15">
                  <c:v>Test phần giới thiệu</c:v>
                </c:pt>
                <c:pt idx="16">
                  <c:v>Ý tưởng cho phần blog</c:v>
                </c:pt>
                <c:pt idx="17">
                  <c:v>Lập kế hoạch triển khai function</c:v>
                </c:pt>
                <c:pt idx="18">
                  <c:v>Thiết kế function , bố cục cho function</c:v>
                </c:pt>
                <c:pt idx="19">
                  <c:v>Code function trang blog</c:v>
                </c:pt>
                <c:pt idx="20">
                  <c:v>Test link blog</c:v>
                </c:pt>
                <c:pt idx="21">
                  <c:v>Sprint 3:</c:v>
                </c:pt>
                <c:pt idx="22">
                  <c:v>Ý tưởng trang chỉnh sửa bộ hiệu ứng và bố cục trang </c:v>
                </c:pt>
                <c:pt idx="23">
                  <c:v>Lập kế hoạch triển khai cho trang chỉnh sửa </c:v>
                </c:pt>
                <c:pt idx="24">
                  <c:v>Thiết kế cho function chỉnh sửa bố cục trang</c:v>
                </c:pt>
                <c:pt idx="25">
                  <c:v>Code giao diện</c:v>
                </c:pt>
                <c:pt idx="26">
                  <c:v>Code liên kết với kho dữ liệu máy để tải ảnh</c:v>
                </c:pt>
                <c:pt idx="27">
                  <c:v>Code liên kết với cơ sở dữ liệu để lấy thông tin</c:v>
                </c:pt>
                <c:pt idx="28">
                  <c:v>Chỉnh sửa liên kết các trang blog</c:v>
                </c:pt>
                <c:pt idx="29">
                  <c:v>Test function chỉnh sửa hiệu ứng</c:v>
                </c:pt>
                <c:pt idx="30">
                  <c:v>Sprint 4:</c:v>
                </c:pt>
                <c:pt idx="31">
                  <c:v>Ý tưởng thanh điều hướng cho người dùng</c:v>
                </c:pt>
                <c:pt idx="32">
                  <c:v>Lập kế hoạch triển khai cho function</c:v>
                </c:pt>
                <c:pt idx="33">
                  <c:v>Thiết kế giao diện thanh điều hướng </c:v>
                </c:pt>
                <c:pt idx="34">
                  <c:v>Code giao diện thanh menu</c:v>
                </c:pt>
                <c:pt idx="35">
                  <c:v>Code liên kết cho thanh điều hướng </c:v>
                </c:pt>
                <c:pt idx="36">
                  <c:v>Test thanh điều hướng</c:v>
                </c:pt>
                <c:pt idx="37">
                  <c:v>Sprint 5:</c:v>
                </c:pt>
                <c:pt idx="38">
                  <c:v>Ý tưởng thanh tìm kiếm cho người dùng</c:v>
                </c:pt>
                <c:pt idx="39">
                  <c:v>Lập kế hoạch triển khai thanh tìm kiếm</c:v>
                </c:pt>
                <c:pt idx="40">
                  <c:v>Thiết kế thanh tìm kiếm</c:v>
                </c:pt>
                <c:pt idx="41">
                  <c:v>Code giao diện thanh tìm kiếm sản phẩm</c:v>
                </c:pt>
                <c:pt idx="42">
                  <c:v>Code liên kết sản phẩm phù hợp tìm kiếm </c:v>
                </c:pt>
                <c:pt idx="43">
                  <c:v>Code liên kết phù hợp với trang cần tìm</c:v>
                </c:pt>
                <c:pt idx="44">
                  <c:v>Test thanh tìm kiếm</c:v>
                </c:pt>
                <c:pt idx="45">
                  <c:v>Sprint 6:</c:v>
                </c:pt>
                <c:pt idx="46">
                  <c:v>Ý tưởng phần phản hồi cho khách hàng</c:v>
                </c:pt>
                <c:pt idx="47">
                  <c:v>Lập kế hoạch triển khai phần phản hồi của khách hàng</c:v>
                </c:pt>
                <c:pt idx="48">
                  <c:v>Thiết kế cho phần phản hồi của khách hàng</c:v>
                </c:pt>
                <c:pt idx="49">
                  <c:v>Code giao diện phản hồi </c:v>
                </c:pt>
                <c:pt idx="50">
                  <c:v>Test phản hồi khách hàng</c:v>
                </c:pt>
                <c:pt idx="51">
                  <c:v>Sprint 7:</c:v>
                </c:pt>
                <c:pt idx="52">
                  <c:v>Ý tưởng trang quản lý phản hồi của khách hàng</c:v>
                </c:pt>
                <c:pt idx="53">
                  <c:v>Lập kế hoạch triển khai trang quản lý phản hồi của khách hàng</c:v>
                </c:pt>
                <c:pt idx="54">
                  <c:v>Thiết kế cho trang quản lý phản hồi của khách hàng</c:v>
                </c:pt>
                <c:pt idx="55">
                  <c:v>Code giao diện quản lý phản hồi khách hàng</c:v>
                </c:pt>
                <c:pt idx="56">
                  <c:v>Test lưu, xóa, kiểm duyệt đánh giá khách hàng</c:v>
                </c:pt>
                <c:pt idx="57">
                  <c:v>Sprint 8:</c:v>
                </c:pt>
                <c:pt idx="58">
                  <c:v>Ý tưởng cho function liên kết hợp tác</c:v>
                </c:pt>
                <c:pt idx="59">
                  <c:v>Lập kế hoạch triển khai function</c:v>
                </c:pt>
                <c:pt idx="60">
                  <c:v>Thiết kế cho function liên kết</c:v>
                </c:pt>
                <c:pt idx="61">
                  <c:v>Code giao diện hợp tác với thương hiệu </c:v>
                </c:pt>
                <c:pt idx="62">
                  <c:v>Test hợp tác</c:v>
                </c:pt>
                <c:pt idx="63">
                  <c:v>Sprint 9:</c:v>
                </c:pt>
                <c:pt idx="64">
                  <c:v>Ý tưởng trang đăng nhập</c:v>
                </c:pt>
                <c:pt idx="65">
                  <c:v>Lập kế hoạch triển khai trang đăng nhập </c:v>
                </c:pt>
                <c:pt idx="66">
                  <c:v>Thiết kế trang đăng nhập</c:v>
                </c:pt>
                <c:pt idx="67">
                  <c:v>Code giao diện đăng nhập</c:v>
                </c:pt>
                <c:pt idx="68">
                  <c:v>Hiện bảng comfirm khi đăng nhập</c:v>
                </c:pt>
                <c:pt idx="69">
                  <c:v>Bảo mật thông tin khách hàng quản lý bằng database</c:v>
                </c:pt>
                <c:pt idx="70">
                  <c:v>Test đăng nhập</c:v>
                </c:pt>
                <c:pt idx="71">
                  <c:v>Sprint 10:</c:v>
                </c:pt>
                <c:pt idx="72">
                  <c:v>Ý tưởng trang đăng ký</c:v>
                </c:pt>
                <c:pt idx="73">
                  <c:v>Lập kế hoạch triển khai trang đăng ký</c:v>
                </c:pt>
                <c:pt idx="74">
                  <c:v>Thiết kế trang đăng ký</c:v>
                </c:pt>
                <c:pt idx="75">
                  <c:v>Code giao diện đăng ký</c:v>
                </c:pt>
                <c:pt idx="76">
                  <c:v>Hiện bảng comfirm khi đăng ký</c:v>
                </c:pt>
                <c:pt idx="77">
                  <c:v>Bảo mật thông tin khách hàng quản lý bằng database</c:v>
                </c:pt>
                <c:pt idx="78">
                  <c:v>Test đăng ký</c:v>
                </c:pt>
                <c:pt idx="79">
                  <c:v>Sprint 11:</c:v>
                </c:pt>
                <c:pt idx="80">
                  <c:v>Ý tưởng trang sản phẩm cho người dùng</c:v>
                </c:pt>
                <c:pt idx="81">
                  <c:v>Lập kế hoạch triển khai function</c:v>
                </c:pt>
                <c:pt idx="82">
                  <c:v>Thiết kế cho trang sản phẩm</c:v>
                </c:pt>
                <c:pt idx="83">
                  <c:v>Code giao diện trang sản phẩm</c:v>
                </c:pt>
                <c:pt idx="84">
                  <c:v>Test trang sản phẩm khách hàng</c:v>
                </c:pt>
                <c:pt idx="85">
                  <c:v>Sprint 12:</c:v>
                </c:pt>
                <c:pt idx="86">
                  <c:v>Ý tưởng trang quản lý sản phẩm cho Admin</c:v>
                </c:pt>
                <c:pt idx="87">
                  <c:v>Lập kế hoạch triển khai trang quản lý</c:v>
                </c:pt>
                <c:pt idx="88">
                  <c:v>Thiết kế cho trang quản lý</c:v>
                </c:pt>
                <c:pt idx="89">
                  <c:v>Code quản lý sản phẩm</c:v>
                </c:pt>
                <c:pt idx="90">
                  <c:v>Cập nhật trang web khi thêm,sửa,xoá sản phẩm</c:v>
                </c:pt>
                <c:pt idx="91">
                  <c:v>Cập nhật trạng thái mặt hàng(còn, hết,...)</c:v>
                </c:pt>
                <c:pt idx="92">
                  <c:v>Code liên kết với cơ sở dữ liệu quản lý sản phẩm</c:v>
                </c:pt>
                <c:pt idx="93">
                  <c:v>Chỉnh sửa cơ sở dữ liệu trực tiếp khi có thay đổi</c:v>
                </c:pt>
                <c:pt idx="94">
                  <c:v>Test chỉnh sửa sản phẩm của admin</c:v>
                </c:pt>
                <c:pt idx="95">
                  <c:v>Sprint 13:</c:v>
                </c:pt>
                <c:pt idx="96">
                  <c:v>Ý tưởng trang giỏ hàng cho người dùng</c:v>
                </c:pt>
                <c:pt idx="97">
                  <c:v>Lập kế hoạch triển khai trang giỏ hàng</c:v>
                </c:pt>
                <c:pt idx="98">
                  <c:v>Thiết kế cho trang giỏ hàng</c:v>
                </c:pt>
                <c:pt idx="99">
                  <c:v>Code giao diện giỏ hàng</c:v>
                </c:pt>
                <c:pt idx="100">
                  <c:v>Code  liên kết chỉnh sửa dữ liệu database hàng khi khách mua</c:v>
                </c:pt>
                <c:pt idx="101">
                  <c:v>Code trạng thái trong giỏ hàng</c:v>
                </c:pt>
                <c:pt idx="102">
                  <c:v>Test trang giỏ hàng</c:v>
                </c:pt>
                <c:pt idx="103">
                  <c:v>Sprint 14:</c:v>
                </c:pt>
                <c:pt idx="104">
                  <c:v>Ý tưởng trang theo dõi đơn đặt hàng</c:v>
                </c:pt>
                <c:pt idx="105">
                  <c:v>Lập kế hoạch triển khai trang theo dõi đơn đặt hàng</c:v>
                </c:pt>
                <c:pt idx="106">
                  <c:v>Thiết kế cho trang  theo dõi đơn đặt hàng</c:v>
                </c:pt>
                <c:pt idx="107">
                  <c:v>Code giao diện theo dõi trạng thái đơn hàng</c:v>
                </c:pt>
                <c:pt idx="108">
                  <c:v>Code quản lý thông tin đơn đặt hàng</c:v>
                </c:pt>
                <c:pt idx="109">
                  <c:v>Test giao diện, trạng thái đơn hàng</c:v>
                </c:pt>
                <c:pt idx="110">
                  <c:v>Sprint 15:</c:v>
                </c:pt>
                <c:pt idx="111">
                  <c:v>Ý tưởng phần tự thiết kế sản phẩm</c:v>
                </c:pt>
                <c:pt idx="112">
                  <c:v>Lập kế hoạch triển khai phần tự thiết kế sản phẩm</c:v>
                </c:pt>
                <c:pt idx="113">
                  <c:v>Thiết kế phần tự thiết kế sản phẩm</c:v>
                </c:pt>
                <c:pt idx="114">
                  <c:v>Code giao diện phần tự thiết kế sản phẩm</c:v>
                </c:pt>
                <c:pt idx="115">
                  <c:v>Code quản lý phần tự thiết kế sản phẩm</c:v>
                </c:pt>
                <c:pt idx="116">
                  <c:v>Test chức năng, giao diện phần tự thiết kế sản phẩm</c:v>
                </c:pt>
                <c:pt idx="117">
                  <c:v>Sprint 16:</c:v>
                </c:pt>
                <c:pt idx="118">
                  <c:v>Ý tưởng trang tài khoản cá nhân </c:v>
                </c:pt>
                <c:pt idx="119">
                  <c:v>Lập kế hoạch triển khai trang  tài khoản cá nhân cho user</c:v>
                </c:pt>
                <c:pt idx="120">
                  <c:v>Thiết kế cho trang  tài khoản cá nhân cho user</c:v>
                </c:pt>
                <c:pt idx="121">
                  <c:v>Code giao diện tài khoản cá nhân</c:v>
                </c:pt>
                <c:pt idx="122">
                  <c:v>Test chinh sửa tài khoản cá nhân</c:v>
                </c:pt>
                <c:pt idx="123">
                  <c:v>Sprint 17:</c:v>
                </c:pt>
                <c:pt idx="124">
                  <c:v>Ý tưởng trang thông báo của người dùng</c:v>
                </c:pt>
                <c:pt idx="125">
                  <c:v>Lập kế hoạch triển khai  trang thông báo của người dùng</c:v>
                </c:pt>
                <c:pt idx="126">
                  <c:v>Thiết kế cho trang thông báo của người dùng</c:v>
                </c:pt>
                <c:pt idx="127">
                  <c:v>Code giao diện trang thông báo</c:v>
                </c:pt>
                <c:pt idx="128">
                  <c:v>Code chỉnh sửa nhận thông báo qua ứng dụng trực tuyến(gmail, sms)</c:v>
                </c:pt>
                <c:pt idx="129">
                  <c:v>Test code, giao diện nhận thông báo</c:v>
                </c:pt>
                <c:pt idx="130">
                  <c:v>Sprint 18:</c:v>
                </c:pt>
                <c:pt idx="131">
                  <c:v>Ý tưởng trang quản lý đơn hàng tài khoản</c:v>
                </c:pt>
                <c:pt idx="132">
                  <c:v>Lập kế hoạch triển khai trang quản lý đơn hàng tài khoản</c:v>
                </c:pt>
                <c:pt idx="133">
                  <c:v>Thiết kế cho trang quản lý đơn hàng tài khoản</c:v>
                </c:pt>
                <c:pt idx="134">
                  <c:v>Code quản lý đơn hàng.</c:v>
                </c:pt>
                <c:pt idx="135">
                  <c:v>Code liên kết database khi có đơn mua(trừ đi số lượng hàng trong kho)</c:v>
                </c:pt>
                <c:pt idx="136">
                  <c:v>Code tính tổng số đơn hàng đã được bán ra theo tháng, năm</c:v>
                </c:pt>
                <c:pt idx="137">
                  <c:v>Test quản lý, chỉnh sửa đơn hàng</c:v>
                </c:pt>
                <c:pt idx="138">
                  <c:v>Sprint 19:</c:v>
                </c:pt>
                <c:pt idx="139">
                  <c:v>Ý tưởng trang quản lý tài khoản</c:v>
                </c:pt>
                <c:pt idx="140">
                  <c:v>Lập kế hoạch triển khai trang quản lý tài khoản</c:v>
                </c:pt>
                <c:pt idx="141">
                  <c:v>Thiết kế cho trang quản lý tài khoản</c:v>
                </c:pt>
                <c:pt idx="142">
                  <c:v>Code quản lý tài khoản</c:v>
                </c:pt>
                <c:pt idx="143">
                  <c:v>Code kết nối database khi có tài khoản mới</c:v>
                </c:pt>
                <c:pt idx="144">
                  <c:v>Code quản lí phân quyền cho khách hàng</c:v>
                </c:pt>
                <c:pt idx="145">
                  <c:v>Test quản lý tài khoản</c:v>
                </c:pt>
                <c:pt idx="146">
                  <c:v>Sprint 20:</c:v>
                </c:pt>
                <c:pt idx="147">
                  <c:v>Ý tưởng trang quản lý lịch sử mua hàng</c:v>
                </c:pt>
                <c:pt idx="148">
                  <c:v>Lập kế hoạch triển khai trang quản lý lịch sử mua hàng</c:v>
                </c:pt>
                <c:pt idx="149">
                  <c:v>Thiết kế cho trang quản lý lịch sử mua hàng</c:v>
                </c:pt>
                <c:pt idx="150">
                  <c:v>Code quản lý lịch sử mua hàng</c:v>
                </c:pt>
                <c:pt idx="151">
                  <c:v>Code các đơn hàng đã mua của khách hàng</c:v>
                </c:pt>
                <c:pt idx="152">
                  <c:v>Test danh sách mua hàng trả dúng dữ liệu tài khoản</c:v>
                </c:pt>
                <c:pt idx="153">
                  <c:v>Test giao diện lịch sử mua hàng</c:v>
                </c:pt>
                <c:pt idx="154">
                  <c:v>Sprint 21:</c:v>
                </c:pt>
                <c:pt idx="155">
                  <c:v>Ý tưởng trang quản lý doanh thu</c:v>
                </c:pt>
                <c:pt idx="156">
                  <c:v>Lập kế hoạch triển khai trang quản lý doanh thu</c:v>
                </c:pt>
                <c:pt idx="157">
                  <c:v>Thiết kế cho trang quản lý doanh thu</c:v>
                </c:pt>
                <c:pt idx="158">
                  <c:v>Code quản lý doanh thu</c:v>
                </c:pt>
                <c:pt idx="159">
                  <c:v>Code tổng doanh thu theo thời gian</c:v>
                </c:pt>
                <c:pt idx="160">
                  <c:v>Code quản lý doanh thu theo sản phẩm</c:v>
                </c:pt>
                <c:pt idx="161">
                  <c:v>Test và đánh giá doanh thu</c:v>
                </c:pt>
                <c:pt idx="162">
                  <c:v>Test giao diện doanh thu sản phẩm</c:v>
                </c:pt>
                <c:pt idx="163">
                  <c:v>Sprint 22:</c:v>
                </c:pt>
                <c:pt idx="164">
                  <c:v>Ý tưởng trang quản lý bài viết</c:v>
                </c:pt>
                <c:pt idx="165">
                  <c:v>Lập kế hoạch triển khai trang quản lý bài viết</c:v>
                </c:pt>
                <c:pt idx="166">
                  <c:v>Thiết kế cho trang quản lý bài viết</c:v>
                </c:pt>
                <c:pt idx="167">
                  <c:v>Code quản lý bài viết</c:v>
                </c:pt>
                <c:pt idx="168">
                  <c:v>Test giao diện quản lý bài viết</c:v>
                </c:pt>
                <c:pt idx="169">
                  <c:v>Sprint 23:</c:v>
                </c:pt>
                <c:pt idx="170">
                  <c:v>Ý tưởng trang quản lý thông báo</c:v>
                </c:pt>
                <c:pt idx="171">
                  <c:v>Lập kế hoạch triển khai trang quản lý thông báo</c:v>
                </c:pt>
                <c:pt idx="172">
                  <c:v>Thiết kế giao diện trang quản lý thông báo</c:v>
                </c:pt>
                <c:pt idx="173">
                  <c:v>Code chức năng quản lý thông báo</c:v>
                </c:pt>
                <c:pt idx="174">
                  <c:v>Code phân loại thông báo theo loại</c:v>
                </c:pt>
                <c:pt idx="175">
                  <c:v>Code chức năng gửi thông báo đến người dùng</c:v>
                </c:pt>
                <c:pt idx="176">
                  <c:v>Test hiển thị danh sách thông báo</c:v>
                </c:pt>
                <c:pt idx="177">
                  <c:v>Test giao diện quản lý thông báo</c:v>
                </c:pt>
                <c:pt idx="178">
                  <c:v>Sprint 24:</c:v>
                </c:pt>
                <c:pt idx="179">
                  <c:v>Ý tưởng trang quản lý chi tiết sản phẩm</c:v>
                </c:pt>
                <c:pt idx="180">
                  <c:v>Lập kế hoạch triển khai trang quản lý chi tiết sản phẩm</c:v>
                </c:pt>
                <c:pt idx="181">
                  <c:v>Thiết kế giao diện trang quản lý chi tiết sản phẩm</c:v>
                </c:pt>
                <c:pt idx="182">
                  <c:v>Code chức năng quản lý chi tiết sản phẩm</c:v>
                </c:pt>
                <c:pt idx="183">
                  <c:v>Code tính năng lọc và tìm kiếm sản phẩm</c:v>
                </c:pt>
                <c:pt idx="184">
                  <c:v>Code hiển thị đánh giá và nhận xét sản phẩm</c:v>
                </c:pt>
                <c:pt idx="185">
                  <c:v>Test chức năng hiển thị chi tiết sản phẩm</c:v>
                </c:pt>
                <c:pt idx="186">
                  <c:v>Test giao diện quản lý chi tiết sản phẩm</c:v>
                </c:pt>
                <c:pt idx="187">
                  <c:v>Sprint 25:</c:v>
                </c:pt>
                <c:pt idx="188">
                  <c:v>Ý tưởng trang theo dõi trạng thái hệ thống</c:v>
                </c:pt>
                <c:pt idx="189">
                  <c:v>Lập kế hoạch triển khai trang theo dõi trạng thái hệ thống</c:v>
                </c:pt>
                <c:pt idx="190">
                  <c:v>Thiết kế cho trang theo dõi trạng thái hệ thống</c:v>
                </c:pt>
                <c:pt idx="191">
                  <c:v>Code thông báo khi xảy ra lỗi</c:v>
                </c:pt>
                <c:pt idx="192">
                  <c:v>Code thống kê, báo cáo số lượng lỗi code khi đưa sản phẩm ra thực tế</c:v>
                </c:pt>
                <c:pt idx="193">
                  <c:v>Liên kết với bên thứ 3: New Relic,Slack/Email Integration</c:v>
                </c:pt>
                <c:pt idx="194">
                  <c:v>Tối ưu hoá Frontend/Backend/Database</c:v>
                </c:pt>
                <c:pt idx="195">
                  <c:v>Tối ưu tải trang</c:v>
                </c:pt>
                <c:pt idx="196">
                  <c:v>Test thông báo, chuẩn lỗi trang web</c:v>
                </c:pt>
                <c:pt idx="197">
                  <c:v>Sprint 26:</c:v>
                </c:pt>
                <c:pt idx="198">
                  <c:v>Ý tưởng trang theo dõi trạng thái hệ thống</c:v>
                </c:pt>
                <c:pt idx="199">
                  <c:v>Lập kế hoạch triển khai trang theo dõi trạng thái hệ thống</c:v>
                </c:pt>
                <c:pt idx="200">
                  <c:v>Thiết kế cho trang theo dõi trạng thái hệ thống</c:v>
                </c:pt>
                <c:pt idx="201">
                  <c:v>Code thông báo khi xảy ra lỗi</c:v>
                </c:pt>
                <c:pt idx="202">
                  <c:v>Code thống kê, báo cáo số lượng lỗi code khi đưa sản phẩm ra thực tế</c:v>
                </c:pt>
                <c:pt idx="203">
                  <c:v>Liên kết với bên thứ 3: New Relic,Slack/Email Integration</c:v>
                </c:pt>
                <c:pt idx="204">
                  <c:v>Tối ưu hoá Frontend/Backend/Database</c:v>
                </c:pt>
                <c:pt idx="205">
                  <c:v>Tối ưu tải trang</c:v>
                </c:pt>
                <c:pt idx="206">
                  <c:v>Test thông báo, chuẩn lỗi trang web</c:v>
                </c:pt>
              </c:strCache>
            </c:strRef>
          </c:cat>
          <c:val>
            <c:numRef>
              <c:f>[0]!rng_Completed</c:f>
              <c:numCache>
                <c:formatCode>General</c:formatCode>
                <c:ptCount val="207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3</c:v>
                </c:pt>
                <c:pt idx="50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3</c:v>
                </c:pt>
                <c:pt idx="61">
                  <c:v>3</c:v>
                </c:pt>
                <c:pt idx="62">
                  <c:v>2</c:v>
                </c:pt>
                <c:pt idx="64">
                  <c:v>2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38-463A-B85B-3085CDB36D06}"/>
            </c:ext>
          </c:extLst>
        </c:ser>
        <c:ser>
          <c:idx val="2"/>
          <c:order val="2"/>
          <c:tx>
            <c:strRef>
              <c:f>'Sweet Cake'!$J$9</c:f>
              <c:strCache>
                <c:ptCount val="1"/>
                <c:pt idx="0">
                  <c:v>Pending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[0]!rng_Tasks</c:f>
              <c:strCache>
                <c:ptCount val="207"/>
                <c:pt idx="0">
                  <c:v>Sprint 1:</c:v>
                </c:pt>
                <c:pt idx="1">
                  <c:v>Lên ý tưởng thương hiệu</c:v>
                </c:pt>
                <c:pt idx="2">
                  <c:v>Đưa ra các ý tưởng</c:v>
                </c:pt>
                <c:pt idx="3">
                  <c:v>Chốt thiết kế web mẫu</c:v>
                </c:pt>
                <c:pt idx="4">
                  <c:v>Thiết kế giao diện sản phẩm</c:v>
                </c:pt>
                <c:pt idx="5">
                  <c:v>Sprint 2:</c:v>
                </c:pt>
                <c:pt idx="6">
                  <c:v>Ý tưởng cho hiệu ứng chuyển ảnh </c:v>
                </c:pt>
                <c:pt idx="7">
                  <c:v>Lập kế hoạch triển khai function</c:v>
                </c:pt>
                <c:pt idx="8">
                  <c:v>Thiết kế function chuyển ảnh</c:v>
                </c:pt>
                <c:pt idx="9">
                  <c:v>Code hiệu ứng</c:v>
                </c:pt>
                <c:pt idx="10">
                  <c:v>Test slide-show</c:v>
                </c:pt>
                <c:pt idx="11">
                  <c:v>Ý tưởng cho phần giới thiệu</c:v>
                </c:pt>
                <c:pt idx="12">
                  <c:v>Lập kế hoạch triển khai function</c:v>
                </c:pt>
                <c:pt idx="13">
                  <c:v>Thiết kế function phần giới thiệu</c:v>
                </c:pt>
                <c:pt idx="14">
                  <c:v>Code hiệu ứng</c:v>
                </c:pt>
                <c:pt idx="15">
                  <c:v>Test phần giới thiệu</c:v>
                </c:pt>
                <c:pt idx="16">
                  <c:v>Ý tưởng cho phần blog</c:v>
                </c:pt>
                <c:pt idx="17">
                  <c:v>Lập kế hoạch triển khai function</c:v>
                </c:pt>
                <c:pt idx="18">
                  <c:v>Thiết kế function , bố cục cho function</c:v>
                </c:pt>
                <c:pt idx="19">
                  <c:v>Code function trang blog</c:v>
                </c:pt>
                <c:pt idx="20">
                  <c:v>Test link blog</c:v>
                </c:pt>
                <c:pt idx="21">
                  <c:v>Sprint 3:</c:v>
                </c:pt>
                <c:pt idx="22">
                  <c:v>Ý tưởng trang chỉnh sửa bộ hiệu ứng và bố cục trang </c:v>
                </c:pt>
                <c:pt idx="23">
                  <c:v>Lập kế hoạch triển khai cho trang chỉnh sửa </c:v>
                </c:pt>
                <c:pt idx="24">
                  <c:v>Thiết kế cho function chỉnh sửa bố cục trang</c:v>
                </c:pt>
                <c:pt idx="25">
                  <c:v>Code giao diện</c:v>
                </c:pt>
                <c:pt idx="26">
                  <c:v>Code liên kết với kho dữ liệu máy để tải ảnh</c:v>
                </c:pt>
                <c:pt idx="27">
                  <c:v>Code liên kết với cơ sở dữ liệu để lấy thông tin</c:v>
                </c:pt>
                <c:pt idx="28">
                  <c:v>Chỉnh sửa liên kết các trang blog</c:v>
                </c:pt>
                <c:pt idx="29">
                  <c:v>Test function chỉnh sửa hiệu ứng</c:v>
                </c:pt>
                <c:pt idx="30">
                  <c:v>Sprint 4:</c:v>
                </c:pt>
                <c:pt idx="31">
                  <c:v>Ý tưởng thanh điều hướng cho người dùng</c:v>
                </c:pt>
                <c:pt idx="32">
                  <c:v>Lập kế hoạch triển khai cho function</c:v>
                </c:pt>
                <c:pt idx="33">
                  <c:v>Thiết kế giao diện thanh điều hướng </c:v>
                </c:pt>
                <c:pt idx="34">
                  <c:v>Code giao diện thanh menu</c:v>
                </c:pt>
                <c:pt idx="35">
                  <c:v>Code liên kết cho thanh điều hướng </c:v>
                </c:pt>
                <c:pt idx="36">
                  <c:v>Test thanh điều hướng</c:v>
                </c:pt>
                <c:pt idx="37">
                  <c:v>Sprint 5:</c:v>
                </c:pt>
                <c:pt idx="38">
                  <c:v>Ý tưởng thanh tìm kiếm cho người dùng</c:v>
                </c:pt>
                <c:pt idx="39">
                  <c:v>Lập kế hoạch triển khai thanh tìm kiếm</c:v>
                </c:pt>
                <c:pt idx="40">
                  <c:v>Thiết kế thanh tìm kiếm</c:v>
                </c:pt>
                <c:pt idx="41">
                  <c:v>Code giao diện thanh tìm kiếm sản phẩm</c:v>
                </c:pt>
                <c:pt idx="42">
                  <c:v>Code liên kết sản phẩm phù hợp tìm kiếm </c:v>
                </c:pt>
                <c:pt idx="43">
                  <c:v>Code liên kết phù hợp với trang cần tìm</c:v>
                </c:pt>
                <c:pt idx="44">
                  <c:v>Test thanh tìm kiếm</c:v>
                </c:pt>
                <c:pt idx="45">
                  <c:v>Sprint 6:</c:v>
                </c:pt>
                <c:pt idx="46">
                  <c:v>Ý tưởng phần phản hồi cho khách hàng</c:v>
                </c:pt>
                <c:pt idx="47">
                  <c:v>Lập kế hoạch triển khai phần phản hồi của khách hàng</c:v>
                </c:pt>
                <c:pt idx="48">
                  <c:v>Thiết kế cho phần phản hồi của khách hàng</c:v>
                </c:pt>
                <c:pt idx="49">
                  <c:v>Code giao diện phản hồi </c:v>
                </c:pt>
                <c:pt idx="50">
                  <c:v>Test phản hồi khách hàng</c:v>
                </c:pt>
                <c:pt idx="51">
                  <c:v>Sprint 7:</c:v>
                </c:pt>
                <c:pt idx="52">
                  <c:v>Ý tưởng trang quản lý phản hồi của khách hàng</c:v>
                </c:pt>
                <c:pt idx="53">
                  <c:v>Lập kế hoạch triển khai trang quản lý phản hồi của khách hàng</c:v>
                </c:pt>
                <c:pt idx="54">
                  <c:v>Thiết kế cho trang quản lý phản hồi của khách hàng</c:v>
                </c:pt>
                <c:pt idx="55">
                  <c:v>Code giao diện quản lý phản hồi khách hàng</c:v>
                </c:pt>
                <c:pt idx="56">
                  <c:v>Test lưu, xóa, kiểm duyệt đánh giá khách hàng</c:v>
                </c:pt>
                <c:pt idx="57">
                  <c:v>Sprint 8:</c:v>
                </c:pt>
                <c:pt idx="58">
                  <c:v>Ý tưởng cho function liên kết hợp tác</c:v>
                </c:pt>
                <c:pt idx="59">
                  <c:v>Lập kế hoạch triển khai function</c:v>
                </c:pt>
                <c:pt idx="60">
                  <c:v>Thiết kế cho function liên kết</c:v>
                </c:pt>
                <c:pt idx="61">
                  <c:v>Code giao diện hợp tác với thương hiệu </c:v>
                </c:pt>
                <c:pt idx="62">
                  <c:v>Test hợp tác</c:v>
                </c:pt>
                <c:pt idx="63">
                  <c:v>Sprint 9:</c:v>
                </c:pt>
                <c:pt idx="64">
                  <c:v>Ý tưởng trang đăng nhập</c:v>
                </c:pt>
                <c:pt idx="65">
                  <c:v>Lập kế hoạch triển khai trang đăng nhập </c:v>
                </c:pt>
                <c:pt idx="66">
                  <c:v>Thiết kế trang đăng nhập</c:v>
                </c:pt>
                <c:pt idx="67">
                  <c:v>Code giao diện đăng nhập</c:v>
                </c:pt>
                <c:pt idx="68">
                  <c:v>Hiện bảng comfirm khi đăng nhập</c:v>
                </c:pt>
                <c:pt idx="69">
                  <c:v>Bảo mật thông tin khách hàng quản lý bằng database</c:v>
                </c:pt>
                <c:pt idx="70">
                  <c:v>Test đăng nhập</c:v>
                </c:pt>
                <c:pt idx="71">
                  <c:v>Sprint 10:</c:v>
                </c:pt>
                <c:pt idx="72">
                  <c:v>Ý tưởng trang đăng ký</c:v>
                </c:pt>
                <c:pt idx="73">
                  <c:v>Lập kế hoạch triển khai trang đăng ký</c:v>
                </c:pt>
                <c:pt idx="74">
                  <c:v>Thiết kế trang đăng ký</c:v>
                </c:pt>
                <c:pt idx="75">
                  <c:v>Code giao diện đăng ký</c:v>
                </c:pt>
                <c:pt idx="76">
                  <c:v>Hiện bảng comfirm khi đăng ký</c:v>
                </c:pt>
                <c:pt idx="77">
                  <c:v>Bảo mật thông tin khách hàng quản lý bằng database</c:v>
                </c:pt>
                <c:pt idx="78">
                  <c:v>Test đăng ký</c:v>
                </c:pt>
                <c:pt idx="79">
                  <c:v>Sprint 11:</c:v>
                </c:pt>
                <c:pt idx="80">
                  <c:v>Ý tưởng trang sản phẩm cho người dùng</c:v>
                </c:pt>
                <c:pt idx="81">
                  <c:v>Lập kế hoạch triển khai function</c:v>
                </c:pt>
                <c:pt idx="82">
                  <c:v>Thiết kế cho trang sản phẩm</c:v>
                </c:pt>
                <c:pt idx="83">
                  <c:v>Code giao diện trang sản phẩm</c:v>
                </c:pt>
                <c:pt idx="84">
                  <c:v>Test trang sản phẩm khách hàng</c:v>
                </c:pt>
                <c:pt idx="85">
                  <c:v>Sprint 12:</c:v>
                </c:pt>
                <c:pt idx="86">
                  <c:v>Ý tưởng trang quản lý sản phẩm cho Admin</c:v>
                </c:pt>
                <c:pt idx="87">
                  <c:v>Lập kế hoạch triển khai trang quản lý</c:v>
                </c:pt>
                <c:pt idx="88">
                  <c:v>Thiết kế cho trang quản lý</c:v>
                </c:pt>
                <c:pt idx="89">
                  <c:v>Code quản lý sản phẩm</c:v>
                </c:pt>
                <c:pt idx="90">
                  <c:v>Cập nhật trang web khi thêm,sửa,xoá sản phẩm</c:v>
                </c:pt>
                <c:pt idx="91">
                  <c:v>Cập nhật trạng thái mặt hàng(còn, hết,...)</c:v>
                </c:pt>
                <c:pt idx="92">
                  <c:v>Code liên kết với cơ sở dữ liệu quản lý sản phẩm</c:v>
                </c:pt>
                <c:pt idx="93">
                  <c:v>Chỉnh sửa cơ sở dữ liệu trực tiếp khi có thay đổi</c:v>
                </c:pt>
                <c:pt idx="94">
                  <c:v>Test chỉnh sửa sản phẩm của admin</c:v>
                </c:pt>
                <c:pt idx="95">
                  <c:v>Sprint 13:</c:v>
                </c:pt>
                <c:pt idx="96">
                  <c:v>Ý tưởng trang giỏ hàng cho người dùng</c:v>
                </c:pt>
                <c:pt idx="97">
                  <c:v>Lập kế hoạch triển khai trang giỏ hàng</c:v>
                </c:pt>
                <c:pt idx="98">
                  <c:v>Thiết kế cho trang giỏ hàng</c:v>
                </c:pt>
                <c:pt idx="99">
                  <c:v>Code giao diện giỏ hàng</c:v>
                </c:pt>
                <c:pt idx="100">
                  <c:v>Code  liên kết chỉnh sửa dữ liệu database hàng khi khách mua</c:v>
                </c:pt>
                <c:pt idx="101">
                  <c:v>Code trạng thái trong giỏ hàng</c:v>
                </c:pt>
                <c:pt idx="102">
                  <c:v>Test trang giỏ hàng</c:v>
                </c:pt>
                <c:pt idx="103">
                  <c:v>Sprint 14:</c:v>
                </c:pt>
                <c:pt idx="104">
                  <c:v>Ý tưởng trang theo dõi đơn đặt hàng</c:v>
                </c:pt>
                <c:pt idx="105">
                  <c:v>Lập kế hoạch triển khai trang theo dõi đơn đặt hàng</c:v>
                </c:pt>
                <c:pt idx="106">
                  <c:v>Thiết kế cho trang  theo dõi đơn đặt hàng</c:v>
                </c:pt>
                <c:pt idx="107">
                  <c:v>Code giao diện theo dõi trạng thái đơn hàng</c:v>
                </c:pt>
                <c:pt idx="108">
                  <c:v>Code quản lý thông tin đơn đặt hàng</c:v>
                </c:pt>
                <c:pt idx="109">
                  <c:v>Test giao diện, trạng thái đơn hàng</c:v>
                </c:pt>
                <c:pt idx="110">
                  <c:v>Sprint 15:</c:v>
                </c:pt>
                <c:pt idx="111">
                  <c:v>Ý tưởng phần tự thiết kế sản phẩm</c:v>
                </c:pt>
                <c:pt idx="112">
                  <c:v>Lập kế hoạch triển khai phần tự thiết kế sản phẩm</c:v>
                </c:pt>
                <c:pt idx="113">
                  <c:v>Thiết kế phần tự thiết kế sản phẩm</c:v>
                </c:pt>
                <c:pt idx="114">
                  <c:v>Code giao diện phần tự thiết kế sản phẩm</c:v>
                </c:pt>
                <c:pt idx="115">
                  <c:v>Code quản lý phần tự thiết kế sản phẩm</c:v>
                </c:pt>
                <c:pt idx="116">
                  <c:v>Test chức năng, giao diện phần tự thiết kế sản phẩm</c:v>
                </c:pt>
                <c:pt idx="117">
                  <c:v>Sprint 16:</c:v>
                </c:pt>
                <c:pt idx="118">
                  <c:v>Ý tưởng trang tài khoản cá nhân </c:v>
                </c:pt>
                <c:pt idx="119">
                  <c:v>Lập kế hoạch triển khai trang  tài khoản cá nhân cho user</c:v>
                </c:pt>
                <c:pt idx="120">
                  <c:v>Thiết kế cho trang  tài khoản cá nhân cho user</c:v>
                </c:pt>
                <c:pt idx="121">
                  <c:v>Code giao diện tài khoản cá nhân</c:v>
                </c:pt>
                <c:pt idx="122">
                  <c:v>Test chinh sửa tài khoản cá nhân</c:v>
                </c:pt>
                <c:pt idx="123">
                  <c:v>Sprint 17:</c:v>
                </c:pt>
                <c:pt idx="124">
                  <c:v>Ý tưởng trang thông báo của người dùng</c:v>
                </c:pt>
                <c:pt idx="125">
                  <c:v>Lập kế hoạch triển khai  trang thông báo của người dùng</c:v>
                </c:pt>
                <c:pt idx="126">
                  <c:v>Thiết kế cho trang thông báo của người dùng</c:v>
                </c:pt>
                <c:pt idx="127">
                  <c:v>Code giao diện trang thông báo</c:v>
                </c:pt>
                <c:pt idx="128">
                  <c:v>Code chỉnh sửa nhận thông báo qua ứng dụng trực tuyến(gmail, sms)</c:v>
                </c:pt>
                <c:pt idx="129">
                  <c:v>Test code, giao diện nhận thông báo</c:v>
                </c:pt>
                <c:pt idx="130">
                  <c:v>Sprint 18:</c:v>
                </c:pt>
                <c:pt idx="131">
                  <c:v>Ý tưởng trang quản lý đơn hàng tài khoản</c:v>
                </c:pt>
                <c:pt idx="132">
                  <c:v>Lập kế hoạch triển khai trang quản lý đơn hàng tài khoản</c:v>
                </c:pt>
                <c:pt idx="133">
                  <c:v>Thiết kế cho trang quản lý đơn hàng tài khoản</c:v>
                </c:pt>
                <c:pt idx="134">
                  <c:v>Code quản lý đơn hàng.</c:v>
                </c:pt>
                <c:pt idx="135">
                  <c:v>Code liên kết database khi có đơn mua(trừ đi số lượng hàng trong kho)</c:v>
                </c:pt>
                <c:pt idx="136">
                  <c:v>Code tính tổng số đơn hàng đã được bán ra theo tháng, năm</c:v>
                </c:pt>
                <c:pt idx="137">
                  <c:v>Test quản lý, chỉnh sửa đơn hàng</c:v>
                </c:pt>
                <c:pt idx="138">
                  <c:v>Sprint 19:</c:v>
                </c:pt>
                <c:pt idx="139">
                  <c:v>Ý tưởng trang quản lý tài khoản</c:v>
                </c:pt>
                <c:pt idx="140">
                  <c:v>Lập kế hoạch triển khai trang quản lý tài khoản</c:v>
                </c:pt>
                <c:pt idx="141">
                  <c:v>Thiết kế cho trang quản lý tài khoản</c:v>
                </c:pt>
                <c:pt idx="142">
                  <c:v>Code quản lý tài khoản</c:v>
                </c:pt>
                <c:pt idx="143">
                  <c:v>Code kết nối database khi có tài khoản mới</c:v>
                </c:pt>
                <c:pt idx="144">
                  <c:v>Code quản lí phân quyền cho khách hàng</c:v>
                </c:pt>
                <c:pt idx="145">
                  <c:v>Test quản lý tài khoản</c:v>
                </c:pt>
                <c:pt idx="146">
                  <c:v>Sprint 20:</c:v>
                </c:pt>
                <c:pt idx="147">
                  <c:v>Ý tưởng trang quản lý lịch sử mua hàng</c:v>
                </c:pt>
                <c:pt idx="148">
                  <c:v>Lập kế hoạch triển khai trang quản lý lịch sử mua hàng</c:v>
                </c:pt>
                <c:pt idx="149">
                  <c:v>Thiết kế cho trang quản lý lịch sử mua hàng</c:v>
                </c:pt>
                <c:pt idx="150">
                  <c:v>Code quản lý lịch sử mua hàng</c:v>
                </c:pt>
                <c:pt idx="151">
                  <c:v>Code các đơn hàng đã mua của khách hàng</c:v>
                </c:pt>
                <c:pt idx="152">
                  <c:v>Test danh sách mua hàng trả dúng dữ liệu tài khoản</c:v>
                </c:pt>
                <c:pt idx="153">
                  <c:v>Test giao diện lịch sử mua hàng</c:v>
                </c:pt>
                <c:pt idx="154">
                  <c:v>Sprint 21:</c:v>
                </c:pt>
                <c:pt idx="155">
                  <c:v>Ý tưởng trang quản lý doanh thu</c:v>
                </c:pt>
                <c:pt idx="156">
                  <c:v>Lập kế hoạch triển khai trang quản lý doanh thu</c:v>
                </c:pt>
                <c:pt idx="157">
                  <c:v>Thiết kế cho trang quản lý doanh thu</c:v>
                </c:pt>
                <c:pt idx="158">
                  <c:v>Code quản lý doanh thu</c:v>
                </c:pt>
                <c:pt idx="159">
                  <c:v>Code tổng doanh thu theo thời gian</c:v>
                </c:pt>
                <c:pt idx="160">
                  <c:v>Code quản lý doanh thu theo sản phẩm</c:v>
                </c:pt>
                <c:pt idx="161">
                  <c:v>Test và đánh giá doanh thu</c:v>
                </c:pt>
                <c:pt idx="162">
                  <c:v>Test giao diện doanh thu sản phẩm</c:v>
                </c:pt>
                <c:pt idx="163">
                  <c:v>Sprint 22:</c:v>
                </c:pt>
                <c:pt idx="164">
                  <c:v>Ý tưởng trang quản lý bài viết</c:v>
                </c:pt>
                <c:pt idx="165">
                  <c:v>Lập kế hoạch triển khai trang quản lý bài viết</c:v>
                </c:pt>
                <c:pt idx="166">
                  <c:v>Thiết kế cho trang quản lý bài viết</c:v>
                </c:pt>
                <c:pt idx="167">
                  <c:v>Code quản lý bài viết</c:v>
                </c:pt>
                <c:pt idx="168">
                  <c:v>Test giao diện quản lý bài viết</c:v>
                </c:pt>
                <c:pt idx="169">
                  <c:v>Sprint 23:</c:v>
                </c:pt>
                <c:pt idx="170">
                  <c:v>Ý tưởng trang quản lý thông báo</c:v>
                </c:pt>
                <c:pt idx="171">
                  <c:v>Lập kế hoạch triển khai trang quản lý thông báo</c:v>
                </c:pt>
                <c:pt idx="172">
                  <c:v>Thiết kế giao diện trang quản lý thông báo</c:v>
                </c:pt>
                <c:pt idx="173">
                  <c:v>Code chức năng quản lý thông báo</c:v>
                </c:pt>
                <c:pt idx="174">
                  <c:v>Code phân loại thông báo theo loại</c:v>
                </c:pt>
                <c:pt idx="175">
                  <c:v>Code chức năng gửi thông báo đến người dùng</c:v>
                </c:pt>
                <c:pt idx="176">
                  <c:v>Test hiển thị danh sách thông báo</c:v>
                </c:pt>
                <c:pt idx="177">
                  <c:v>Test giao diện quản lý thông báo</c:v>
                </c:pt>
                <c:pt idx="178">
                  <c:v>Sprint 24:</c:v>
                </c:pt>
                <c:pt idx="179">
                  <c:v>Ý tưởng trang quản lý chi tiết sản phẩm</c:v>
                </c:pt>
                <c:pt idx="180">
                  <c:v>Lập kế hoạch triển khai trang quản lý chi tiết sản phẩm</c:v>
                </c:pt>
                <c:pt idx="181">
                  <c:v>Thiết kế giao diện trang quản lý chi tiết sản phẩm</c:v>
                </c:pt>
                <c:pt idx="182">
                  <c:v>Code chức năng quản lý chi tiết sản phẩm</c:v>
                </c:pt>
                <c:pt idx="183">
                  <c:v>Code tính năng lọc và tìm kiếm sản phẩm</c:v>
                </c:pt>
                <c:pt idx="184">
                  <c:v>Code hiển thị đánh giá và nhận xét sản phẩm</c:v>
                </c:pt>
                <c:pt idx="185">
                  <c:v>Test chức năng hiển thị chi tiết sản phẩm</c:v>
                </c:pt>
                <c:pt idx="186">
                  <c:v>Test giao diện quản lý chi tiết sản phẩm</c:v>
                </c:pt>
                <c:pt idx="187">
                  <c:v>Sprint 25:</c:v>
                </c:pt>
                <c:pt idx="188">
                  <c:v>Ý tưởng trang theo dõi trạng thái hệ thống</c:v>
                </c:pt>
                <c:pt idx="189">
                  <c:v>Lập kế hoạch triển khai trang theo dõi trạng thái hệ thống</c:v>
                </c:pt>
                <c:pt idx="190">
                  <c:v>Thiết kế cho trang theo dõi trạng thái hệ thống</c:v>
                </c:pt>
                <c:pt idx="191">
                  <c:v>Code thông báo khi xảy ra lỗi</c:v>
                </c:pt>
                <c:pt idx="192">
                  <c:v>Code thống kê, báo cáo số lượng lỗi code khi đưa sản phẩm ra thực tế</c:v>
                </c:pt>
                <c:pt idx="193">
                  <c:v>Liên kết với bên thứ 3: New Relic,Slack/Email Integration</c:v>
                </c:pt>
                <c:pt idx="194">
                  <c:v>Tối ưu hoá Frontend/Backend/Database</c:v>
                </c:pt>
                <c:pt idx="195">
                  <c:v>Tối ưu tải trang</c:v>
                </c:pt>
                <c:pt idx="196">
                  <c:v>Test thông báo, chuẩn lỗi trang web</c:v>
                </c:pt>
                <c:pt idx="197">
                  <c:v>Sprint 26:</c:v>
                </c:pt>
                <c:pt idx="198">
                  <c:v>Ý tưởng trang theo dõi trạng thái hệ thống</c:v>
                </c:pt>
                <c:pt idx="199">
                  <c:v>Lập kế hoạch triển khai trang theo dõi trạng thái hệ thống</c:v>
                </c:pt>
                <c:pt idx="200">
                  <c:v>Thiết kế cho trang theo dõi trạng thái hệ thống</c:v>
                </c:pt>
                <c:pt idx="201">
                  <c:v>Code thông báo khi xảy ra lỗi</c:v>
                </c:pt>
                <c:pt idx="202">
                  <c:v>Code thống kê, báo cáo số lượng lỗi code khi đưa sản phẩm ra thực tế</c:v>
                </c:pt>
                <c:pt idx="203">
                  <c:v>Liên kết với bên thứ 3: New Relic,Slack/Email Integration</c:v>
                </c:pt>
                <c:pt idx="204">
                  <c:v>Tối ưu hoá Frontend/Backend/Database</c:v>
                </c:pt>
                <c:pt idx="205">
                  <c:v>Tối ưu tải trang</c:v>
                </c:pt>
                <c:pt idx="206">
                  <c:v>Test thông báo, chuẩn lỗi trang web</c:v>
                </c:pt>
              </c:strCache>
            </c:strRef>
          </c:cat>
          <c:val>
            <c:numRef>
              <c:f>[0]!rng_Pending</c:f>
              <c:numCache>
                <c:formatCode>General</c:formatCode>
                <c:ptCount val="20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3</c:v>
                </c:pt>
                <c:pt idx="109">
                  <c:v>2</c:v>
                </c:pt>
                <c:pt idx="110">
                  <c:v>8</c:v>
                </c:pt>
                <c:pt idx="111">
                  <c:v>2</c:v>
                </c:pt>
                <c:pt idx="112">
                  <c:v>2</c:v>
                </c:pt>
                <c:pt idx="113">
                  <c:v>2</c:v>
                </c:pt>
                <c:pt idx="114">
                  <c:v>2</c:v>
                </c:pt>
                <c:pt idx="115">
                  <c:v>3</c:v>
                </c:pt>
                <c:pt idx="116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3</c:v>
                </c:pt>
                <c:pt idx="122">
                  <c:v>2</c:v>
                </c:pt>
                <c:pt idx="124">
                  <c:v>2</c:v>
                </c:pt>
                <c:pt idx="125">
                  <c:v>2</c:v>
                </c:pt>
                <c:pt idx="126">
                  <c:v>2</c:v>
                </c:pt>
                <c:pt idx="127">
                  <c:v>2</c:v>
                </c:pt>
                <c:pt idx="128">
                  <c:v>3</c:v>
                </c:pt>
                <c:pt idx="129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2</c:v>
                </c:pt>
                <c:pt idx="134">
                  <c:v>2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2</c:v>
                </c:pt>
                <c:pt idx="143">
                  <c:v>2</c:v>
                </c:pt>
                <c:pt idx="144">
                  <c:v>2</c:v>
                </c:pt>
                <c:pt idx="145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2</c:v>
                </c:pt>
                <c:pt idx="153">
                  <c:v>2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2</c:v>
                </c:pt>
                <c:pt idx="159">
                  <c:v>2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4">
                  <c:v>2</c:v>
                </c:pt>
                <c:pt idx="165">
                  <c:v>2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70">
                  <c:v>2</c:v>
                </c:pt>
                <c:pt idx="171">
                  <c:v>2</c:v>
                </c:pt>
                <c:pt idx="172">
                  <c:v>2</c:v>
                </c:pt>
                <c:pt idx="173">
                  <c:v>2</c:v>
                </c:pt>
                <c:pt idx="174">
                  <c:v>2</c:v>
                </c:pt>
                <c:pt idx="175">
                  <c:v>2</c:v>
                </c:pt>
                <c:pt idx="176">
                  <c:v>2</c:v>
                </c:pt>
                <c:pt idx="177">
                  <c:v>2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  <c:pt idx="186">
                  <c:v>2</c:v>
                </c:pt>
                <c:pt idx="188">
                  <c:v>2</c:v>
                </c:pt>
                <c:pt idx="189">
                  <c:v>2</c:v>
                </c:pt>
                <c:pt idx="190">
                  <c:v>2</c:v>
                </c:pt>
                <c:pt idx="191">
                  <c:v>2</c:v>
                </c:pt>
                <c:pt idx="192">
                  <c:v>3</c:v>
                </c:pt>
                <c:pt idx="193">
                  <c:v>1</c:v>
                </c:pt>
                <c:pt idx="194">
                  <c:v>2</c:v>
                </c:pt>
                <c:pt idx="195">
                  <c:v>1</c:v>
                </c:pt>
                <c:pt idx="196">
                  <c:v>1</c:v>
                </c:pt>
                <c:pt idx="198">
                  <c:v>2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2</c:v>
                </c:pt>
                <c:pt idx="203">
                  <c:v>2</c:v>
                </c:pt>
                <c:pt idx="204">
                  <c:v>2</c:v>
                </c:pt>
                <c:pt idx="205">
                  <c:v>1</c:v>
                </c:pt>
                <c:pt idx="2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38-463A-B85B-3085CDB36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59818624"/>
        <c:axId val="204298816"/>
      </c:barChart>
      <c:catAx>
        <c:axId val="5981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98816"/>
        <c:crosses val="autoZero"/>
        <c:auto val="1"/>
        <c:lblAlgn val="ctr"/>
        <c:lblOffset val="100"/>
        <c:noMultiLvlLbl val="0"/>
      </c:catAx>
      <c:valAx>
        <c:axId val="204298816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  <a:headEnd type="none" w="med" len="med"/>
              <a:tailEnd type="none" w="med" len="med"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cap="rnd"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1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6">
            <a:lumMod val="20000"/>
            <a:lumOff val="80000"/>
          </a:schemeClr>
        </a:gs>
        <a:gs pos="26000">
          <a:schemeClr val="bg1"/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289260286728618"/>
          <c:y val="0.11998718533425062"/>
          <c:w val="0.71527845138094037"/>
          <c:h val="0.76002562933149875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F43-46C7-B13D-F013D705AA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740-42AC-8194-C44CC020E24F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43-46C7-B13D-F013D705AADA}"/>
              </c:ext>
            </c:extLst>
          </c:dPt>
          <c:val>
            <c:numRef>
              <c:f>'Sweet Cake'!$H$5:$H$7</c:f>
              <c:numCache>
                <c:formatCode>0%</c:formatCode>
                <c:ptCount val="3"/>
                <c:pt idx="0">
                  <c:v>0.30939226519337015</c:v>
                </c:pt>
                <c:pt idx="2">
                  <c:v>0.69060773480662985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3-46C7-B13D-F013D705A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</xdr:row>
      <xdr:rowOff>0</xdr:rowOff>
    </xdr:from>
    <xdr:to>
      <xdr:col>34</xdr:col>
      <xdr:colOff>9525</xdr:colOff>
      <xdr:row>39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310DE60-9733-4DA7-AA62-4D8BF750B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104776</xdr:colOff>
      <xdr:row>2</xdr:row>
      <xdr:rowOff>28575</xdr:rowOff>
    </xdr:from>
    <xdr:to>
      <xdr:col>9</xdr:col>
      <xdr:colOff>561975</xdr:colOff>
      <xdr:row>7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7F5AC82-CEC4-4DF5-81C9-B3F8080EBB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87E4EA-2137-4137-9E3F-CE3539C094BA}" name="Table14" displayName="Table14" ref="B9:J216" totalsRowShown="0" headerRowDxfId="10" dataDxfId="9">
  <tableColumns count="9">
    <tableColumn id="1" xr3:uid="{0A7C86CC-0564-484C-903E-376B83D38B1E}" name="Tasks" dataDxfId="8"/>
    <tableColumn id="9" xr3:uid="{95E71306-6261-4343-A355-0BDDD195DA10}" name="Responsible" dataDxfId="7"/>
    <tableColumn id="2" xr3:uid="{37A090FC-079A-4BA8-B8DA-82715180A832}" name="Start Date" dataDxfId="6"/>
    <tableColumn id="3" xr3:uid="{5FD4D417-8D8A-4435-8DD9-AE698750E8F4}" name="End Date" dataDxfId="5"/>
    <tableColumn id="4" xr3:uid="{AB101C76-0291-4AF9-8296-B4FAD7AC820E}" name="Progress" dataDxfId="4" dataCellStyle="Percent"/>
    <tableColumn id="5" xr3:uid="{CD48541F-765D-41E5-AD9C-791C860DD0B0}" name="Status" dataDxfId="3" dataCellStyle="Percent"/>
    <tableColumn id="6" xr3:uid="{0BDB9349-34F9-4D26-8028-90B219F479AB}" name="Duration" dataDxfId="2">
      <calculatedColumnFormula>IF(Table14[[#This Row],[Tasks]]="","",Table14[[#This Row],[End Date]]-Table14[[#This Row],[Start Date]]+1)</calculatedColumnFormula>
    </tableColumn>
    <tableColumn id="7" xr3:uid="{2C1D1A74-D633-4E42-BD39-E0B32E7D49E0}" name="Completed" dataDxfId="1">
      <calculatedColumnFormula>IFERROR(ROUND(Table14[[#This Row],[Duration]]*Table14[[#This Row],[Progress]],0),"")</calculatedColumnFormula>
    </tableColumn>
    <tableColumn id="8" xr3:uid="{F4E17ED8-F324-4943-905F-349E00841ABD}" name="Pending" dataDxfId="0">
      <calculatedColumnFormula>IFERROR(Table14[[#This Row],[Duration]]-Table14[[#This Row],[Completed]],"")</calculatedColumnFormula>
    </tableColumn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PPTemplateNET">
      <a:dk1>
        <a:srgbClr val="262626"/>
      </a:dk1>
      <a:lt1>
        <a:srgbClr val="FFFFFF"/>
      </a:lt1>
      <a:dk2>
        <a:srgbClr val="262626"/>
      </a:dk2>
      <a:lt2>
        <a:srgbClr val="FFFFFF"/>
      </a:lt2>
      <a:accent1>
        <a:srgbClr val="E03D12"/>
      </a:accent1>
      <a:accent2>
        <a:srgbClr val="FAB60D"/>
      </a:accent2>
      <a:accent3>
        <a:srgbClr val="36CD5A"/>
      </a:accent3>
      <a:accent4>
        <a:srgbClr val="1E9ECD"/>
      </a:accent4>
      <a:accent5>
        <a:srgbClr val="B7EA43"/>
      </a:accent5>
      <a:accent6>
        <a:srgbClr val="49526F"/>
      </a:accent6>
      <a:hlink>
        <a:srgbClr val="FFFFFF"/>
      </a:hlink>
      <a:folHlink>
        <a:srgbClr val="59595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A1009-B8FB-4B7A-B19F-26E4145D4C7B}">
  <sheetPr>
    <tabColor rgb="FF92D050"/>
  </sheetPr>
  <dimension ref="A1:AH275"/>
  <sheetViews>
    <sheetView showGridLines="0" tabSelected="1" topLeftCell="A51" zoomScale="99" zoomScaleNormal="115" workbookViewId="0">
      <selection activeCell="J78" sqref="J78"/>
    </sheetView>
  </sheetViews>
  <sheetFormatPr defaultColWidth="14.44140625" defaultRowHeight="20.100000000000001" customHeight="1" x14ac:dyDescent="0.3"/>
  <cols>
    <col min="1" max="1" width="1" style="8" customWidth="1"/>
    <col min="2" max="2" width="71.109375" style="11" bestFit="1" customWidth="1"/>
    <col min="3" max="3" width="27.44140625" style="11" customWidth="1"/>
    <col min="4" max="5" width="12.88671875" style="10" customWidth="1"/>
    <col min="6" max="6" width="15.6640625" style="10" customWidth="1"/>
    <col min="7" max="7" width="15" style="10" customWidth="1"/>
    <col min="8" max="9" width="11.33203125" style="10" customWidth="1"/>
    <col min="10" max="10" width="11.33203125" style="8" customWidth="1"/>
    <col min="11" max="25" width="14.44140625" style="8" hidden="1" customWidth="1"/>
    <col min="26" max="26" width="0.88671875" style="8" customWidth="1"/>
    <col min="27" max="16384" width="14.44140625" style="8"/>
  </cols>
  <sheetData>
    <row r="1" spans="1:34" ht="30" customHeight="1" x14ac:dyDescent="0.3">
      <c r="B1" s="7" t="s">
        <v>13</v>
      </c>
      <c r="C1" s="56" t="s">
        <v>208</v>
      </c>
      <c r="D1" s="56"/>
      <c r="E1" s="56"/>
      <c r="F1" s="56"/>
      <c r="G1" s="56"/>
      <c r="H1" s="56"/>
      <c r="I1" s="56"/>
      <c r="J1" s="56"/>
      <c r="AA1" s="55" t="s">
        <v>15</v>
      </c>
      <c r="AB1" s="55"/>
      <c r="AC1" s="55"/>
      <c r="AD1" s="55"/>
      <c r="AE1" s="55"/>
      <c r="AF1" s="55"/>
      <c r="AG1" s="55"/>
      <c r="AH1" s="55"/>
    </row>
    <row r="2" spans="1:34" ht="5.25" customHeight="1" thickBot="1" x14ac:dyDescent="0.35">
      <c r="B2" s="5"/>
      <c r="C2" s="6"/>
      <c r="D2" s="6"/>
      <c r="E2" s="6"/>
      <c r="F2" s="6"/>
      <c r="G2" s="6"/>
      <c r="H2" s="6"/>
      <c r="I2" s="6"/>
      <c r="J2" s="6"/>
      <c r="AA2" s="9"/>
      <c r="AB2" s="9"/>
      <c r="AC2" s="9"/>
      <c r="AD2" s="9"/>
      <c r="AE2" s="9"/>
      <c r="AF2" s="9"/>
      <c r="AG2" s="9"/>
      <c r="AH2" s="9"/>
    </row>
    <row r="3" spans="1:34" ht="20.100000000000001" customHeight="1" x14ac:dyDescent="0.3">
      <c r="B3" s="2" t="s">
        <v>10</v>
      </c>
      <c r="C3" s="1">
        <f>COUNTA(Table14[Tasks])</f>
        <v>207</v>
      </c>
      <c r="E3" s="3" t="s">
        <v>5</v>
      </c>
      <c r="F3" s="4">
        <f>F5-F4+1</f>
        <v>306</v>
      </c>
      <c r="H3" s="57" t="s">
        <v>14</v>
      </c>
    </row>
    <row r="4" spans="1:34" ht="20.100000000000001" customHeight="1" x14ac:dyDescent="0.3">
      <c r="B4" s="16" t="s">
        <v>3</v>
      </c>
      <c r="C4" s="18">
        <f>COUNTIF(Table14[Status],B4)</f>
        <v>45</v>
      </c>
      <c r="E4" s="17" t="s">
        <v>11</v>
      </c>
      <c r="F4" s="19">
        <f>MIN(Table14[Start Date])</f>
        <v>45658</v>
      </c>
      <c r="H4" s="58"/>
    </row>
    <row r="5" spans="1:34" ht="20.100000000000001" customHeight="1" x14ac:dyDescent="0.3">
      <c r="B5" s="16" t="s">
        <v>7</v>
      </c>
      <c r="C5" s="18">
        <f>COUNTIF(Table14[Status],B5)</f>
        <v>136</v>
      </c>
      <c r="E5" s="17" t="s">
        <v>12</v>
      </c>
      <c r="F5" s="19">
        <f>MAX(Table14[End Date])</f>
        <v>45963</v>
      </c>
      <c r="H5" s="59">
        <f>AVERAGE(Table14[Progress])</f>
        <v>0.30939226519337015</v>
      </c>
    </row>
    <row r="6" spans="1:34" ht="20.100000000000001" customHeight="1" x14ac:dyDescent="0.3">
      <c r="B6" s="16" t="s">
        <v>7</v>
      </c>
      <c r="C6" s="18">
        <f>COUNTIF(Table14[Status],B6)</f>
        <v>136</v>
      </c>
      <c r="E6" s="17"/>
      <c r="F6" s="20"/>
      <c r="H6" s="59"/>
    </row>
    <row r="7" spans="1:34" ht="14.4" x14ac:dyDescent="0.3">
      <c r="H7" s="12">
        <f>1-H5</f>
        <v>0.69060773480662985</v>
      </c>
    </row>
    <row r="9" spans="1:34" ht="70.5" customHeight="1" x14ac:dyDescent="0.3">
      <c r="B9" s="32" t="s">
        <v>9</v>
      </c>
      <c r="C9" s="32" t="s">
        <v>8</v>
      </c>
      <c r="D9" s="32" t="s">
        <v>0</v>
      </c>
      <c r="E9" s="32" t="s">
        <v>1</v>
      </c>
      <c r="F9" s="32" t="s">
        <v>2</v>
      </c>
      <c r="G9" s="32" t="s">
        <v>6</v>
      </c>
      <c r="H9" s="32" t="s">
        <v>5</v>
      </c>
      <c r="I9" s="32" t="s">
        <v>3</v>
      </c>
      <c r="J9" s="32" t="s">
        <v>4</v>
      </c>
    </row>
    <row r="10" spans="1:34" ht="20.100000000000001" customHeight="1" x14ac:dyDescent="0.3">
      <c r="A10" s="27"/>
      <c r="B10" s="45" t="s">
        <v>16</v>
      </c>
      <c r="C10" s="45"/>
      <c r="D10" s="46">
        <v>45658</v>
      </c>
      <c r="E10" s="46">
        <v>45662</v>
      </c>
      <c r="F10" s="47"/>
      <c r="G10" s="30"/>
      <c r="H10" s="31"/>
      <c r="I10" s="31"/>
      <c r="J10" s="31"/>
    </row>
    <row r="11" spans="1:34" ht="20.100000000000001" customHeight="1" x14ac:dyDescent="0.3">
      <c r="A11" s="27"/>
      <c r="B11" s="21" t="s">
        <v>20</v>
      </c>
      <c r="C11" s="21" t="s">
        <v>21</v>
      </c>
      <c r="D11" s="22">
        <v>45960</v>
      </c>
      <c r="E11" s="22">
        <v>45960</v>
      </c>
      <c r="F11" s="13">
        <v>1</v>
      </c>
      <c r="G11" s="14" t="s">
        <v>3</v>
      </c>
      <c r="H11" s="15">
        <f>IF(Table14[[#This Row],[Tasks]]="","",Table14[[#This Row],[End Date]]-Table14[[#This Row],[Start Date]]+1)</f>
        <v>1</v>
      </c>
      <c r="I11" s="15">
        <f>IFERROR(ROUND(Table14[[#This Row],[Duration]]*Table14[[#This Row],[Progress]],0),"")</f>
        <v>1</v>
      </c>
      <c r="J11" s="15">
        <f>IFERROR(Table14[[#This Row],[Duration]]-Table14[[#This Row],[Completed]],"")</f>
        <v>0</v>
      </c>
    </row>
    <row r="12" spans="1:34" ht="20.100000000000001" customHeight="1" x14ac:dyDescent="0.3">
      <c r="A12" s="27"/>
      <c r="B12" s="21" t="s">
        <v>22</v>
      </c>
      <c r="C12" s="21" t="s">
        <v>21</v>
      </c>
      <c r="D12" s="22">
        <v>45960</v>
      </c>
      <c r="E12" s="22">
        <v>45960</v>
      </c>
      <c r="F12" s="13">
        <v>1</v>
      </c>
      <c r="G12" s="14" t="s">
        <v>3</v>
      </c>
      <c r="H12" s="15">
        <f>IF(Table14[[#This Row],[Tasks]]="","",Table14[[#This Row],[End Date]]-Table14[[#This Row],[Start Date]]+1)</f>
        <v>1</v>
      </c>
      <c r="I12" s="15">
        <f>IFERROR(ROUND(Table14[[#This Row],[Duration]]*Table14[[#This Row],[Progress]],0),"")</f>
        <v>1</v>
      </c>
      <c r="J12" s="15">
        <f>IFERROR(Table14[[#This Row],[Duration]]-Table14[[#This Row],[Completed]],"")</f>
        <v>0</v>
      </c>
    </row>
    <row r="13" spans="1:34" ht="20.100000000000001" customHeight="1" x14ac:dyDescent="0.3">
      <c r="A13" s="27"/>
      <c r="B13" s="21" t="s">
        <v>23</v>
      </c>
      <c r="C13" s="21" t="s">
        <v>21</v>
      </c>
      <c r="D13" s="22">
        <v>45963</v>
      </c>
      <c r="E13" s="22">
        <v>45963</v>
      </c>
      <c r="F13" s="13">
        <v>1</v>
      </c>
      <c r="G13" s="14" t="s">
        <v>3</v>
      </c>
      <c r="H13" s="15">
        <f>IF(Table14[[#This Row],[Tasks]]="","",Table14[[#This Row],[End Date]]-Table14[[#This Row],[Start Date]]+1)</f>
        <v>1</v>
      </c>
      <c r="I13" s="15">
        <f>IFERROR(ROUND(Table14[[#This Row],[Duration]]*Table14[[#This Row],[Progress]],0),"")</f>
        <v>1</v>
      </c>
      <c r="J13" s="15">
        <f>IFERROR(Table14[[#This Row],[Duration]]-Table14[[#This Row],[Completed]],"")</f>
        <v>0</v>
      </c>
    </row>
    <row r="14" spans="1:34" ht="20.100000000000001" customHeight="1" x14ac:dyDescent="0.3">
      <c r="A14" s="27"/>
      <c r="B14" s="21" t="s">
        <v>40</v>
      </c>
      <c r="C14" s="21" t="s">
        <v>21</v>
      </c>
      <c r="D14" s="22">
        <v>45960</v>
      </c>
      <c r="E14" s="22">
        <v>45963</v>
      </c>
      <c r="F14" s="13">
        <v>1</v>
      </c>
      <c r="G14" s="14" t="s">
        <v>3</v>
      </c>
      <c r="H14" s="15">
        <f>IF(Table14[[#This Row],[Tasks]]="","",Table14[[#This Row],[End Date]]-Table14[[#This Row],[Start Date]]+1)</f>
        <v>4</v>
      </c>
      <c r="I14" s="15">
        <f>IFERROR(ROUND(Table14[[#This Row],[Duration]]*Table14[[#This Row],[Progress]],0),"")</f>
        <v>4</v>
      </c>
      <c r="J14" s="15">
        <f>IFERROR(Table14[[#This Row],[Duration]]-Table14[[#This Row],[Completed]],"")</f>
        <v>0</v>
      </c>
    </row>
    <row r="15" spans="1:34" ht="20.100000000000001" customHeight="1" x14ac:dyDescent="0.3">
      <c r="A15" s="27"/>
      <c r="B15" s="45" t="s">
        <v>17</v>
      </c>
      <c r="C15" s="48"/>
      <c r="D15" s="46">
        <v>45662</v>
      </c>
      <c r="E15" s="46">
        <v>45669</v>
      </c>
      <c r="F15" s="47"/>
      <c r="G15" s="30"/>
      <c r="H15" s="31"/>
      <c r="I15" s="31"/>
      <c r="J15" s="31"/>
    </row>
    <row r="16" spans="1:34" ht="20.100000000000001" customHeight="1" x14ac:dyDescent="0.3">
      <c r="A16" s="27"/>
      <c r="B16" s="35" t="s">
        <v>41</v>
      </c>
      <c r="C16" s="42" t="s">
        <v>24</v>
      </c>
      <c r="D16" s="22">
        <v>45662</v>
      </c>
      <c r="E16" s="22">
        <v>45663</v>
      </c>
      <c r="F16" s="13">
        <v>1</v>
      </c>
      <c r="G16" s="14" t="s">
        <v>3</v>
      </c>
      <c r="H16" s="15">
        <f>IF(Table14[[#This Row],[Tasks]]="","",Table14[[#This Row],[End Date]]-Table14[[#This Row],[Start Date]]+1)</f>
        <v>2</v>
      </c>
      <c r="I16" s="15">
        <f>IFERROR(ROUND(Table14[[#This Row],[Duration]]*Table14[[#This Row],[Progress]],0),"")</f>
        <v>2</v>
      </c>
      <c r="J16" s="15">
        <f>IFERROR(Table14[[#This Row],[Duration]]-Table14[[#This Row],[Completed]],"")</f>
        <v>0</v>
      </c>
    </row>
    <row r="17" spans="1:10" ht="20.100000000000001" customHeight="1" x14ac:dyDescent="0.3">
      <c r="A17" s="27"/>
      <c r="B17" s="35" t="s">
        <v>42</v>
      </c>
      <c r="C17" s="42" t="s">
        <v>204</v>
      </c>
      <c r="D17" s="22">
        <v>45662</v>
      </c>
      <c r="E17" s="22">
        <v>45663</v>
      </c>
      <c r="F17" s="13">
        <v>1</v>
      </c>
      <c r="G17" s="14" t="s">
        <v>3</v>
      </c>
      <c r="H17" s="15">
        <f>IF(Table14[[#This Row],[Tasks]]="","",Table14[[#This Row],[End Date]]-Table14[[#This Row],[Start Date]]+1)</f>
        <v>2</v>
      </c>
      <c r="I17" s="15">
        <f>IFERROR(ROUND(Table14[[#This Row],[Duration]]*Table14[[#This Row],[Progress]],0),"")</f>
        <v>2</v>
      </c>
      <c r="J17" s="15">
        <f>IFERROR(Table14[[#This Row],[Duration]]-Table14[[#This Row],[Completed]],"")</f>
        <v>0</v>
      </c>
    </row>
    <row r="18" spans="1:10" ht="20.100000000000001" customHeight="1" x14ac:dyDescent="0.3">
      <c r="A18" s="27"/>
      <c r="B18" s="35" t="s">
        <v>43</v>
      </c>
      <c r="C18" s="42" t="s">
        <v>24</v>
      </c>
      <c r="D18" s="22">
        <v>45662</v>
      </c>
      <c r="E18" s="22">
        <v>45663</v>
      </c>
      <c r="F18" s="13">
        <v>1</v>
      </c>
      <c r="G18" s="14" t="s">
        <v>3</v>
      </c>
      <c r="H18" s="15">
        <f>IF(Table14[[#This Row],[Tasks]]="","",Table14[[#This Row],[End Date]]-Table14[[#This Row],[Start Date]]+1)</f>
        <v>2</v>
      </c>
      <c r="I18" s="15">
        <f>IFERROR(ROUND(Table14[[#This Row],[Duration]]*Table14[[#This Row],[Progress]],0),"")</f>
        <v>2</v>
      </c>
      <c r="J18" s="15">
        <f>IFERROR(Table14[[#This Row],[Duration]]-Table14[[#This Row],[Completed]],"")</f>
        <v>0</v>
      </c>
    </row>
    <row r="19" spans="1:10" ht="20.100000000000001" customHeight="1" x14ac:dyDescent="0.3">
      <c r="A19" s="27"/>
      <c r="B19" s="35" t="s">
        <v>44</v>
      </c>
      <c r="C19" s="42" t="s">
        <v>207</v>
      </c>
      <c r="D19" s="22">
        <v>45663</v>
      </c>
      <c r="E19" s="22">
        <v>45664</v>
      </c>
      <c r="F19" s="13">
        <v>1</v>
      </c>
      <c r="G19" s="14" t="s">
        <v>3</v>
      </c>
      <c r="H19" s="15">
        <f>IF(Table14[[#This Row],[Tasks]]="","",Table14[[#This Row],[End Date]]-Table14[[#This Row],[Start Date]]+1)</f>
        <v>2</v>
      </c>
      <c r="I19" s="15">
        <f>IFERROR(ROUND(Table14[[#This Row],[Duration]]*Table14[[#This Row],[Progress]],0),"")</f>
        <v>2</v>
      </c>
      <c r="J19" s="15">
        <f>IFERROR(Table14[[#This Row],[Duration]]-Table14[[#This Row],[Completed]],"")</f>
        <v>0</v>
      </c>
    </row>
    <row r="20" spans="1:10" ht="20.100000000000001" customHeight="1" x14ac:dyDescent="0.3">
      <c r="A20" s="27"/>
      <c r="B20" s="35" t="s">
        <v>45</v>
      </c>
      <c r="C20" s="42" t="s">
        <v>204</v>
      </c>
      <c r="D20" s="22">
        <v>45663</v>
      </c>
      <c r="E20" s="22">
        <v>45664</v>
      </c>
      <c r="F20" s="13">
        <v>1</v>
      </c>
      <c r="G20" s="14" t="s">
        <v>3</v>
      </c>
      <c r="H20" s="15">
        <f>IF(Table14[[#This Row],[Tasks]]="","",Table14[[#This Row],[End Date]]-Table14[[#This Row],[Start Date]]+1)</f>
        <v>2</v>
      </c>
      <c r="I20" s="15">
        <f>IFERROR(ROUND(Table14[[#This Row],[Duration]]*Table14[[#This Row],[Progress]],0),"")</f>
        <v>2</v>
      </c>
      <c r="J20" s="15">
        <f>IFERROR(Table14[[#This Row],[Duration]]-Table14[[#This Row],[Completed]],"")</f>
        <v>0</v>
      </c>
    </row>
    <row r="21" spans="1:10" ht="20.100000000000001" customHeight="1" x14ac:dyDescent="0.3">
      <c r="A21" s="27"/>
      <c r="B21" s="35" t="s">
        <v>126</v>
      </c>
      <c r="C21" s="42" t="s">
        <v>24</v>
      </c>
      <c r="D21" s="22">
        <v>45664</v>
      </c>
      <c r="E21" s="22">
        <v>45665</v>
      </c>
      <c r="F21" s="13">
        <v>1</v>
      </c>
      <c r="G21" s="14" t="s">
        <v>3</v>
      </c>
      <c r="H21" s="15">
        <f>IF(Table14[[#This Row],[Tasks]]="","",Table14[[#This Row],[End Date]]-Table14[[#This Row],[Start Date]]+1)</f>
        <v>2</v>
      </c>
      <c r="I21" s="15">
        <f>IFERROR(ROUND(Table14[[#This Row],[Duration]]*Table14[[#This Row],[Progress]],0),"")</f>
        <v>2</v>
      </c>
      <c r="J21" s="15">
        <f>IFERROR(Table14[[#This Row],[Duration]]-Table14[[#This Row],[Completed]],"")</f>
        <v>0</v>
      </c>
    </row>
    <row r="22" spans="1:10" ht="20.100000000000001" customHeight="1" x14ac:dyDescent="0.3">
      <c r="A22" s="27"/>
      <c r="B22" s="35" t="s">
        <v>42</v>
      </c>
      <c r="C22" s="42" t="s">
        <v>24</v>
      </c>
      <c r="D22" s="22">
        <v>45664</v>
      </c>
      <c r="E22" s="22">
        <v>45665</v>
      </c>
      <c r="F22" s="13">
        <v>1</v>
      </c>
      <c r="G22" s="14" t="s">
        <v>3</v>
      </c>
      <c r="H22" s="15">
        <f>IF(Table14[[#This Row],[Tasks]]="","",Table14[[#This Row],[End Date]]-Table14[[#This Row],[Start Date]]+1)</f>
        <v>2</v>
      </c>
      <c r="I22" s="15">
        <f>IFERROR(ROUND(Table14[[#This Row],[Duration]]*Table14[[#This Row],[Progress]],0),"")</f>
        <v>2</v>
      </c>
      <c r="J22" s="15">
        <f>IFERROR(Table14[[#This Row],[Duration]]-Table14[[#This Row],[Completed]],"")</f>
        <v>0</v>
      </c>
    </row>
    <row r="23" spans="1:10" ht="20.100000000000001" customHeight="1" x14ac:dyDescent="0.3">
      <c r="A23" s="27"/>
      <c r="B23" s="35" t="s">
        <v>127</v>
      </c>
      <c r="C23" s="42" t="s">
        <v>206</v>
      </c>
      <c r="D23" s="22">
        <v>45665</v>
      </c>
      <c r="E23" s="22">
        <v>45666</v>
      </c>
      <c r="F23" s="13">
        <v>1</v>
      </c>
      <c r="G23" s="14" t="s">
        <v>3</v>
      </c>
      <c r="H23" s="15">
        <f>IF(Table14[[#This Row],[Tasks]]="","",Table14[[#This Row],[End Date]]-Table14[[#This Row],[Start Date]]+1)</f>
        <v>2</v>
      </c>
      <c r="I23" s="15">
        <f>IFERROR(ROUND(Table14[[#This Row],[Duration]]*Table14[[#This Row],[Progress]],0),"")</f>
        <v>2</v>
      </c>
      <c r="J23" s="15">
        <f>IFERROR(Table14[[#This Row],[Duration]]-Table14[[#This Row],[Completed]],"")</f>
        <v>0</v>
      </c>
    </row>
    <row r="24" spans="1:10" ht="20.100000000000001" customHeight="1" x14ac:dyDescent="0.3">
      <c r="A24" s="27"/>
      <c r="B24" s="35" t="s">
        <v>44</v>
      </c>
      <c r="C24" s="42" t="s">
        <v>205</v>
      </c>
      <c r="D24" s="22">
        <v>45665</v>
      </c>
      <c r="E24" s="22">
        <v>45666</v>
      </c>
      <c r="F24" s="13">
        <v>1</v>
      </c>
      <c r="G24" s="14" t="s">
        <v>3</v>
      </c>
      <c r="H24" s="15">
        <f>IF(Table14[[#This Row],[Tasks]]="","",Table14[[#This Row],[End Date]]-Table14[[#This Row],[Start Date]]+1)</f>
        <v>2</v>
      </c>
      <c r="I24" s="15">
        <f>IFERROR(ROUND(Table14[[#This Row],[Duration]]*Table14[[#This Row],[Progress]],0),"")</f>
        <v>2</v>
      </c>
      <c r="J24" s="15">
        <f>IFERROR(Table14[[#This Row],[Duration]]-Table14[[#This Row],[Completed]],"")</f>
        <v>0</v>
      </c>
    </row>
    <row r="25" spans="1:10" ht="20.100000000000001" customHeight="1" x14ac:dyDescent="0.3">
      <c r="A25" s="27"/>
      <c r="B25" s="35" t="s">
        <v>128</v>
      </c>
      <c r="C25" s="42" t="s">
        <v>24</v>
      </c>
      <c r="D25" s="22">
        <v>45666</v>
      </c>
      <c r="E25" s="22">
        <v>45667</v>
      </c>
      <c r="F25" s="13">
        <v>1</v>
      </c>
      <c r="G25" s="14" t="s">
        <v>3</v>
      </c>
      <c r="H25" s="15">
        <f>IF(Table14[[#This Row],[Tasks]]="","",Table14[[#This Row],[End Date]]-Table14[[#This Row],[Start Date]]+1)</f>
        <v>2</v>
      </c>
      <c r="I25" s="15">
        <f>IFERROR(ROUND(Table14[[#This Row],[Duration]]*Table14[[#This Row],[Progress]],0),"")</f>
        <v>2</v>
      </c>
      <c r="J25" s="15">
        <f>IFERROR(Table14[[#This Row],[Duration]]-Table14[[#This Row],[Completed]],"")</f>
        <v>0</v>
      </c>
    </row>
    <row r="26" spans="1:10" ht="20.100000000000001" customHeight="1" x14ac:dyDescent="0.3">
      <c r="A26" s="27"/>
      <c r="B26" s="35" t="s">
        <v>130</v>
      </c>
      <c r="C26" s="42" t="s">
        <v>206</v>
      </c>
      <c r="D26" s="22">
        <v>45666</v>
      </c>
      <c r="E26" s="22">
        <v>45667</v>
      </c>
      <c r="F26" s="13">
        <v>1</v>
      </c>
      <c r="G26" s="14" t="s">
        <v>3</v>
      </c>
      <c r="H26" s="15">
        <f>IF(Table14[[#This Row],[Tasks]]="","",Table14[[#This Row],[End Date]]-Table14[[#This Row],[Start Date]]+1)</f>
        <v>2</v>
      </c>
      <c r="I26" s="15">
        <f>IFERROR(ROUND(Table14[[#This Row],[Duration]]*Table14[[#This Row],[Progress]],0),"")</f>
        <v>2</v>
      </c>
      <c r="J26" s="15">
        <f>IFERROR(Table14[[#This Row],[Duration]]-Table14[[#This Row],[Completed]],"")</f>
        <v>0</v>
      </c>
    </row>
    <row r="27" spans="1:10" ht="20.100000000000001" customHeight="1" x14ac:dyDescent="0.3">
      <c r="A27" s="27"/>
      <c r="B27" s="35" t="s">
        <v>42</v>
      </c>
      <c r="C27" s="42" t="s">
        <v>207</v>
      </c>
      <c r="D27" s="22">
        <v>45667</v>
      </c>
      <c r="E27" s="22">
        <v>45668</v>
      </c>
      <c r="F27" s="13">
        <v>1</v>
      </c>
      <c r="G27" s="14" t="s">
        <v>3</v>
      </c>
      <c r="H27" s="15">
        <f>IF(Table14[[#This Row],[Tasks]]="","",Table14[[#This Row],[End Date]]-Table14[[#This Row],[Start Date]]+1)</f>
        <v>2</v>
      </c>
      <c r="I27" s="15">
        <f>IFERROR(ROUND(Table14[[#This Row],[Duration]]*Table14[[#This Row],[Progress]],0),"")</f>
        <v>2</v>
      </c>
      <c r="J27" s="15">
        <f>IFERROR(Table14[[#This Row],[Duration]]-Table14[[#This Row],[Completed]],"")</f>
        <v>0</v>
      </c>
    </row>
    <row r="28" spans="1:10" ht="20.100000000000001" customHeight="1" x14ac:dyDescent="0.3">
      <c r="A28" s="27"/>
      <c r="B28" s="35" t="s">
        <v>46</v>
      </c>
      <c r="C28" s="42" t="s">
        <v>204</v>
      </c>
      <c r="D28" s="22">
        <v>45667</v>
      </c>
      <c r="E28" s="22">
        <v>45668</v>
      </c>
      <c r="F28" s="13">
        <v>1</v>
      </c>
      <c r="G28" s="14" t="s">
        <v>3</v>
      </c>
      <c r="H28" s="15">
        <f>IF(Table14[[#This Row],[Tasks]]="","",Table14[[#This Row],[End Date]]-Table14[[#This Row],[Start Date]]+1)</f>
        <v>2</v>
      </c>
      <c r="I28" s="15">
        <f>IFERROR(ROUND(Table14[[#This Row],[Duration]]*Table14[[#This Row],[Progress]],0),"")</f>
        <v>2</v>
      </c>
      <c r="J28" s="15">
        <f>IFERROR(Table14[[#This Row],[Duration]]-Table14[[#This Row],[Completed]],"")</f>
        <v>0</v>
      </c>
    </row>
    <row r="29" spans="1:10" ht="20.100000000000001" customHeight="1" x14ac:dyDescent="0.3">
      <c r="A29" s="27"/>
      <c r="B29" s="35" t="s">
        <v>129</v>
      </c>
      <c r="C29" s="42" t="s">
        <v>205</v>
      </c>
      <c r="D29" s="22">
        <v>45668</v>
      </c>
      <c r="E29" s="22">
        <v>45669</v>
      </c>
      <c r="F29" s="13">
        <v>1</v>
      </c>
      <c r="G29" s="14" t="s">
        <v>3</v>
      </c>
      <c r="H29" s="15">
        <f>IF(Table14[[#This Row],[Tasks]]="","",Table14[[#This Row],[End Date]]-Table14[[#This Row],[Start Date]]+1)</f>
        <v>2</v>
      </c>
      <c r="I29" s="15">
        <f>IFERROR(ROUND(Table14[[#This Row],[Duration]]*Table14[[#This Row],[Progress]],0),"")</f>
        <v>2</v>
      </c>
      <c r="J29" s="15">
        <f>IFERROR(Table14[[#This Row],[Duration]]-Table14[[#This Row],[Completed]],"")</f>
        <v>0</v>
      </c>
    </row>
    <row r="30" spans="1:10" ht="20.100000000000001" customHeight="1" x14ac:dyDescent="0.3">
      <c r="A30" s="27"/>
      <c r="B30" s="35" t="s">
        <v>131</v>
      </c>
      <c r="C30" s="42" t="s">
        <v>205</v>
      </c>
      <c r="D30" s="22">
        <v>45668</v>
      </c>
      <c r="E30" s="22">
        <v>45669</v>
      </c>
      <c r="F30" s="13">
        <v>1</v>
      </c>
      <c r="G30" s="14" t="s">
        <v>3</v>
      </c>
      <c r="H30" s="15">
        <f>IF(Table14[[#This Row],[Tasks]]="","",Table14[[#This Row],[End Date]]-Table14[[#This Row],[Start Date]]+1)</f>
        <v>2</v>
      </c>
      <c r="I30" s="15">
        <f>IFERROR(ROUND(Table14[[#This Row],[Duration]]*Table14[[#This Row],[Progress]],0),"")</f>
        <v>2</v>
      </c>
      <c r="J30" s="15">
        <f>IFERROR(Table14[[#This Row],[Duration]]-Table14[[#This Row],[Completed]],"")</f>
        <v>0</v>
      </c>
    </row>
    <row r="31" spans="1:10" ht="20.100000000000001" customHeight="1" x14ac:dyDescent="0.3">
      <c r="A31" s="27"/>
      <c r="B31" s="45" t="s">
        <v>18</v>
      </c>
      <c r="C31" s="48"/>
      <c r="D31" s="46">
        <v>45669</v>
      </c>
      <c r="E31" s="46">
        <v>45676</v>
      </c>
      <c r="F31" s="47"/>
      <c r="G31" s="30"/>
      <c r="H31" s="31"/>
      <c r="I31" s="31"/>
      <c r="J31" s="31"/>
    </row>
    <row r="32" spans="1:10" ht="20.100000000000001" customHeight="1" x14ac:dyDescent="0.3">
      <c r="A32" s="27"/>
      <c r="B32" s="35" t="s">
        <v>47</v>
      </c>
      <c r="C32" s="42" t="s">
        <v>206</v>
      </c>
      <c r="D32" s="22">
        <v>45669</v>
      </c>
      <c r="E32" s="22">
        <v>45670</v>
      </c>
      <c r="F32" s="13">
        <v>1</v>
      </c>
      <c r="G32" s="14" t="s">
        <v>3</v>
      </c>
      <c r="H32" s="15">
        <f>IF(Table14[[#This Row],[Tasks]]="","",Table14[[#This Row],[End Date]]-Table14[[#This Row],[Start Date]]+1)</f>
        <v>2</v>
      </c>
      <c r="I32" s="15">
        <f>IFERROR(ROUND(Table14[[#This Row],[Duration]]*Table14[[#This Row],[Progress]],0),"")</f>
        <v>2</v>
      </c>
      <c r="J32" s="15">
        <f>IFERROR(Table14[[#This Row],[Duration]]-Table14[[#This Row],[Completed]],"")</f>
        <v>0</v>
      </c>
    </row>
    <row r="33" spans="1:10" ht="20.100000000000001" customHeight="1" x14ac:dyDescent="0.3">
      <c r="A33" s="27"/>
      <c r="B33" s="35" t="s">
        <v>48</v>
      </c>
      <c r="C33" s="42" t="s">
        <v>207</v>
      </c>
      <c r="D33" s="22">
        <v>45670</v>
      </c>
      <c r="E33" s="22">
        <v>45671</v>
      </c>
      <c r="F33" s="13">
        <v>1</v>
      </c>
      <c r="G33" s="14" t="s">
        <v>3</v>
      </c>
      <c r="H33" s="15">
        <f>IF(Table14[[#This Row],[Tasks]]="","",Table14[[#This Row],[End Date]]-Table14[[#This Row],[Start Date]]+1)</f>
        <v>2</v>
      </c>
      <c r="I33" s="15">
        <f>IFERROR(ROUND(Table14[[#This Row],[Duration]]*Table14[[#This Row],[Progress]],0),"")</f>
        <v>2</v>
      </c>
      <c r="J33" s="15">
        <f>IFERROR(Table14[[#This Row],[Duration]]-Table14[[#This Row],[Completed]],"")</f>
        <v>0</v>
      </c>
    </row>
    <row r="34" spans="1:10" ht="20.100000000000001" customHeight="1" x14ac:dyDescent="0.3">
      <c r="A34" s="27"/>
      <c r="B34" s="35" t="s">
        <v>49</v>
      </c>
      <c r="C34" s="42" t="s">
        <v>204</v>
      </c>
      <c r="D34" s="22">
        <v>45671</v>
      </c>
      <c r="E34" s="22">
        <v>45672</v>
      </c>
      <c r="F34" s="13">
        <v>1</v>
      </c>
      <c r="G34" s="14" t="s">
        <v>3</v>
      </c>
      <c r="H34" s="15">
        <f>IF(Table14[[#This Row],[Tasks]]="","",Table14[[#This Row],[End Date]]-Table14[[#This Row],[Start Date]]+1)</f>
        <v>2</v>
      </c>
      <c r="I34" s="15">
        <f>IFERROR(ROUND(Table14[[#This Row],[Duration]]*Table14[[#This Row],[Progress]],0),"")</f>
        <v>2</v>
      </c>
      <c r="J34" s="15">
        <f>IFERROR(Table14[[#This Row],[Duration]]-Table14[[#This Row],[Completed]],"")</f>
        <v>0</v>
      </c>
    </row>
    <row r="35" spans="1:10" ht="20.100000000000001" customHeight="1" x14ac:dyDescent="0.3">
      <c r="A35" s="27"/>
      <c r="B35" s="35" t="s">
        <v>50</v>
      </c>
      <c r="C35" s="42" t="s">
        <v>204</v>
      </c>
      <c r="D35" s="22">
        <v>45672</v>
      </c>
      <c r="E35" s="22">
        <v>45673</v>
      </c>
      <c r="F35" s="13">
        <v>1</v>
      </c>
      <c r="G35" s="14" t="s">
        <v>3</v>
      </c>
      <c r="H35" s="15">
        <f>IF(Table14[[#This Row],[Tasks]]="","",Table14[[#This Row],[End Date]]-Table14[[#This Row],[Start Date]]+1)</f>
        <v>2</v>
      </c>
      <c r="I35" s="15">
        <f>IFERROR(ROUND(Table14[[#This Row],[Duration]]*Table14[[#This Row],[Progress]],0),"")</f>
        <v>2</v>
      </c>
      <c r="J35" s="15">
        <f>IFERROR(Table14[[#This Row],[Duration]]-Table14[[#This Row],[Completed]],"")</f>
        <v>0</v>
      </c>
    </row>
    <row r="36" spans="1:10" ht="20.100000000000001" customHeight="1" x14ac:dyDescent="0.3">
      <c r="A36" s="27"/>
      <c r="B36" s="35" t="s">
        <v>51</v>
      </c>
      <c r="C36" s="42" t="s">
        <v>24</v>
      </c>
      <c r="D36" s="22">
        <v>45672</v>
      </c>
      <c r="E36" s="22">
        <v>45673</v>
      </c>
      <c r="F36" s="13">
        <v>1</v>
      </c>
      <c r="G36" s="14" t="s">
        <v>3</v>
      </c>
      <c r="H36" s="15">
        <f>IF(Table14[[#This Row],[Tasks]]="","",Table14[[#This Row],[End Date]]-Table14[[#This Row],[Start Date]]+1)</f>
        <v>2</v>
      </c>
      <c r="I36" s="15">
        <f>IFERROR(ROUND(Table14[[#This Row],[Duration]]*Table14[[#This Row],[Progress]],0),"")</f>
        <v>2</v>
      </c>
      <c r="J36" s="15">
        <f>IFERROR(Table14[[#This Row],[Duration]]-Table14[[#This Row],[Completed]],"")</f>
        <v>0</v>
      </c>
    </row>
    <row r="37" spans="1:10" ht="20.100000000000001" customHeight="1" x14ac:dyDescent="0.3">
      <c r="A37" s="27"/>
      <c r="B37" s="35" t="s">
        <v>52</v>
      </c>
      <c r="C37" s="42" t="s">
        <v>206</v>
      </c>
      <c r="D37" s="22">
        <v>45673</v>
      </c>
      <c r="E37" s="22">
        <v>45674</v>
      </c>
      <c r="F37" s="13">
        <v>1</v>
      </c>
      <c r="G37" s="14" t="s">
        <v>3</v>
      </c>
      <c r="H37" s="15">
        <f>IF(Table14[[#This Row],[Tasks]]="","",Table14[[#This Row],[End Date]]-Table14[[#This Row],[Start Date]]+1)</f>
        <v>2</v>
      </c>
      <c r="I37" s="15">
        <f>IFERROR(ROUND(Table14[[#This Row],[Duration]]*Table14[[#This Row],[Progress]],0),"")</f>
        <v>2</v>
      </c>
      <c r="J37" s="15">
        <f>IFERROR(Table14[[#This Row],[Duration]]-Table14[[#This Row],[Completed]],"")</f>
        <v>0</v>
      </c>
    </row>
    <row r="38" spans="1:10" ht="20.100000000000001" customHeight="1" x14ac:dyDescent="0.3">
      <c r="A38" s="27"/>
      <c r="B38" s="35" t="s">
        <v>132</v>
      </c>
      <c r="C38" s="42" t="s">
        <v>205</v>
      </c>
      <c r="D38" s="22">
        <v>45674</v>
      </c>
      <c r="E38" s="22">
        <v>45675</v>
      </c>
      <c r="F38" s="13">
        <v>1</v>
      </c>
      <c r="G38" s="14" t="s">
        <v>3</v>
      </c>
      <c r="H38" s="15">
        <f>IF(Table14[[#This Row],[Tasks]]="","",Table14[[#This Row],[End Date]]-Table14[[#This Row],[Start Date]]+1)</f>
        <v>2</v>
      </c>
      <c r="I38" s="15">
        <f>IFERROR(ROUND(Table14[[#This Row],[Duration]]*Table14[[#This Row],[Progress]],0),"")</f>
        <v>2</v>
      </c>
      <c r="J38" s="15">
        <f>IFERROR(Table14[[#This Row],[Duration]]-Table14[[#This Row],[Completed]],"")</f>
        <v>0</v>
      </c>
    </row>
    <row r="39" spans="1:10" ht="20.100000000000001" customHeight="1" x14ac:dyDescent="0.3">
      <c r="A39" s="27"/>
      <c r="B39" s="35" t="s">
        <v>53</v>
      </c>
      <c r="C39" s="42" t="s">
        <v>207</v>
      </c>
      <c r="D39" s="22">
        <v>45675</v>
      </c>
      <c r="E39" s="22">
        <v>45676</v>
      </c>
      <c r="F39" s="13">
        <v>1</v>
      </c>
      <c r="G39" s="14" t="s">
        <v>3</v>
      </c>
      <c r="H39" s="15">
        <f>IF(Table14[[#This Row],[Tasks]]="","",Table14[[#This Row],[End Date]]-Table14[[#This Row],[Start Date]]+1)</f>
        <v>2</v>
      </c>
      <c r="I39" s="15">
        <f>IFERROR(ROUND(Table14[[#This Row],[Duration]]*Table14[[#This Row],[Progress]],0),"")</f>
        <v>2</v>
      </c>
      <c r="J39" s="15">
        <f>IFERROR(Table14[[#This Row],[Duration]]-Table14[[#This Row],[Completed]],"")</f>
        <v>0</v>
      </c>
    </row>
    <row r="40" spans="1:10" ht="20.100000000000001" customHeight="1" x14ac:dyDescent="0.3">
      <c r="A40" s="27"/>
      <c r="B40" s="45" t="s">
        <v>19</v>
      </c>
      <c r="C40" s="48"/>
      <c r="D40" s="46">
        <v>45676</v>
      </c>
      <c r="E40" s="46">
        <v>45683</v>
      </c>
      <c r="F40" s="30"/>
      <c r="G40" s="30"/>
      <c r="H40" s="31"/>
      <c r="I40" s="31"/>
      <c r="J40" s="31"/>
    </row>
    <row r="41" spans="1:10" ht="20.100000000000001" customHeight="1" x14ac:dyDescent="0.3">
      <c r="A41" s="27"/>
      <c r="B41" s="35" t="s">
        <v>54</v>
      </c>
      <c r="C41" s="42" t="s">
        <v>204</v>
      </c>
      <c r="D41" s="22">
        <v>45676</v>
      </c>
      <c r="E41" s="22">
        <v>45677</v>
      </c>
      <c r="F41" s="13">
        <v>1</v>
      </c>
      <c r="G41" s="14" t="s">
        <v>3</v>
      </c>
      <c r="H41" s="15">
        <f>IF(Table14[[#This Row],[Tasks]]="","",Table14[[#This Row],[End Date]]-Table14[[#This Row],[Start Date]]+1)</f>
        <v>2</v>
      </c>
      <c r="I41" s="15">
        <f>IFERROR(ROUND(Table14[[#This Row],[Duration]]*Table14[[#This Row],[Progress]],0),"")</f>
        <v>2</v>
      </c>
      <c r="J41" s="15">
        <f>IFERROR(Table14[[#This Row],[Duration]]-Table14[[#This Row],[Completed]],"")</f>
        <v>0</v>
      </c>
    </row>
    <row r="42" spans="1:10" ht="20.100000000000001" customHeight="1" x14ac:dyDescent="0.3">
      <c r="A42" s="27"/>
      <c r="B42" s="35" t="s">
        <v>55</v>
      </c>
      <c r="C42" s="42" t="s">
        <v>206</v>
      </c>
      <c r="D42" s="22">
        <v>45677</v>
      </c>
      <c r="E42" s="22">
        <v>45678</v>
      </c>
      <c r="F42" s="13">
        <v>1</v>
      </c>
      <c r="G42" s="14" t="s">
        <v>3</v>
      </c>
      <c r="H42" s="15">
        <f>IF(Table14[[#This Row],[Tasks]]="","",Table14[[#This Row],[End Date]]-Table14[[#This Row],[Start Date]]+1)</f>
        <v>2</v>
      </c>
      <c r="I42" s="15">
        <f>IFERROR(ROUND(Table14[[#This Row],[Duration]]*Table14[[#This Row],[Progress]],0),"")</f>
        <v>2</v>
      </c>
      <c r="J42" s="15">
        <f>IFERROR(Table14[[#This Row],[Duration]]-Table14[[#This Row],[Completed]],"")</f>
        <v>0</v>
      </c>
    </row>
    <row r="43" spans="1:10" ht="20.100000000000001" customHeight="1" x14ac:dyDescent="0.3">
      <c r="A43" s="27"/>
      <c r="B43" s="35" t="s">
        <v>56</v>
      </c>
      <c r="C43" s="42" t="s">
        <v>24</v>
      </c>
      <c r="D43" s="22">
        <v>45678</v>
      </c>
      <c r="E43" s="22">
        <v>45679</v>
      </c>
      <c r="F43" s="13">
        <v>1</v>
      </c>
      <c r="G43" s="14" t="s">
        <v>3</v>
      </c>
      <c r="H43" s="15">
        <f>IF(Table14[[#This Row],[Tasks]]="","",Table14[[#This Row],[End Date]]-Table14[[#This Row],[Start Date]]+1)</f>
        <v>2</v>
      </c>
      <c r="I43" s="15">
        <f>IFERROR(ROUND(Table14[[#This Row],[Duration]]*Table14[[#This Row],[Progress]],0),"")</f>
        <v>2</v>
      </c>
      <c r="J43" s="15">
        <f>IFERROR(Table14[[#This Row],[Duration]]-Table14[[#This Row],[Completed]],"")</f>
        <v>0</v>
      </c>
    </row>
    <row r="44" spans="1:10" ht="20.100000000000001" customHeight="1" x14ac:dyDescent="0.3">
      <c r="A44" s="27"/>
      <c r="B44" s="35" t="s">
        <v>25</v>
      </c>
      <c r="C44" s="42" t="s">
        <v>206</v>
      </c>
      <c r="D44" s="22">
        <v>45679</v>
      </c>
      <c r="E44" s="22">
        <v>45680</v>
      </c>
      <c r="F44" s="13">
        <v>1</v>
      </c>
      <c r="G44" s="14" t="s">
        <v>3</v>
      </c>
      <c r="H44" s="15">
        <f>IF(Table14[[#This Row],[Tasks]]="","",Table14[[#This Row],[End Date]]-Table14[[#This Row],[Start Date]]+1)</f>
        <v>2</v>
      </c>
      <c r="I44" s="15">
        <f>IFERROR(ROUND(Table14[[#This Row],[Duration]]*Table14[[#This Row],[Progress]],0),"")</f>
        <v>2</v>
      </c>
      <c r="J44" s="15">
        <f>IFERROR(Table14[[#This Row],[Duration]]-Table14[[#This Row],[Completed]],"")</f>
        <v>0</v>
      </c>
    </row>
    <row r="45" spans="1:10" ht="20.100000000000001" customHeight="1" x14ac:dyDescent="0.3">
      <c r="A45" s="27"/>
      <c r="B45" s="35" t="s">
        <v>57</v>
      </c>
      <c r="C45" s="42" t="s">
        <v>207</v>
      </c>
      <c r="D45" s="22">
        <v>45680</v>
      </c>
      <c r="E45" s="22">
        <v>45681</v>
      </c>
      <c r="F45" s="13">
        <v>1</v>
      </c>
      <c r="G45" s="14" t="s">
        <v>3</v>
      </c>
      <c r="H45" s="15">
        <f>IF(Table14[[#This Row],[Tasks]]="","",Table14[[#This Row],[End Date]]-Table14[[#This Row],[Start Date]]+1)</f>
        <v>2</v>
      </c>
      <c r="I45" s="15">
        <f>IFERROR(ROUND(Table14[[#This Row],[Duration]]*Table14[[#This Row],[Progress]],0),"")</f>
        <v>2</v>
      </c>
      <c r="J45" s="15">
        <f>IFERROR(Table14[[#This Row],[Duration]]-Table14[[#This Row],[Completed]],"")</f>
        <v>0</v>
      </c>
    </row>
    <row r="46" spans="1:10" ht="20.100000000000001" customHeight="1" x14ac:dyDescent="0.3">
      <c r="A46" s="27"/>
      <c r="B46" s="35" t="s">
        <v>58</v>
      </c>
      <c r="C46" s="42" t="s">
        <v>207</v>
      </c>
      <c r="D46" s="22">
        <v>45682</v>
      </c>
      <c r="E46" s="22">
        <v>45683</v>
      </c>
      <c r="F46" s="13">
        <v>1</v>
      </c>
      <c r="G46" s="14" t="s">
        <v>3</v>
      </c>
      <c r="H46" s="15">
        <f>IF(Table14[[#This Row],[Tasks]]="","",Table14[[#This Row],[End Date]]-Table14[[#This Row],[Start Date]]+1)</f>
        <v>2</v>
      </c>
      <c r="I46" s="15">
        <f>IFERROR(ROUND(Table14[[#This Row],[Duration]]*Table14[[#This Row],[Progress]],0),"")</f>
        <v>2</v>
      </c>
      <c r="J46" s="15">
        <f>IFERROR(Table14[[#This Row],[Duration]]-Table14[[#This Row],[Completed]],"")</f>
        <v>0</v>
      </c>
    </row>
    <row r="47" spans="1:10" ht="20.100000000000001" customHeight="1" x14ac:dyDescent="0.3">
      <c r="A47" s="27"/>
      <c r="B47" s="45" t="s">
        <v>59</v>
      </c>
      <c r="C47" s="48"/>
      <c r="D47" s="46">
        <v>45683</v>
      </c>
      <c r="E47" s="46">
        <v>45690</v>
      </c>
      <c r="F47" s="30"/>
      <c r="G47" s="30"/>
      <c r="H47" s="45"/>
      <c r="I47" s="45"/>
      <c r="J47" s="45"/>
    </row>
    <row r="48" spans="1:10" ht="20.100000000000001" customHeight="1" x14ac:dyDescent="0.3">
      <c r="A48" s="27"/>
      <c r="B48" s="35" t="s">
        <v>60</v>
      </c>
      <c r="C48" s="42" t="s">
        <v>205</v>
      </c>
      <c r="D48" s="22">
        <v>45683</v>
      </c>
      <c r="E48" s="22">
        <v>45684</v>
      </c>
      <c r="F48" s="13">
        <v>1</v>
      </c>
      <c r="G48" s="14" t="s">
        <v>3</v>
      </c>
      <c r="H48" s="15">
        <f>IF(Table14[[#This Row],[Tasks]]="","",Table14[[#This Row],[End Date]]-Table14[[#This Row],[Start Date]]+1)</f>
        <v>2</v>
      </c>
      <c r="I48" s="15">
        <f>IFERROR(ROUND(Table14[[#This Row],[Duration]]*Table14[[#This Row],[Progress]],0),"")</f>
        <v>2</v>
      </c>
      <c r="J48" s="15">
        <f>IFERROR(Table14[[#This Row],[Duration]]-Table14[[#This Row],[Completed]],"")</f>
        <v>0</v>
      </c>
    </row>
    <row r="49" spans="1:10" ht="20.100000000000001" customHeight="1" x14ac:dyDescent="0.3">
      <c r="A49" s="27"/>
      <c r="B49" s="35" t="s">
        <v>61</v>
      </c>
      <c r="C49" s="42" t="s">
        <v>207</v>
      </c>
      <c r="D49" s="22">
        <v>45684</v>
      </c>
      <c r="E49" s="22">
        <v>45685</v>
      </c>
      <c r="F49" s="13">
        <v>1</v>
      </c>
      <c r="G49" s="14" t="s">
        <v>3</v>
      </c>
      <c r="H49" s="15">
        <f>IF(Table14[[#This Row],[Tasks]]="","",Table14[[#This Row],[End Date]]-Table14[[#This Row],[Start Date]]+1)</f>
        <v>2</v>
      </c>
      <c r="I49" s="15">
        <f>IFERROR(ROUND(Table14[[#This Row],[Duration]]*Table14[[#This Row],[Progress]],0),"")</f>
        <v>2</v>
      </c>
      <c r="J49" s="15">
        <f>IFERROR(Table14[[#This Row],[Duration]]-Table14[[#This Row],[Completed]],"")</f>
        <v>0</v>
      </c>
    </row>
    <row r="50" spans="1:10" ht="20.100000000000001" customHeight="1" x14ac:dyDescent="0.3">
      <c r="A50" s="27"/>
      <c r="B50" s="35" t="s">
        <v>62</v>
      </c>
      <c r="C50" s="42" t="s">
        <v>206</v>
      </c>
      <c r="D50" s="22">
        <v>45685</v>
      </c>
      <c r="E50" s="22">
        <v>45686</v>
      </c>
      <c r="F50" s="13">
        <v>1</v>
      </c>
      <c r="G50" s="14" t="s">
        <v>3</v>
      </c>
      <c r="H50" s="15">
        <f>IF(Table14[[#This Row],[Tasks]]="","",Table14[[#This Row],[End Date]]-Table14[[#This Row],[Start Date]]+1)</f>
        <v>2</v>
      </c>
      <c r="I50" s="15">
        <f>IFERROR(ROUND(Table14[[#This Row],[Duration]]*Table14[[#This Row],[Progress]],0),"")</f>
        <v>2</v>
      </c>
      <c r="J50" s="15">
        <f>IFERROR(Table14[[#This Row],[Duration]]-Table14[[#This Row],[Completed]],"")</f>
        <v>0</v>
      </c>
    </row>
    <row r="51" spans="1:10" ht="20.100000000000001" customHeight="1" x14ac:dyDescent="0.3">
      <c r="A51" s="27"/>
      <c r="B51" s="35" t="s">
        <v>31</v>
      </c>
      <c r="C51" s="42" t="s">
        <v>206</v>
      </c>
      <c r="D51" s="22">
        <v>45686</v>
      </c>
      <c r="E51" s="22">
        <v>45687</v>
      </c>
      <c r="F51" s="13">
        <v>1</v>
      </c>
      <c r="G51" s="14" t="s">
        <v>3</v>
      </c>
      <c r="H51" s="15">
        <f>IF(Table14[[#This Row],[Tasks]]="","",Table14[[#This Row],[End Date]]-Table14[[#This Row],[Start Date]]+1)</f>
        <v>2</v>
      </c>
      <c r="I51" s="15">
        <f>IFERROR(ROUND(Table14[[#This Row],[Duration]]*Table14[[#This Row],[Progress]],0),"")</f>
        <v>2</v>
      </c>
      <c r="J51" s="15">
        <f>IFERROR(Table14[[#This Row],[Duration]]-Table14[[#This Row],[Completed]],"")</f>
        <v>0</v>
      </c>
    </row>
    <row r="52" spans="1:10" ht="21" customHeight="1" x14ac:dyDescent="0.3">
      <c r="A52" s="27"/>
      <c r="B52" s="35" t="s">
        <v>63</v>
      </c>
      <c r="C52" s="42" t="s">
        <v>206</v>
      </c>
      <c r="D52" s="22">
        <v>45687</v>
      </c>
      <c r="E52" s="22">
        <v>45688</v>
      </c>
      <c r="F52" s="13">
        <v>1</v>
      </c>
      <c r="G52" s="14" t="s">
        <v>3</v>
      </c>
      <c r="H52" s="15">
        <f>IF(Table14[[#This Row],[Tasks]]="","",Table14[[#This Row],[End Date]]-Table14[[#This Row],[Start Date]]+1)</f>
        <v>2</v>
      </c>
      <c r="I52" s="15">
        <f>IFERROR(ROUND(Table14[[#This Row],[Duration]]*Table14[[#This Row],[Progress]],0),"")</f>
        <v>2</v>
      </c>
      <c r="J52" s="15">
        <f>IFERROR(Table14[[#This Row],[Duration]]-Table14[[#This Row],[Completed]],"")</f>
        <v>0</v>
      </c>
    </row>
    <row r="53" spans="1:10" ht="20.100000000000001" customHeight="1" x14ac:dyDescent="0.3">
      <c r="A53" s="27"/>
      <c r="B53" s="35" t="s">
        <v>64</v>
      </c>
      <c r="C53" s="42" t="s">
        <v>204</v>
      </c>
      <c r="D53" s="22">
        <v>45688</v>
      </c>
      <c r="E53" s="22">
        <v>45689</v>
      </c>
      <c r="F53" s="13">
        <v>1</v>
      </c>
      <c r="G53" s="14" t="s">
        <v>3</v>
      </c>
      <c r="H53" s="15">
        <f>IF(Table14[[#This Row],[Tasks]]="","",Table14[[#This Row],[End Date]]-Table14[[#This Row],[Start Date]]+1)</f>
        <v>2</v>
      </c>
      <c r="I53" s="15">
        <f>IFERROR(ROUND(Table14[[#This Row],[Duration]]*Table14[[#This Row],[Progress]],0),"")</f>
        <v>2</v>
      </c>
      <c r="J53" s="15">
        <f>IFERROR(Table14[[#This Row],[Duration]]-Table14[[#This Row],[Completed]],"")</f>
        <v>0</v>
      </c>
    </row>
    <row r="54" spans="1:10" ht="20.100000000000001" customHeight="1" x14ac:dyDescent="0.3">
      <c r="A54" s="27"/>
      <c r="B54" s="35" t="s">
        <v>65</v>
      </c>
      <c r="C54" s="42" t="s">
        <v>204</v>
      </c>
      <c r="D54" s="22">
        <v>45689</v>
      </c>
      <c r="E54" s="22">
        <v>45690</v>
      </c>
      <c r="F54" s="13">
        <v>1</v>
      </c>
      <c r="G54" s="14" t="s">
        <v>3</v>
      </c>
      <c r="H54" s="15">
        <f>IF(Table14[[#This Row],[Tasks]]="","",Table14[[#This Row],[End Date]]-Table14[[#This Row],[Start Date]]+1)</f>
        <v>2</v>
      </c>
      <c r="I54" s="15">
        <f>IFERROR(ROUND(Table14[[#This Row],[Duration]]*Table14[[#This Row],[Progress]],0),"")</f>
        <v>2</v>
      </c>
      <c r="J54" s="15">
        <f>IFERROR(Table14[[#This Row],[Duration]]-Table14[[#This Row],[Completed]],"")</f>
        <v>0</v>
      </c>
    </row>
    <row r="55" spans="1:10" ht="20.100000000000001" customHeight="1" x14ac:dyDescent="0.3">
      <c r="A55" s="27"/>
      <c r="B55" s="45" t="s">
        <v>209</v>
      </c>
      <c r="C55" s="46">
        <v>45979</v>
      </c>
      <c r="D55" s="46">
        <v>45690</v>
      </c>
      <c r="E55" s="46">
        <v>45695</v>
      </c>
      <c r="F55" s="30"/>
      <c r="G55" s="30"/>
      <c r="H55" s="45"/>
      <c r="I55" s="45"/>
      <c r="J55" s="45"/>
    </row>
    <row r="56" spans="1:10" ht="20.100000000000001" customHeight="1" x14ac:dyDescent="0.3">
      <c r="A56" s="27"/>
      <c r="B56" s="35" t="s">
        <v>135</v>
      </c>
      <c r="C56" s="42" t="s">
        <v>206</v>
      </c>
      <c r="D56" s="22">
        <v>45689</v>
      </c>
      <c r="E56" s="22">
        <v>45690</v>
      </c>
      <c r="F56" s="13">
        <v>1</v>
      </c>
      <c r="G56" s="14" t="s">
        <v>3</v>
      </c>
      <c r="H56" s="15">
        <f>IF(Table14[[#This Row],[Tasks]]="","",Table14[[#This Row],[End Date]]-Table14[[#This Row],[Start Date]]+1)</f>
        <v>2</v>
      </c>
      <c r="I56" s="15">
        <f>IFERROR(ROUND(Table14[[#This Row],[Duration]]*Table14[[#This Row],[Progress]],0),"")</f>
        <v>2</v>
      </c>
      <c r="J56" s="15">
        <f>IFERROR(Table14[[#This Row],[Duration]]-Table14[[#This Row],[Completed]],"")</f>
        <v>0</v>
      </c>
    </row>
    <row r="57" spans="1:10" ht="20.100000000000001" customHeight="1" x14ac:dyDescent="0.3">
      <c r="A57" s="27"/>
      <c r="B57" s="35" t="s">
        <v>134</v>
      </c>
      <c r="C57" s="42" t="s">
        <v>24</v>
      </c>
      <c r="D57" s="22">
        <v>45690</v>
      </c>
      <c r="E57" s="22">
        <v>45691</v>
      </c>
      <c r="F57" s="13">
        <v>1</v>
      </c>
      <c r="G57" s="14" t="s">
        <v>3</v>
      </c>
      <c r="H57" s="15">
        <f>IF(Table14[[#This Row],[Tasks]]="","",Table14[[#This Row],[End Date]]-Table14[[#This Row],[Start Date]]+1)</f>
        <v>2</v>
      </c>
      <c r="I57" s="15">
        <f>IFERROR(ROUND(Table14[[#This Row],[Duration]]*Table14[[#This Row],[Progress]],0),"")</f>
        <v>2</v>
      </c>
      <c r="J57" s="15">
        <f>IFERROR(Table14[[#This Row],[Duration]]-Table14[[#This Row],[Completed]],"")</f>
        <v>0</v>
      </c>
    </row>
    <row r="58" spans="1:10" ht="20.100000000000001" customHeight="1" x14ac:dyDescent="0.3">
      <c r="A58" s="27"/>
      <c r="B58" s="35" t="s">
        <v>133</v>
      </c>
      <c r="C58" s="42" t="s">
        <v>204</v>
      </c>
      <c r="D58" s="22">
        <v>45691</v>
      </c>
      <c r="E58" s="22">
        <v>45692</v>
      </c>
      <c r="F58" s="13">
        <v>1</v>
      </c>
      <c r="G58" s="14" t="s">
        <v>3</v>
      </c>
      <c r="H58" s="15">
        <f>IF(Table14[[#This Row],[Tasks]]="","",Table14[[#This Row],[End Date]]-Table14[[#This Row],[Start Date]]+1)</f>
        <v>2</v>
      </c>
      <c r="I58" s="15">
        <f>IFERROR(ROUND(Table14[[#This Row],[Duration]]*Table14[[#This Row],[Progress]],0),"")</f>
        <v>2</v>
      </c>
      <c r="J58" s="15">
        <f>IFERROR(Table14[[#This Row],[Duration]]-Table14[[#This Row],[Completed]],"")</f>
        <v>0</v>
      </c>
    </row>
    <row r="59" spans="1:10" ht="20.100000000000001" customHeight="1" x14ac:dyDescent="0.3">
      <c r="A59" s="27"/>
      <c r="B59" s="35" t="s">
        <v>67</v>
      </c>
      <c r="C59" s="42" t="s">
        <v>24</v>
      </c>
      <c r="D59" s="22">
        <v>45692</v>
      </c>
      <c r="E59" s="22">
        <v>45694</v>
      </c>
      <c r="F59" s="13">
        <v>1</v>
      </c>
      <c r="G59" s="14" t="s">
        <v>3</v>
      </c>
      <c r="H59" s="15">
        <f>IF(Table14[[#This Row],[Tasks]]="","",Table14[[#This Row],[End Date]]-Table14[[#This Row],[Start Date]]+1)</f>
        <v>3</v>
      </c>
      <c r="I59" s="15">
        <f>IFERROR(ROUND(Table14[[#This Row],[Duration]]*Table14[[#This Row],[Progress]],0),"")</f>
        <v>3</v>
      </c>
      <c r="J59" s="15">
        <f>IFERROR(Table14[[#This Row],[Duration]]-Table14[[#This Row],[Completed]],"")</f>
        <v>0</v>
      </c>
    </row>
    <row r="60" spans="1:10" ht="20.100000000000001" customHeight="1" x14ac:dyDescent="0.3">
      <c r="A60" s="27"/>
      <c r="B60" s="35" t="s">
        <v>38</v>
      </c>
      <c r="C60" s="42" t="s">
        <v>206</v>
      </c>
      <c r="D60" s="22">
        <v>45694</v>
      </c>
      <c r="E60" s="22">
        <v>45695</v>
      </c>
      <c r="F60" s="13">
        <v>1</v>
      </c>
      <c r="G60" s="14" t="s">
        <v>3</v>
      </c>
      <c r="H60" s="15">
        <f>IF(Table14[[#This Row],[Tasks]]="","",Table14[[#This Row],[End Date]]-Table14[[#This Row],[Start Date]]+1)</f>
        <v>2</v>
      </c>
      <c r="I60" s="15">
        <f>IFERROR(ROUND(Table14[[#This Row],[Duration]]*Table14[[#This Row],[Progress]],0),"")</f>
        <v>2</v>
      </c>
      <c r="J60" s="15">
        <f>IFERROR(Table14[[#This Row],[Duration]]-Table14[[#This Row],[Completed]],"")</f>
        <v>0</v>
      </c>
    </row>
    <row r="61" spans="1:10" ht="20.100000000000001" customHeight="1" x14ac:dyDescent="0.3">
      <c r="A61" s="27"/>
      <c r="B61" s="45" t="s">
        <v>66</v>
      </c>
      <c r="C61" s="48"/>
      <c r="D61" s="46">
        <v>45695</v>
      </c>
      <c r="E61" s="46">
        <v>45702</v>
      </c>
      <c r="F61" s="45"/>
      <c r="G61" s="45"/>
      <c r="H61" s="45"/>
      <c r="I61" s="45"/>
      <c r="J61" s="45"/>
    </row>
    <row r="62" spans="1:10" ht="20.100000000000001" customHeight="1" x14ac:dyDescent="0.3">
      <c r="A62" s="27"/>
      <c r="B62" s="36" t="s">
        <v>69</v>
      </c>
      <c r="C62" s="42" t="s">
        <v>24</v>
      </c>
      <c r="D62" s="22">
        <v>45695</v>
      </c>
      <c r="E62" s="22">
        <v>45696</v>
      </c>
      <c r="F62" s="13">
        <v>1</v>
      </c>
      <c r="G62" s="14" t="s">
        <v>7</v>
      </c>
      <c r="H62" s="15">
        <f>IF(Table14[[#This Row],[Tasks]]="","",Table14[[#This Row],[End Date]]-Table14[[#This Row],[Start Date]]+1)</f>
        <v>2</v>
      </c>
      <c r="I62" s="15">
        <f>IFERROR(ROUND(Table14[[#This Row],[Duration]]*Table14[[#This Row],[Progress]],0),"")</f>
        <v>2</v>
      </c>
      <c r="J62" s="15">
        <f>IFERROR(Table14[[#This Row],[Duration]]-Table14[[#This Row],[Completed]],"")</f>
        <v>0</v>
      </c>
    </row>
    <row r="63" spans="1:10" ht="20.100000000000001" customHeight="1" x14ac:dyDescent="0.3">
      <c r="A63" s="27"/>
      <c r="B63" s="36" t="s">
        <v>70</v>
      </c>
      <c r="C63" s="42" t="s">
        <v>204</v>
      </c>
      <c r="D63" s="22">
        <v>45696</v>
      </c>
      <c r="E63" s="22">
        <v>45697</v>
      </c>
      <c r="F63" s="13">
        <v>1</v>
      </c>
      <c r="G63" s="14" t="s">
        <v>7</v>
      </c>
      <c r="H63" s="15">
        <f>IF(Table14[[#This Row],[Tasks]]="","",Table14[[#This Row],[End Date]]-Table14[[#This Row],[Start Date]]+1)</f>
        <v>2</v>
      </c>
      <c r="I63" s="15">
        <f>IFERROR(ROUND(Table14[[#This Row],[Duration]]*Table14[[#This Row],[Progress]],0),"")</f>
        <v>2</v>
      </c>
      <c r="J63" s="15">
        <f>IFERROR(Table14[[#This Row],[Duration]]-Table14[[#This Row],[Completed]],"")</f>
        <v>0</v>
      </c>
    </row>
    <row r="64" spans="1:10" ht="20.100000000000001" customHeight="1" x14ac:dyDescent="0.3">
      <c r="A64" s="27"/>
      <c r="B64" s="36" t="s">
        <v>71</v>
      </c>
      <c r="C64" s="42" t="s">
        <v>204</v>
      </c>
      <c r="D64" s="22">
        <v>45697</v>
      </c>
      <c r="E64" s="22">
        <v>45699</v>
      </c>
      <c r="F64" s="13">
        <v>1</v>
      </c>
      <c r="G64" s="14" t="s">
        <v>7</v>
      </c>
      <c r="H64" s="15">
        <f>IF(Table14[[#This Row],[Tasks]]="","",Table14[[#This Row],[End Date]]-Table14[[#This Row],[Start Date]]+1)</f>
        <v>3</v>
      </c>
      <c r="I64" s="15">
        <f>IFERROR(ROUND(Table14[[#This Row],[Duration]]*Table14[[#This Row],[Progress]],0),"")</f>
        <v>3</v>
      </c>
      <c r="J64" s="15">
        <f>IFERROR(Table14[[#This Row],[Duration]]-Table14[[#This Row],[Completed]],"")</f>
        <v>0</v>
      </c>
    </row>
    <row r="65" spans="1:32" ht="20.100000000000001" customHeight="1" x14ac:dyDescent="0.3">
      <c r="A65" s="27"/>
      <c r="B65" s="36" t="s">
        <v>39</v>
      </c>
      <c r="C65" s="42" t="s">
        <v>207</v>
      </c>
      <c r="D65" s="22">
        <v>45699</v>
      </c>
      <c r="E65" s="22">
        <v>45701</v>
      </c>
      <c r="F65" s="13">
        <v>1</v>
      </c>
      <c r="G65" s="14" t="s">
        <v>7</v>
      </c>
      <c r="H65" s="15">
        <f>IF(Table14[[#This Row],[Tasks]]="","",Table14[[#This Row],[End Date]]-Table14[[#This Row],[Start Date]]+1)</f>
        <v>3</v>
      </c>
      <c r="I65" s="15">
        <f>IFERROR(ROUND(Table14[[#This Row],[Duration]]*Table14[[#This Row],[Progress]],0),"")</f>
        <v>3</v>
      </c>
      <c r="J65" s="15">
        <f>IFERROR(Table14[[#This Row],[Duration]]-Table14[[#This Row],[Completed]],"")</f>
        <v>0</v>
      </c>
    </row>
    <row r="66" spans="1:32" ht="20.100000000000001" customHeight="1" x14ac:dyDescent="0.3">
      <c r="A66" s="27"/>
      <c r="B66" s="36" t="s">
        <v>136</v>
      </c>
      <c r="C66" s="42" t="s">
        <v>24</v>
      </c>
      <c r="D66" s="22">
        <v>45701</v>
      </c>
      <c r="E66" s="22">
        <v>45702</v>
      </c>
      <c r="F66" s="13">
        <v>1</v>
      </c>
      <c r="G66" s="14" t="s">
        <v>7</v>
      </c>
      <c r="H66" s="15">
        <f>IF(Table14[[#This Row],[Tasks]]="","",Table14[[#This Row],[End Date]]-Table14[[#This Row],[Start Date]]+1)</f>
        <v>2</v>
      </c>
      <c r="I66" s="15">
        <f>IFERROR(ROUND(Table14[[#This Row],[Duration]]*Table14[[#This Row],[Progress]],0),"")</f>
        <v>2</v>
      </c>
      <c r="J66" s="15">
        <f>IFERROR(Table14[[#This Row],[Duration]]-Table14[[#This Row],[Completed]],"")</f>
        <v>0</v>
      </c>
    </row>
    <row r="67" spans="1:32" ht="20.100000000000001" customHeight="1" x14ac:dyDescent="0.3">
      <c r="A67" s="27"/>
      <c r="B67" s="45" t="s">
        <v>68</v>
      </c>
      <c r="C67" s="48"/>
      <c r="D67" s="46">
        <v>45702</v>
      </c>
      <c r="E67" s="46">
        <v>45709</v>
      </c>
      <c r="F67" s="45"/>
      <c r="G67" s="45"/>
      <c r="H67" s="45"/>
      <c r="I67" s="45"/>
      <c r="J67" s="45"/>
      <c r="AB67" s="60"/>
      <c r="AC67" s="60"/>
      <c r="AD67" s="60"/>
      <c r="AE67" s="60"/>
      <c r="AF67" s="60"/>
    </row>
    <row r="68" spans="1:32" ht="20.100000000000001" customHeight="1" x14ac:dyDescent="0.3">
      <c r="A68" s="27"/>
      <c r="B68" s="35" t="s">
        <v>73</v>
      </c>
      <c r="C68" s="42" t="s">
        <v>206</v>
      </c>
      <c r="D68" s="22">
        <v>45702</v>
      </c>
      <c r="E68" s="22">
        <v>45703</v>
      </c>
      <c r="F68" s="13">
        <v>1</v>
      </c>
      <c r="G68" s="14" t="s">
        <v>7</v>
      </c>
      <c r="H68" s="15">
        <f>IF(Table14[[#This Row],[Tasks]]="","",Table14[[#This Row],[End Date]]-Table14[[#This Row],[Start Date]]+1)</f>
        <v>2</v>
      </c>
      <c r="I68" s="15">
        <f>IFERROR(ROUND(Table14[[#This Row],[Duration]]*Table14[[#This Row],[Progress]],0),"")</f>
        <v>2</v>
      </c>
      <c r="J68" s="15">
        <f>IFERROR(Table14[[#This Row],[Duration]]-Table14[[#This Row],[Completed]],"")</f>
        <v>0</v>
      </c>
      <c r="AB68" s="60"/>
      <c r="AC68" s="60"/>
      <c r="AD68" s="60"/>
      <c r="AE68" s="60"/>
      <c r="AF68" s="60"/>
    </row>
    <row r="69" spans="1:32" ht="20.100000000000001" customHeight="1" x14ac:dyDescent="0.3">
      <c r="A69" s="27"/>
      <c r="B69" s="35" t="s">
        <v>42</v>
      </c>
      <c r="C69" s="42" t="s">
        <v>207</v>
      </c>
      <c r="D69" s="22">
        <v>45703</v>
      </c>
      <c r="E69" s="22">
        <v>45704</v>
      </c>
      <c r="F69" s="13">
        <v>1</v>
      </c>
      <c r="G69" s="14" t="s">
        <v>7</v>
      </c>
      <c r="H69" s="15">
        <f>IF(Table14[[#This Row],[Tasks]]="","",Table14[[#This Row],[End Date]]-Table14[[#This Row],[Start Date]]+1)</f>
        <v>2</v>
      </c>
      <c r="I69" s="15">
        <f>IFERROR(ROUND(Table14[[#This Row],[Duration]]*Table14[[#This Row],[Progress]],0),"")</f>
        <v>2</v>
      </c>
      <c r="J69" s="15">
        <f>IFERROR(Table14[[#This Row],[Duration]]-Table14[[#This Row],[Completed]],"")</f>
        <v>0</v>
      </c>
      <c r="AB69" s="60"/>
      <c r="AC69" s="60"/>
      <c r="AD69" s="60"/>
      <c r="AE69" s="60"/>
      <c r="AF69" s="60"/>
    </row>
    <row r="70" spans="1:32" ht="20.100000000000001" customHeight="1" x14ac:dyDescent="0.3">
      <c r="A70" s="27"/>
      <c r="B70" s="35" t="s">
        <v>74</v>
      </c>
      <c r="C70" s="42" t="s">
        <v>205</v>
      </c>
      <c r="D70" s="22">
        <v>45704</v>
      </c>
      <c r="E70" s="22">
        <v>45706</v>
      </c>
      <c r="F70" s="13">
        <v>1</v>
      </c>
      <c r="G70" s="14" t="s">
        <v>7</v>
      </c>
      <c r="H70" s="15">
        <f>IF(Table14[[#This Row],[Tasks]]="","",Table14[[#This Row],[End Date]]-Table14[[#This Row],[Start Date]]+1)</f>
        <v>3</v>
      </c>
      <c r="I70" s="15">
        <f>IFERROR(ROUND(Table14[[#This Row],[Duration]]*Table14[[#This Row],[Progress]],0),"")</f>
        <v>3</v>
      </c>
      <c r="J70" s="15">
        <f>IFERROR(Table14[[#This Row],[Duration]]-Table14[[#This Row],[Completed]],"")</f>
        <v>0</v>
      </c>
    </row>
    <row r="71" spans="1:32" ht="20.100000000000001" customHeight="1" x14ac:dyDescent="0.3">
      <c r="A71" s="27"/>
      <c r="B71" s="35" t="s">
        <v>75</v>
      </c>
      <c r="C71" s="42" t="s">
        <v>207</v>
      </c>
      <c r="D71" s="22">
        <v>45706</v>
      </c>
      <c r="E71" s="22">
        <v>45708</v>
      </c>
      <c r="F71" s="13">
        <v>1</v>
      </c>
      <c r="G71" s="14" t="s">
        <v>7</v>
      </c>
      <c r="H71" s="15">
        <f>IF(Table14[[#This Row],[Tasks]]="","",Table14[[#This Row],[End Date]]-Table14[[#This Row],[Start Date]]+1)</f>
        <v>3</v>
      </c>
      <c r="I71" s="15">
        <f>IFERROR(ROUND(Table14[[#This Row],[Duration]]*Table14[[#This Row],[Progress]],0),"")</f>
        <v>3</v>
      </c>
      <c r="J71" s="15">
        <f>IFERROR(Table14[[#This Row],[Duration]]-Table14[[#This Row],[Completed]],"")</f>
        <v>0</v>
      </c>
    </row>
    <row r="72" spans="1:32" ht="20.100000000000001" customHeight="1" x14ac:dyDescent="0.3">
      <c r="A72" s="27"/>
      <c r="B72" s="35" t="s">
        <v>26</v>
      </c>
      <c r="C72" s="42" t="s">
        <v>207</v>
      </c>
      <c r="D72" s="22">
        <v>45708</v>
      </c>
      <c r="E72" s="22">
        <v>45709</v>
      </c>
      <c r="F72" s="13">
        <v>1</v>
      </c>
      <c r="G72" s="14" t="s">
        <v>7</v>
      </c>
      <c r="H72" s="15">
        <f>IF(Table14[[#This Row],[Tasks]]="","",Table14[[#This Row],[End Date]]-Table14[[#This Row],[Start Date]]+1)</f>
        <v>2</v>
      </c>
      <c r="I72" s="15">
        <f>IFERROR(ROUND(Table14[[#This Row],[Duration]]*Table14[[#This Row],[Progress]],0),"")</f>
        <v>2</v>
      </c>
      <c r="J72" s="15">
        <f>IFERROR(Table14[[#This Row],[Duration]]-Table14[[#This Row],[Completed]],"")</f>
        <v>0</v>
      </c>
    </row>
    <row r="73" spans="1:32" ht="20.100000000000001" customHeight="1" x14ac:dyDescent="0.3">
      <c r="A73" s="27"/>
      <c r="B73" s="45" t="s">
        <v>72</v>
      </c>
      <c r="C73" s="48"/>
      <c r="D73" s="46">
        <v>45709</v>
      </c>
      <c r="E73" s="46">
        <v>45716</v>
      </c>
      <c r="F73" s="45"/>
      <c r="G73" s="45"/>
      <c r="H73" s="45"/>
      <c r="I73" s="45"/>
      <c r="J73" s="45"/>
    </row>
    <row r="74" spans="1:32" ht="20.100000000000001" customHeight="1" x14ac:dyDescent="0.3">
      <c r="A74" s="27"/>
      <c r="B74" s="35" t="s">
        <v>137</v>
      </c>
      <c r="C74" s="42" t="s">
        <v>207</v>
      </c>
      <c r="D74" s="22">
        <v>45709</v>
      </c>
      <c r="E74" s="22">
        <v>45710</v>
      </c>
      <c r="F74" s="13">
        <v>1</v>
      </c>
      <c r="G74" s="14" t="s">
        <v>7</v>
      </c>
      <c r="H74" s="15">
        <f>IF(Table14[[#This Row],[Tasks]]="","",Table14[[#This Row],[End Date]]-Table14[[#This Row],[Start Date]]+1)</f>
        <v>2</v>
      </c>
      <c r="I74" s="15">
        <f>IFERROR(ROUND(Table14[[#This Row],[Duration]]*Table14[[#This Row],[Progress]],0),"")</f>
        <v>2</v>
      </c>
      <c r="J74" s="15">
        <f>IFERROR(Table14[[#This Row],[Duration]]-Table14[[#This Row],[Completed]],"")</f>
        <v>0</v>
      </c>
    </row>
    <row r="75" spans="1:32" ht="20.100000000000001" customHeight="1" x14ac:dyDescent="0.3">
      <c r="A75" s="27"/>
      <c r="B75" s="35" t="s">
        <v>138</v>
      </c>
      <c r="C75" s="42" t="s">
        <v>24</v>
      </c>
      <c r="D75" s="22">
        <v>45710</v>
      </c>
      <c r="E75" s="22">
        <v>45711</v>
      </c>
      <c r="F75" s="13">
        <v>0</v>
      </c>
      <c r="G75" s="14" t="s">
        <v>7</v>
      </c>
      <c r="H75" s="15">
        <f>IF(Table14[[#This Row],[Tasks]]="","",Table14[[#This Row],[End Date]]-Table14[[#This Row],[Start Date]]+1)</f>
        <v>2</v>
      </c>
      <c r="I75" s="15">
        <f>IFERROR(ROUND(Table14[[#This Row],[Duration]]*Table14[[#This Row],[Progress]],0),"")</f>
        <v>0</v>
      </c>
      <c r="J75" s="15">
        <f>IFERROR(Table14[[#This Row],[Duration]]-Table14[[#This Row],[Completed]],"")</f>
        <v>2</v>
      </c>
    </row>
    <row r="76" spans="1:32" ht="20.100000000000001" customHeight="1" x14ac:dyDescent="0.3">
      <c r="A76" s="27"/>
      <c r="B76" s="35" t="s">
        <v>139</v>
      </c>
      <c r="C76" s="42" t="s">
        <v>207</v>
      </c>
      <c r="D76" s="22">
        <v>45711</v>
      </c>
      <c r="E76" s="22">
        <v>45712</v>
      </c>
      <c r="F76" s="13">
        <v>0</v>
      </c>
      <c r="G76" s="14" t="s">
        <v>7</v>
      </c>
      <c r="H76" s="15">
        <f>IF(Table14[[#This Row],[Tasks]]="","",Table14[[#This Row],[End Date]]-Table14[[#This Row],[Start Date]]+1)</f>
        <v>2</v>
      </c>
      <c r="I76" s="15">
        <f>IFERROR(ROUND(Table14[[#This Row],[Duration]]*Table14[[#This Row],[Progress]],0),"")</f>
        <v>0</v>
      </c>
      <c r="J76" s="15">
        <f>IFERROR(Table14[[#This Row],[Duration]]-Table14[[#This Row],[Completed]],"")</f>
        <v>2</v>
      </c>
    </row>
    <row r="77" spans="1:32" ht="20.100000000000001" customHeight="1" x14ac:dyDescent="0.3">
      <c r="A77" s="27"/>
      <c r="B77" s="35" t="s">
        <v>140</v>
      </c>
      <c r="C77" s="42" t="s">
        <v>207</v>
      </c>
      <c r="D77" s="22">
        <v>45712</v>
      </c>
      <c r="E77" s="22">
        <v>45713</v>
      </c>
      <c r="F77" s="13">
        <v>0</v>
      </c>
      <c r="G77" s="14" t="s">
        <v>7</v>
      </c>
      <c r="H77" s="15">
        <f>IF(Table14[[#This Row],[Tasks]]="","",Table14[[#This Row],[End Date]]-Table14[[#This Row],[Start Date]]+1)</f>
        <v>2</v>
      </c>
      <c r="I77" s="15">
        <f>IFERROR(ROUND(Table14[[#This Row],[Duration]]*Table14[[#This Row],[Progress]],0),"")</f>
        <v>0</v>
      </c>
      <c r="J77" s="15">
        <f>IFERROR(Table14[[#This Row],[Duration]]-Table14[[#This Row],[Completed]],"")</f>
        <v>2</v>
      </c>
    </row>
    <row r="78" spans="1:32" ht="20.100000000000001" customHeight="1" x14ac:dyDescent="0.3">
      <c r="A78" s="27"/>
      <c r="B78" s="35" t="s">
        <v>142</v>
      </c>
      <c r="C78" s="42" t="s">
        <v>204</v>
      </c>
      <c r="D78" s="22">
        <v>45713</v>
      </c>
      <c r="E78" s="22">
        <v>45714</v>
      </c>
      <c r="F78" s="13">
        <v>0</v>
      </c>
      <c r="G78" s="14" t="s">
        <v>7</v>
      </c>
      <c r="H78" s="15">
        <f>IF(Table14[[#This Row],[Tasks]]="","",Table14[[#This Row],[End Date]]-Table14[[#This Row],[Start Date]]+1)</f>
        <v>2</v>
      </c>
      <c r="I78" s="15">
        <f>IFERROR(ROUND(Table14[[#This Row],[Duration]]*Table14[[#This Row],[Progress]],0),"")</f>
        <v>0</v>
      </c>
      <c r="J78" s="15">
        <f>IFERROR(Table14[[#This Row],[Duration]]-Table14[[#This Row],[Completed]],"")</f>
        <v>2</v>
      </c>
    </row>
    <row r="79" spans="1:32" ht="20.100000000000001" customHeight="1" x14ac:dyDescent="0.3">
      <c r="A79" s="27"/>
      <c r="B79" s="35" t="s">
        <v>77</v>
      </c>
      <c r="C79" s="42" t="s">
        <v>207</v>
      </c>
      <c r="D79" s="22">
        <v>45714</v>
      </c>
      <c r="E79" s="22">
        <v>45715</v>
      </c>
      <c r="F79" s="13">
        <v>0</v>
      </c>
      <c r="G79" s="14" t="s">
        <v>7</v>
      </c>
      <c r="H79" s="15">
        <f>IF(Table14[[#This Row],[Tasks]]="","",Table14[[#This Row],[End Date]]-Table14[[#This Row],[Start Date]]+1)</f>
        <v>2</v>
      </c>
      <c r="I79" s="15">
        <f>IFERROR(ROUND(Table14[[#This Row],[Duration]]*Table14[[#This Row],[Progress]],0),"")</f>
        <v>0</v>
      </c>
      <c r="J79" s="15">
        <f>IFERROR(Table14[[#This Row],[Duration]]-Table14[[#This Row],[Completed]],"")</f>
        <v>2</v>
      </c>
    </row>
    <row r="80" spans="1:32" ht="20.100000000000001" customHeight="1" x14ac:dyDescent="0.3">
      <c r="A80" s="27"/>
      <c r="B80" s="35" t="s">
        <v>141</v>
      </c>
      <c r="C80" s="42" t="s">
        <v>205</v>
      </c>
      <c r="D80" s="22">
        <v>45715</v>
      </c>
      <c r="E80" s="22">
        <v>45716</v>
      </c>
      <c r="F80" s="13">
        <v>0</v>
      </c>
      <c r="G80" s="14" t="s">
        <v>7</v>
      </c>
      <c r="H80" s="15">
        <f>IF(Table14[[#This Row],[Tasks]]="","",Table14[[#This Row],[End Date]]-Table14[[#This Row],[Start Date]]+1)</f>
        <v>2</v>
      </c>
      <c r="I80" s="15">
        <f>IFERROR(ROUND(Table14[[#This Row],[Duration]]*Table14[[#This Row],[Progress]],0),"")</f>
        <v>0</v>
      </c>
      <c r="J80" s="15">
        <f>IFERROR(Table14[[#This Row],[Duration]]-Table14[[#This Row],[Completed]],"")</f>
        <v>2</v>
      </c>
    </row>
    <row r="81" spans="1:10" ht="20.100000000000001" customHeight="1" x14ac:dyDescent="0.3">
      <c r="A81" s="27"/>
      <c r="B81" s="45" t="s">
        <v>210</v>
      </c>
      <c r="C81" s="48"/>
      <c r="D81" s="46">
        <v>45716</v>
      </c>
      <c r="E81" s="46">
        <v>45723</v>
      </c>
      <c r="F81" s="45"/>
      <c r="G81" s="45"/>
      <c r="H81" s="45"/>
      <c r="I81" s="45"/>
      <c r="J81" s="45"/>
    </row>
    <row r="82" spans="1:10" ht="20.100000000000001" customHeight="1" x14ac:dyDescent="0.3">
      <c r="A82" s="27"/>
      <c r="B82" s="35" t="s">
        <v>143</v>
      </c>
      <c r="C82" s="42" t="s">
        <v>207</v>
      </c>
      <c r="D82" s="22">
        <v>45716</v>
      </c>
      <c r="E82" s="22">
        <v>45717</v>
      </c>
      <c r="F82" s="13">
        <v>0</v>
      </c>
      <c r="G82" s="14" t="s">
        <v>7</v>
      </c>
      <c r="H82" s="15">
        <f>IF(Table14[[#This Row],[Tasks]]="","",Table14[[#This Row],[End Date]]-Table14[[#This Row],[Start Date]]+1)</f>
        <v>2</v>
      </c>
      <c r="I82" s="15">
        <f>IFERROR(ROUND(Table14[[#This Row],[Duration]]*Table14[[#This Row],[Progress]],0),"")</f>
        <v>0</v>
      </c>
      <c r="J82" s="15">
        <f>IFERROR(Table14[[#This Row],[Duration]]-Table14[[#This Row],[Completed]],"")</f>
        <v>2</v>
      </c>
    </row>
    <row r="83" spans="1:10" ht="20.100000000000001" customHeight="1" x14ac:dyDescent="0.3">
      <c r="A83" s="27"/>
      <c r="B83" s="35" t="s">
        <v>144</v>
      </c>
      <c r="C83" s="42" t="s">
        <v>206</v>
      </c>
      <c r="D83" s="22">
        <v>45717</v>
      </c>
      <c r="E83" s="22">
        <v>45718</v>
      </c>
      <c r="F83" s="13">
        <v>0</v>
      </c>
      <c r="G83" s="14" t="s">
        <v>7</v>
      </c>
      <c r="H83" s="15">
        <f>IF(Table14[[#This Row],[Tasks]]="","",Table14[[#This Row],[End Date]]-Table14[[#This Row],[Start Date]]+1)</f>
        <v>2</v>
      </c>
      <c r="I83" s="15">
        <f>IFERROR(ROUND(Table14[[#This Row],[Duration]]*Table14[[#This Row],[Progress]],0),"")</f>
        <v>0</v>
      </c>
      <c r="J83" s="15">
        <f>IFERROR(Table14[[#This Row],[Duration]]-Table14[[#This Row],[Completed]],"")</f>
        <v>2</v>
      </c>
    </row>
    <row r="84" spans="1:10" ht="20.100000000000001" customHeight="1" x14ac:dyDescent="0.3">
      <c r="A84" s="27"/>
      <c r="B84" s="35" t="s">
        <v>145</v>
      </c>
      <c r="C84" s="42" t="s">
        <v>206</v>
      </c>
      <c r="D84" s="22">
        <v>45718</v>
      </c>
      <c r="E84" s="22">
        <v>45719</v>
      </c>
      <c r="F84" s="13">
        <v>0</v>
      </c>
      <c r="G84" s="14" t="s">
        <v>7</v>
      </c>
      <c r="H84" s="15">
        <f>IF(Table14[[#This Row],[Tasks]]="","",Table14[[#This Row],[End Date]]-Table14[[#This Row],[Start Date]]+1)</f>
        <v>2</v>
      </c>
      <c r="I84" s="15">
        <f>IFERROR(ROUND(Table14[[#This Row],[Duration]]*Table14[[#This Row],[Progress]],0),"")</f>
        <v>0</v>
      </c>
      <c r="J84" s="15">
        <f>IFERROR(Table14[[#This Row],[Duration]]-Table14[[#This Row],[Completed]],"")</f>
        <v>2</v>
      </c>
    </row>
    <row r="85" spans="1:10" ht="20.100000000000001" customHeight="1" x14ac:dyDescent="0.3">
      <c r="A85" s="27"/>
      <c r="B85" s="35" t="s">
        <v>146</v>
      </c>
      <c r="C85" s="42" t="s">
        <v>24</v>
      </c>
      <c r="D85" s="22">
        <v>45719</v>
      </c>
      <c r="E85" s="22">
        <v>45720</v>
      </c>
      <c r="F85" s="13">
        <v>0</v>
      </c>
      <c r="G85" s="14" t="s">
        <v>7</v>
      </c>
      <c r="H85" s="15">
        <f>IF(Table14[[#This Row],[Tasks]]="","",Table14[[#This Row],[End Date]]-Table14[[#This Row],[Start Date]]+1)</f>
        <v>2</v>
      </c>
      <c r="I85" s="15">
        <f>IFERROR(ROUND(Table14[[#This Row],[Duration]]*Table14[[#This Row],[Progress]],0),"")</f>
        <v>0</v>
      </c>
      <c r="J85" s="15">
        <f>IFERROR(Table14[[#This Row],[Duration]]-Table14[[#This Row],[Completed]],"")</f>
        <v>2</v>
      </c>
    </row>
    <row r="86" spans="1:10" ht="20.100000000000001" customHeight="1" x14ac:dyDescent="0.3">
      <c r="A86" s="26"/>
      <c r="B86" s="35" t="s">
        <v>147</v>
      </c>
      <c r="C86" s="42" t="s">
        <v>207</v>
      </c>
      <c r="D86" s="22">
        <v>45720</v>
      </c>
      <c r="E86" s="22">
        <v>45721</v>
      </c>
      <c r="F86" s="13">
        <v>0</v>
      </c>
      <c r="G86" s="14" t="s">
        <v>7</v>
      </c>
      <c r="H86" s="15">
        <f>IF(Table14[[#This Row],[Tasks]]="","",Table14[[#This Row],[End Date]]-Table14[[#This Row],[Start Date]]+1)</f>
        <v>2</v>
      </c>
      <c r="I86" s="15">
        <f>IFERROR(ROUND(Table14[[#This Row],[Duration]]*Table14[[#This Row],[Progress]],0),"")</f>
        <v>0</v>
      </c>
      <c r="J86" s="15">
        <f>IFERROR(Table14[[#This Row],[Duration]]-Table14[[#This Row],[Completed]],"")</f>
        <v>2</v>
      </c>
    </row>
    <row r="87" spans="1:10" ht="20.100000000000001" customHeight="1" x14ac:dyDescent="0.3">
      <c r="A87" s="27"/>
      <c r="B87" s="35" t="s">
        <v>77</v>
      </c>
      <c r="C87" s="42" t="s">
        <v>207</v>
      </c>
      <c r="D87" s="22">
        <v>45721</v>
      </c>
      <c r="E87" s="22">
        <v>45722</v>
      </c>
      <c r="F87" s="13">
        <v>0</v>
      </c>
      <c r="G87" s="14" t="s">
        <v>7</v>
      </c>
      <c r="H87" s="15">
        <f>IF(Table14[[#This Row],[Tasks]]="","",Table14[[#This Row],[End Date]]-Table14[[#This Row],[Start Date]]+1)</f>
        <v>2</v>
      </c>
      <c r="I87" s="15">
        <f>IFERROR(ROUND(Table14[[#This Row],[Duration]]*Table14[[#This Row],[Progress]],0),"")</f>
        <v>0</v>
      </c>
      <c r="J87" s="15">
        <f>IFERROR(Table14[[#This Row],[Duration]]-Table14[[#This Row],[Completed]],"")</f>
        <v>2</v>
      </c>
    </row>
    <row r="88" spans="1:10" ht="20.100000000000001" customHeight="1" x14ac:dyDescent="0.3">
      <c r="A88" s="27"/>
      <c r="B88" s="35" t="s">
        <v>148</v>
      </c>
      <c r="C88" s="42" t="s">
        <v>24</v>
      </c>
      <c r="D88" s="22">
        <v>45722</v>
      </c>
      <c r="E88" s="22">
        <v>45723</v>
      </c>
      <c r="F88" s="13">
        <v>0</v>
      </c>
      <c r="G88" s="14" t="s">
        <v>7</v>
      </c>
      <c r="H88" s="15">
        <f>IF(Table14[[#This Row],[Tasks]]="","",Table14[[#This Row],[End Date]]-Table14[[#This Row],[Start Date]]+1)</f>
        <v>2</v>
      </c>
      <c r="I88" s="15">
        <f>IFERROR(ROUND(Table14[[#This Row],[Duration]]*Table14[[#This Row],[Progress]],0),"")</f>
        <v>0</v>
      </c>
      <c r="J88" s="15">
        <f>IFERROR(Table14[[#This Row],[Duration]]-Table14[[#This Row],[Completed]],"")</f>
        <v>2</v>
      </c>
    </row>
    <row r="89" spans="1:10" ht="20.100000000000001" customHeight="1" x14ac:dyDescent="0.3">
      <c r="A89" s="27"/>
      <c r="B89" s="45" t="s">
        <v>76</v>
      </c>
      <c r="C89" s="48"/>
      <c r="D89" s="46">
        <v>45723</v>
      </c>
      <c r="E89" s="46">
        <v>45730</v>
      </c>
      <c r="F89" s="45"/>
      <c r="G89" s="45"/>
      <c r="H89" s="45"/>
      <c r="I89" s="45"/>
      <c r="J89" s="45"/>
    </row>
    <row r="90" spans="1:10" ht="20.100000000000001" customHeight="1" x14ac:dyDescent="0.3">
      <c r="A90" s="27"/>
      <c r="B90" s="35" t="s">
        <v>79</v>
      </c>
      <c r="C90" s="42" t="s">
        <v>207</v>
      </c>
      <c r="D90" s="22">
        <v>45723</v>
      </c>
      <c r="E90" s="22">
        <v>45724</v>
      </c>
      <c r="F90" s="13">
        <v>0</v>
      </c>
      <c r="G90" s="14" t="s">
        <v>7</v>
      </c>
      <c r="H90" s="15">
        <f>IF(Table14[[#This Row],[Tasks]]="","",Table14[[#This Row],[End Date]]-Table14[[#This Row],[Start Date]]+1)</f>
        <v>2</v>
      </c>
      <c r="I90" s="15">
        <f>IFERROR(ROUND(Table14[[#This Row],[Duration]]*Table14[[#This Row],[Progress]],0),"")</f>
        <v>0</v>
      </c>
      <c r="J90" s="15">
        <f>IFERROR(Table14[[#This Row],[Duration]]-Table14[[#This Row],[Completed]],"")</f>
        <v>2</v>
      </c>
    </row>
    <row r="91" spans="1:10" ht="20.100000000000001" customHeight="1" x14ac:dyDescent="0.3">
      <c r="A91" s="27"/>
      <c r="B91" s="35" t="s">
        <v>42</v>
      </c>
      <c r="C91" s="42" t="s">
        <v>204</v>
      </c>
      <c r="D91" s="22">
        <v>45724</v>
      </c>
      <c r="E91" s="22">
        <v>45725</v>
      </c>
      <c r="F91" s="13">
        <v>0</v>
      </c>
      <c r="G91" s="14" t="s">
        <v>7</v>
      </c>
      <c r="H91" s="15">
        <f>IF(Table14[[#This Row],[Tasks]]="","",Table14[[#This Row],[End Date]]-Table14[[#This Row],[Start Date]]+1)</f>
        <v>2</v>
      </c>
      <c r="I91" s="15">
        <f>IFERROR(ROUND(Table14[[#This Row],[Duration]]*Table14[[#This Row],[Progress]],0),"")</f>
        <v>0</v>
      </c>
      <c r="J91" s="15">
        <f>IFERROR(Table14[[#This Row],[Duration]]-Table14[[#This Row],[Completed]],"")</f>
        <v>2</v>
      </c>
    </row>
    <row r="92" spans="1:10" ht="20.100000000000001" customHeight="1" x14ac:dyDescent="0.3">
      <c r="A92" s="27"/>
      <c r="B92" s="35" t="s">
        <v>80</v>
      </c>
      <c r="C92" s="42" t="s">
        <v>205</v>
      </c>
      <c r="D92" s="22">
        <v>45725</v>
      </c>
      <c r="E92" s="22">
        <v>45727</v>
      </c>
      <c r="F92" s="13">
        <v>0</v>
      </c>
      <c r="G92" s="14" t="s">
        <v>7</v>
      </c>
      <c r="H92" s="15">
        <f>IF(Table14[[#This Row],[Tasks]]="","",Table14[[#This Row],[End Date]]-Table14[[#This Row],[Start Date]]+1)</f>
        <v>3</v>
      </c>
      <c r="I92" s="15">
        <f>IFERROR(ROUND(Table14[[#This Row],[Duration]]*Table14[[#This Row],[Progress]],0),"")</f>
        <v>0</v>
      </c>
      <c r="J92" s="15">
        <f>IFERROR(Table14[[#This Row],[Duration]]-Table14[[#This Row],[Completed]],"")</f>
        <v>3</v>
      </c>
    </row>
    <row r="93" spans="1:10" ht="20.100000000000001" customHeight="1" x14ac:dyDescent="0.3">
      <c r="A93" s="27"/>
      <c r="B93" s="35" t="s">
        <v>27</v>
      </c>
      <c r="C93" s="42" t="s">
        <v>205</v>
      </c>
      <c r="D93" s="22">
        <v>45727</v>
      </c>
      <c r="E93" s="22">
        <v>45729</v>
      </c>
      <c r="F93" s="13">
        <v>0</v>
      </c>
      <c r="G93" s="14" t="s">
        <v>7</v>
      </c>
      <c r="H93" s="15">
        <f>IF(Table14[[#This Row],[Tasks]]="","",Table14[[#This Row],[End Date]]-Table14[[#This Row],[Start Date]]+1)</f>
        <v>3</v>
      </c>
      <c r="I93" s="15">
        <f>IFERROR(ROUND(Table14[[#This Row],[Duration]]*Table14[[#This Row],[Progress]],0),"")</f>
        <v>0</v>
      </c>
      <c r="J93" s="15">
        <f>IFERROR(Table14[[#This Row],[Duration]]-Table14[[#This Row],[Completed]],"")</f>
        <v>3</v>
      </c>
    </row>
    <row r="94" spans="1:10" ht="20.100000000000001" customHeight="1" x14ac:dyDescent="0.3">
      <c r="A94" s="27"/>
      <c r="B94" s="35" t="s">
        <v>29</v>
      </c>
      <c r="C94" s="42" t="s">
        <v>205</v>
      </c>
      <c r="D94" s="22">
        <v>45729</v>
      </c>
      <c r="E94" s="22">
        <v>45730</v>
      </c>
      <c r="F94" s="13">
        <v>0</v>
      </c>
      <c r="G94" s="14" t="s">
        <v>7</v>
      </c>
      <c r="H94" s="15">
        <f>IF(Table14[[#This Row],[Tasks]]="","",Table14[[#This Row],[End Date]]-Table14[[#This Row],[Start Date]]+1)</f>
        <v>2</v>
      </c>
      <c r="I94" s="15">
        <f>IFERROR(ROUND(Table14[[#This Row],[Duration]]*Table14[[#This Row],[Progress]],0),"")</f>
        <v>0</v>
      </c>
      <c r="J94" s="15">
        <f>IFERROR(Table14[[#This Row],[Duration]]-Table14[[#This Row],[Completed]],"")</f>
        <v>2</v>
      </c>
    </row>
    <row r="95" spans="1:10" ht="20.100000000000001" customHeight="1" x14ac:dyDescent="0.3">
      <c r="A95" s="27"/>
      <c r="B95" s="45" t="s">
        <v>78</v>
      </c>
      <c r="C95" s="48"/>
      <c r="D95" s="46">
        <v>45730</v>
      </c>
      <c r="E95" s="46">
        <v>45737</v>
      </c>
      <c r="F95" s="45"/>
      <c r="G95" s="45"/>
      <c r="H95" s="45"/>
      <c r="I95" s="45"/>
      <c r="J95" s="45"/>
    </row>
    <row r="96" spans="1:10" ht="20.100000000000001" customHeight="1" x14ac:dyDescent="0.3">
      <c r="A96" s="27"/>
      <c r="B96" s="37" t="s">
        <v>82</v>
      </c>
      <c r="C96" s="42" t="s">
        <v>205</v>
      </c>
      <c r="D96" s="22">
        <v>45730</v>
      </c>
      <c r="E96" s="22">
        <v>45731</v>
      </c>
      <c r="F96" s="13">
        <v>0</v>
      </c>
      <c r="G96" s="14" t="s">
        <v>7</v>
      </c>
      <c r="H96" s="15">
        <f>IF(Table14[[#This Row],[Tasks]]="","",Table14[[#This Row],[End Date]]-Table14[[#This Row],[Start Date]]+1)</f>
        <v>2</v>
      </c>
      <c r="I96" s="15">
        <f>IFERROR(ROUND(Table14[[#This Row],[Duration]]*Table14[[#This Row],[Progress]],0),"")</f>
        <v>0</v>
      </c>
      <c r="J96" s="15">
        <f>IFERROR(Table14[[#This Row],[Duration]]-Table14[[#This Row],[Completed]],"")</f>
        <v>2</v>
      </c>
    </row>
    <row r="97" spans="1:10" ht="20.100000000000001" customHeight="1" x14ac:dyDescent="0.3">
      <c r="A97" s="27"/>
      <c r="B97" s="37" t="s">
        <v>83</v>
      </c>
      <c r="C97" s="42" t="s">
        <v>206</v>
      </c>
      <c r="D97" s="22">
        <v>45731</v>
      </c>
      <c r="E97" s="22">
        <v>45732</v>
      </c>
      <c r="F97" s="13">
        <v>0</v>
      </c>
      <c r="G97" s="14" t="s">
        <v>7</v>
      </c>
      <c r="H97" s="15">
        <f>IF(Table14[[#This Row],[Tasks]]="","",Table14[[#This Row],[End Date]]-Table14[[#This Row],[Start Date]]+1)</f>
        <v>2</v>
      </c>
      <c r="I97" s="15">
        <f>IFERROR(ROUND(Table14[[#This Row],[Duration]]*Table14[[#This Row],[Progress]],0),"")</f>
        <v>0</v>
      </c>
      <c r="J97" s="15">
        <f>IFERROR(Table14[[#This Row],[Duration]]-Table14[[#This Row],[Completed]],"")</f>
        <v>2</v>
      </c>
    </row>
    <row r="98" spans="1:10" ht="20.100000000000001" customHeight="1" x14ac:dyDescent="0.3">
      <c r="A98" s="27"/>
      <c r="B98" s="37" t="s">
        <v>84</v>
      </c>
      <c r="C98" s="42" t="s">
        <v>204</v>
      </c>
      <c r="D98" s="22">
        <v>45732</v>
      </c>
      <c r="E98" s="22">
        <v>45733</v>
      </c>
      <c r="F98" s="13">
        <v>0</v>
      </c>
      <c r="G98" s="14" t="s">
        <v>7</v>
      </c>
      <c r="H98" s="15">
        <f>IF(Table14[[#This Row],[Tasks]]="","",Table14[[#This Row],[End Date]]-Table14[[#This Row],[Start Date]]+1)</f>
        <v>2</v>
      </c>
      <c r="I98" s="15">
        <f>IFERROR(ROUND(Table14[[#This Row],[Duration]]*Table14[[#This Row],[Progress]],0),"")</f>
        <v>0</v>
      </c>
      <c r="J98" s="15">
        <f>IFERROR(Table14[[#This Row],[Duration]]-Table14[[#This Row],[Completed]],"")</f>
        <v>2</v>
      </c>
    </row>
    <row r="99" spans="1:10" ht="20.100000000000001" customHeight="1" x14ac:dyDescent="0.3">
      <c r="A99" s="27"/>
      <c r="B99" s="37" t="s">
        <v>85</v>
      </c>
      <c r="C99" s="42" t="s">
        <v>204</v>
      </c>
      <c r="D99" s="22">
        <v>45733</v>
      </c>
      <c r="E99" s="22">
        <v>45734</v>
      </c>
      <c r="F99" s="13">
        <v>0</v>
      </c>
      <c r="G99" s="14" t="s">
        <v>7</v>
      </c>
      <c r="H99" s="15">
        <f>IF(Table14[[#This Row],[Tasks]]="","",Table14[[#This Row],[End Date]]-Table14[[#This Row],[Start Date]]+1)</f>
        <v>2</v>
      </c>
      <c r="I99" s="15">
        <f>IFERROR(ROUND(Table14[[#This Row],[Duration]]*Table14[[#This Row],[Progress]],0),"")</f>
        <v>0</v>
      </c>
      <c r="J99" s="15">
        <f>IFERROR(Table14[[#This Row],[Duration]]-Table14[[#This Row],[Completed]],"")</f>
        <v>2</v>
      </c>
    </row>
    <row r="100" spans="1:10" ht="20.100000000000001" customHeight="1" x14ac:dyDescent="0.3">
      <c r="A100" s="27"/>
      <c r="B100" s="37" t="s">
        <v>86</v>
      </c>
      <c r="C100" s="42" t="s">
        <v>206</v>
      </c>
      <c r="D100" s="22">
        <v>45734</v>
      </c>
      <c r="E100" s="22">
        <v>45735</v>
      </c>
      <c r="F100" s="13">
        <v>0</v>
      </c>
      <c r="G100" s="14" t="s">
        <v>7</v>
      </c>
      <c r="H100" s="15">
        <f>IF(Table14[[#This Row],[Tasks]]="","",Table14[[#This Row],[End Date]]-Table14[[#This Row],[Start Date]]+1)</f>
        <v>2</v>
      </c>
      <c r="I100" s="15">
        <f>IFERROR(ROUND(Table14[[#This Row],[Duration]]*Table14[[#This Row],[Progress]],0),"")</f>
        <v>0</v>
      </c>
      <c r="J100" s="15">
        <f>IFERROR(Table14[[#This Row],[Duration]]-Table14[[#This Row],[Completed]],"")</f>
        <v>2</v>
      </c>
    </row>
    <row r="101" spans="1:10" ht="20.100000000000001" customHeight="1" x14ac:dyDescent="0.3">
      <c r="A101" s="27"/>
      <c r="B101" s="37" t="s">
        <v>149</v>
      </c>
      <c r="C101" s="42" t="s">
        <v>207</v>
      </c>
      <c r="D101" s="22">
        <v>45735</v>
      </c>
      <c r="E101" s="22">
        <v>45736</v>
      </c>
      <c r="F101" s="13">
        <v>0</v>
      </c>
      <c r="G101" s="14" t="s">
        <v>7</v>
      </c>
      <c r="H101" s="15">
        <f>IF(Table14[[#This Row],[Tasks]]="","",Table14[[#This Row],[End Date]]-Table14[[#This Row],[Start Date]]+1)</f>
        <v>2</v>
      </c>
      <c r="I101" s="15">
        <f>IFERROR(ROUND(Table14[[#This Row],[Duration]]*Table14[[#This Row],[Progress]],0),"")</f>
        <v>0</v>
      </c>
      <c r="J101" s="15">
        <f>IFERROR(Table14[[#This Row],[Duration]]-Table14[[#This Row],[Completed]],"")</f>
        <v>2</v>
      </c>
    </row>
    <row r="102" spans="1:10" ht="20.100000000000001" customHeight="1" x14ac:dyDescent="0.3">
      <c r="A102" s="27"/>
      <c r="B102" s="37" t="s">
        <v>150</v>
      </c>
      <c r="C102" s="42" t="s">
        <v>204</v>
      </c>
      <c r="D102" s="22">
        <v>45736</v>
      </c>
      <c r="E102" s="22">
        <v>45737</v>
      </c>
      <c r="F102" s="13">
        <v>0</v>
      </c>
      <c r="G102" s="14" t="s">
        <v>7</v>
      </c>
      <c r="H102" s="15">
        <f>IF(Table14[[#This Row],[Tasks]]="","",Table14[[#This Row],[End Date]]-Table14[[#This Row],[Start Date]]+1)</f>
        <v>2</v>
      </c>
      <c r="I102" s="15">
        <f>IFERROR(ROUND(Table14[[#This Row],[Duration]]*Table14[[#This Row],[Progress]],0),"")</f>
        <v>0</v>
      </c>
      <c r="J102" s="15">
        <f>IFERROR(Table14[[#This Row],[Duration]]-Table14[[#This Row],[Completed]],"")</f>
        <v>2</v>
      </c>
    </row>
    <row r="103" spans="1:10" ht="20.100000000000001" customHeight="1" x14ac:dyDescent="0.3">
      <c r="A103" s="27"/>
      <c r="B103" s="37" t="s">
        <v>87</v>
      </c>
      <c r="C103" s="42" t="s">
        <v>204</v>
      </c>
      <c r="D103" s="22">
        <v>45737</v>
      </c>
      <c r="E103" s="22">
        <v>45737</v>
      </c>
      <c r="F103" s="13">
        <v>0</v>
      </c>
      <c r="G103" s="14" t="s">
        <v>7</v>
      </c>
      <c r="H103" s="15">
        <f>IF(Table14[[#This Row],[Tasks]]="","",Table14[[#This Row],[End Date]]-Table14[[#This Row],[Start Date]]+1)</f>
        <v>1</v>
      </c>
      <c r="I103" s="15">
        <f>IFERROR(ROUND(Table14[[#This Row],[Duration]]*Table14[[#This Row],[Progress]],0),"")</f>
        <v>0</v>
      </c>
      <c r="J103" s="15">
        <f>IFERROR(Table14[[#This Row],[Duration]]-Table14[[#This Row],[Completed]],"")</f>
        <v>1</v>
      </c>
    </row>
    <row r="104" spans="1:10" ht="20.100000000000001" customHeight="1" x14ac:dyDescent="0.3">
      <c r="A104" s="27"/>
      <c r="B104" s="37" t="s">
        <v>28</v>
      </c>
      <c r="C104" s="42" t="s">
        <v>205</v>
      </c>
      <c r="D104" s="22">
        <v>45737</v>
      </c>
      <c r="E104" s="22">
        <v>45737</v>
      </c>
      <c r="F104" s="13">
        <v>0</v>
      </c>
      <c r="G104" s="14" t="s">
        <v>7</v>
      </c>
      <c r="H104" s="15">
        <f>IF(Table14[[#This Row],[Tasks]]="","",Table14[[#This Row],[End Date]]-Table14[[#This Row],[Start Date]]+1)</f>
        <v>1</v>
      </c>
      <c r="I104" s="15">
        <f>IFERROR(ROUND(Table14[[#This Row],[Duration]]*Table14[[#This Row],[Progress]],0),"")</f>
        <v>0</v>
      </c>
      <c r="J104" s="15">
        <f>IFERROR(Table14[[#This Row],[Duration]]-Table14[[#This Row],[Completed]],"")</f>
        <v>1</v>
      </c>
    </row>
    <row r="105" spans="1:10" ht="20.100000000000001" customHeight="1" x14ac:dyDescent="0.3">
      <c r="A105" s="27"/>
      <c r="B105" s="49" t="s">
        <v>81</v>
      </c>
      <c r="C105" s="44"/>
      <c r="D105" s="29">
        <v>45737</v>
      </c>
      <c r="E105" s="29">
        <v>45744</v>
      </c>
      <c r="F105" s="45"/>
      <c r="G105" s="45"/>
      <c r="H105" s="45"/>
      <c r="I105" s="45"/>
      <c r="J105" s="45"/>
    </row>
    <row r="106" spans="1:10" ht="20.100000000000001" customHeight="1" x14ac:dyDescent="0.3">
      <c r="A106" s="27"/>
      <c r="B106" s="35" t="s">
        <v>90</v>
      </c>
      <c r="C106" s="42" t="s">
        <v>205</v>
      </c>
      <c r="D106" s="22">
        <v>45737</v>
      </c>
      <c r="E106" s="22">
        <v>45738</v>
      </c>
      <c r="F106" s="13">
        <v>0</v>
      </c>
      <c r="G106" s="14" t="s">
        <v>7</v>
      </c>
      <c r="H106" s="15">
        <f>IF(Table14[[#This Row],[Tasks]]="","",Table14[[#This Row],[End Date]]-Table14[[#This Row],[Start Date]]+1)</f>
        <v>2</v>
      </c>
      <c r="I106" s="15">
        <f>IFERROR(ROUND(Table14[[#This Row],[Duration]]*Table14[[#This Row],[Progress]],0),"")</f>
        <v>0</v>
      </c>
      <c r="J106" s="15">
        <f>IFERROR(Table14[[#This Row],[Duration]]-Table14[[#This Row],[Completed]],"")</f>
        <v>2</v>
      </c>
    </row>
    <row r="107" spans="1:10" ht="20.100000000000001" customHeight="1" x14ac:dyDescent="0.3">
      <c r="A107" s="27"/>
      <c r="B107" s="35" t="s">
        <v>91</v>
      </c>
      <c r="C107" s="42" t="s">
        <v>24</v>
      </c>
      <c r="D107" s="22">
        <v>45738</v>
      </c>
      <c r="E107" s="22">
        <v>45739</v>
      </c>
      <c r="F107" s="13">
        <v>0</v>
      </c>
      <c r="G107" s="14" t="s">
        <v>7</v>
      </c>
      <c r="H107" s="15">
        <f>IF(Table14[[#This Row],[Tasks]]="","",Table14[[#This Row],[End Date]]-Table14[[#This Row],[Start Date]]+1)</f>
        <v>2</v>
      </c>
      <c r="I107" s="15">
        <f>IFERROR(ROUND(Table14[[#This Row],[Duration]]*Table14[[#This Row],[Progress]],0),"")</f>
        <v>0</v>
      </c>
      <c r="J107" s="15">
        <f>IFERROR(Table14[[#This Row],[Duration]]-Table14[[#This Row],[Completed]],"")</f>
        <v>2</v>
      </c>
    </row>
    <row r="108" spans="1:10" ht="20.100000000000001" customHeight="1" x14ac:dyDescent="0.3">
      <c r="A108" s="27"/>
      <c r="B108" s="35" t="s">
        <v>92</v>
      </c>
      <c r="C108" s="42" t="s">
        <v>204</v>
      </c>
      <c r="D108" s="22">
        <v>45739</v>
      </c>
      <c r="E108" s="22">
        <v>45740</v>
      </c>
      <c r="F108" s="13">
        <v>0</v>
      </c>
      <c r="G108" s="14" t="s">
        <v>7</v>
      </c>
      <c r="H108" s="15">
        <f>IF(Table14[[#This Row],[Tasks]]="","",Table14[[#This Row],[End Date]]-Table14[[#This Row],[Start Date]]+1)</f>
        <v>2</v>
      </c>
      <c r="I108" s="15">
        <f>IFERROR(ROUND(Table14[[#This Row],[Duration]]*Table14[[#This Row],[Progress]],0),"")</f>
        <v>0</v>
      </c>
      <c r="J108" s="15">
        <f>IFERROR(Table14[[#This Row],[Duration]]-Table14[[#This Row],[Completed]],"")</f>
        <v>2</v>
      </c>
    </row>
    <row r="109" spans="1:10" ht="20.100000000000001" customHeight="1" x14ac:dyDescent="0.3">
      <c r="A109" s="27"/>
      <c r="B109" s="35" t="s">
        <v>93</v>
      </c>
      <c r="C109" s="42" t="s">
        <v>207</v>
      </c>
      <c r="D109" s="22">
        <v>45740</v>
      </c>
      <c r="E109" s="22">
        <v>45741</v>
      </c>
      <c r="F109" s="13">
        <v>0</v>
      </c>
      <c r="G109" s="14" t="s">
        <v>7</v>
      </c>
      <c r="H109" s="15">
        <f>IF(Table14[[#This Row],[Tasks]]="","",Table14[[#This Row],[End Date]]-Table14[[#This Row],[Start Date]]+1)</f>
        <v>2</v>
      </c>
      <c r="I109" s="15">
        <f>IFERROR(ROUND(Table14[[#This Row],[Duration]]*Table14[[#This Row],[Progress]],0),"")</f>
        <v>0</v>
      </c>
      <c r="J109" s="15">
        <f>IFERROR(Table14[[#This Row],[Duration]]-Table14[[#This Row],[Completed]],"")</f>
        <v>2</v>
      </c>
    </row>
    <row r="110" spans="1:10" ht="15.6" x14ac:dyDescent="0.3">
      <c r="A110" s="27"/>
      <c r="B110" s="35" t="s">
        <v>94</v>
      </c>
      <c r="C110" s="42" t="s">
        <v>206</v>
      </c>
      <c r="D110" s="22">
        <v>45741</v>
      </c>
      <c r="E110" s="22">
        <v>45742</v>
      </c>
      <c r="F110" s="13">
        <v>0</v>
      </c>
      <c r="G110" s="14" t="s">
        <v>7</v>
      </c>
      <c r="H110" s="15">
        <f>IF(Table14[[#This Row],[Tasks]]="","",Table14[[#This Row],[End Date]]-Table14[[#This Row],[Start Date]]+1)</f>
        <v>2</v>
      </c>
      <c r="I110" s="15">
        <f>IFERROR(ROUND(Table14[[#This Row],[Duration]]*Table14[[#This Row],[Progress]],0),"")</f>
        <v>0</v>
      </c>
      <c r="J110" s="15">
        <f>IFERROR(Table14[[#This Row],[Duration]]-Table14[[#This Row],[Completed]],"")</f>
        <v>2</v>
      </c>
    </row>
    <row r="111" spans="1:10" ht="20.100000000000001" customHeight="1" x14ac:dyDescent="0.3">
      <c r="A111" s="27"/>
      <c r="B111" s="35" t="s">
        <v>151</v>
      </c>
      <c r="C111" s="42" t="s">
        <v>207</v>
      </c>
      <c r="D111" s="22">
        <v>45742</v>
      </c>
      <c r="E111" s="22">
        <v>45743</v>
      </c>
      <c r="F111" s="13">
        <v>0</v>
      </c>
      <c r="G111" s="14" t="s">
        <v>7</v>
      </c>
      <c r="H111" s="15">
        <f>IF(Table14[[#This Row],[Tasks]]="","",Table14[[#This Row],[End Date]]-Table14[[#This Row],[Start Date]]+1)</f>
        <v>2</v>
      </c>
      <c r="I111" s="15">
        <f>IFERROR(ROUND(Table14[[#This Row],[Duration]]*Table14[[#This Row],[Progress]],0),"")</f>
        <v>0</v>
      </c>
      <c r="J111" s="15">
        <f>IFERROR(Table14[[#This Row],[Duration]]-Table14[[#This Row],[Completed]],"")</f>
        <v>2</v>
      </c>
    </row>
    <row r="112" spans="1:10" ht="20.100000000000001" customHeight="1" x14ac:dyDescent="0.3">
      <c r="A112" s="27"/>
      <c r="B112" s="35" t="s">
        <v>30</v>
      </c>
      <c r="C112" s="42" t="s">
        <v>207</v>
      </c>
      <c r="D112" s="22">
        <v>45743</v>
      </c>
      <c r="E112" s="22">
        <v>45744</v>
      </c>
      <c r="F112" s="13">
        <v>0</v>
      </c>
      <c r="G112" s="14" t="s">
        <v>7</v>
      </c>
      <c r="H112" s="15">
        <f>IF(Table14[[#This Row],[Tasks]]="","",Table14[[#This Row],[End Date]]-Table14[[#This Row],[Start Date]]+1)</f>
        <v>2</v>
      </c>
      <c r="I112" s="15">
        <f>IFERROR(ROUND(Table14[[#This Row],[Duration]]*Table14[[#This Row],[Progress]],0),"")</f>
        <v>0</v>
      </c>
      <c r="J112" s="15">
        <f>IFERROR(Table14[[#This Row],[Duration]]-Table14[[#This Row],[Completed]],"")</f>
        <v>2</v>
      </c>
    </row>
    <row r="113" spans="1:10" ht="20.100000000000001" customHeight="1" x14ac:dyDescent="0.3">
      <c r="A113" s="27"/>
      <c r="B113" s="49" t="s">
        <v>88</v>
      </c>
      <c r="C113" s="44"/>
      <c r="D113" s="29">
        <v>45744</v>
      </c>
      <c r="E113" s="29">
        <v>45751</v>
      </c>
      <c r="F113" s="45"/>
      <c r="G113" s="45"/>
      <c r="H113" s="45"/>
      <c r="I113" s="45"/>
      <c r="J113" s="45"/>
    </row>
    <row r="114" spans="1:10" ht="20.100000000000001" customHeight="1" x14ac:dyDescent="0.3">
      <c r="A114" s="27"/>
      <c r="B114" s="35" t="s">
        <v>106</v>
      </c>
      <c r="C114" s="42" t="s">
        <v>205</v>
      </c>
      <c r="D114" s="22">
        <v>45744</v>
      </c>
      <c r="E114" s="22">
        <v>45745</v>
      </c>
      <c r="F114" s="13">
        <v>0</v>
      </c>
      <c r="G114" s="14" t="s">
        <v>7</v>
      </c>
      <c r="H114" s="15">
        <f>IF(Table14[[#This Row],[Tasks]]="","",Table14[[#This Row],[End Date]]-Table14[[#This Row],[Start Date]]+1)</f>
        <v>2</v>
      </c>
      <c r="I114" s="15">
        <f>IFERROR(ROUND(Table14[[#This Row],[Duration]]*Table14[[#This Row],[Progress]],0),"")</f>
        <v>0</v>
      </c>
      <c r="J114" s="15">
        <f>IFERROR(Table14[[#This Row],[Duration]]-Table14[[#This Row],[Completed]],"")</f>
        <v>2</v>
      </c>
    </row>
    <row r="115" spans="1:10" ht="20.100000000000001" customHeight="1" x14ac:dyDescent="0.3">
      <c r="A115" s="27"/>
      <c r="B115" s="35" t="s">
        <v>107</v>
      </c>
      <c r="C115" s="42" t="s">
        <v>205</v>
      </c>
      <c r="D115" s="22">
        <v>45745</v>
      </c>
      <c r="E115" s="22">
        <v>45746</v>
      </c>
      <c r="F115" s="13">
        <v>0</v>
      </c>
      <c r="G115" s="14" t="s">
        <v>7</v>
      </c>
      <c r="H115" s="15">
        <f>IF(Table14[[#This Row],[Tasks]]="","",Table14[[#This Row],[End Date]]-Table14[[#This Row],[Start Date]]+1)</f>
        <v>2</v>
      </c>
      <c r="I115" s="15">
        <f>IFERROR(ROUND(Table14[[#This Row],[Duration]]*Table14[[#This Row],[Progress]],0),"")</f>
        <v>0</v>
      </c>
      <c r="J115" s="15">
        <f>IFERROR(Table14[[#This Row],[Duration]]-Table14[[#This Row],[Completed]],"")</f>
        <v>2</v>
      </c>
    </row>
    <row r="116" spans="1:10" ht="20.100000000000001" customHeight="1" x14ac:dyDescent="0.3">
      <c r="A116" s="27"/>
      <c r="B116" s="35" t="s">
        <v>108</v>
      </c>
      <c r="C116" s="42" t="s">
        <v>207</v>
      </c>
      <c r="D116" s="22">
        <v>45746</v>
      </c>
      <c r="E116" s="22">
        <v>45747</v>
      </c>
      <c r="F116" s="13">
        <v>0</v>
      </c>
      <c r="G116" s="14" t="s">
        <v>7</v>
      </c>
      <c r="H116" s="15">
        <f>IF(Table14[[#This Row],[Tasks]]="","",Table14[[#This Row],[End Date]]-Table14[[#This Row],[Start Date]]+1)</f>
        <v>2</v>
      </c>
      <c r="I116" s="15">
        <f>IFERROR(ROUND(Table14[[#This Row],[Duration]]*Table14[[#This Row],[Progress]],0),"")</f>
        <v>0</v>
      </c>
      <c r="J116" s="15">
        <f>IFERROR(Table14[[#This Row],[Duration]]-Table14[[#This Row],[Completed]],"")</f>
        <v>2</v>
      </c>
    </row>
    <row r="117" spans="1:10" ht="20.100000000000001" customHeight="1" x14ac:dyDescent="0.3">
      <c r="A117" s="27"/>
      <c r="B117" s="35" t="s">
        <v>35</v>
      </c>
      <c r="C117" s="42" t="s">
        <v>206</v>
      </c>
      <c r="D117" s="22">
        <v>45747</v>
      </c>
      <c r="E117" s="22">
        <v>45748</v>
      </c>
      <c r="F117" s="13">
        <v>0</v>
      </c>
      <c r="G117" s="14" t="s">
        <v>7</v>
      </c>
      <c r="H117" s="15">
        <f>IF(Table14[[#This Row],[Tasks]]="","",Table14[[#This Row],[End Date]]-Table14[[#This Row],[Start Date]]+1)</f>
        <v>2</v>
      </c>
      <c r="I117" s="15">
        <f>IFERROR(ROUND(Table14[[#This Row],[Duration]]*Table14[[#This Row],[Progress]],0),"")</f>
        <v>0</v>
      </c>
      <c r="J117" s="15">
        <f>IFERROR(Table14[[#This Row],[Duration]]-Table14[[#This Row],[Completed]],"")</f>
        <v>2</v>
      </c>
    </row>
    <row r="118" spans="1:10" ht="20.100000000000001" customHeight="1" x14ac:dyDescent="0.3">
      <c r="A118" s="27"/>
      <c r="B118" s="35" t="s">
        <v>109</v>
      </c>
      <c r="C118" s="42" t="s">
        <v>205</v>
      </c>
      <c r="D118" s="22">
        <v>45748</v>
      </c>
      <c r="E118" s="22">
        <v>45750</v>
      </c>
      <c r="F118" s="13">
        <v>0</v>
      </c>
      <c r="G118" s="14" t="s">
        <v>7</v>
      </c>
      <c r="H118" s="15">
        <f>IF(Table14[[#This Row],[Tasks]]="","",Table14[[#This Row],[End Date]]-Table14[[#This Row],[Start Date]]+1)</f>
        <v>3</v>
      </c>
      <c r="I118" s="15">
        <f>IFERROR(ROUND(Table14[[#This Row],[Duration]]*Table14[[#This Row],[Progress]],0),"")</f>
        <v>0</v>
      </c>
      <c r="J118" s="15">
        <f>IFERROR(Table14[[#This Row],[Duration]]-Table14[[#This Row],[Completed]],"")</f>
        <v>3</v>
      </c>
    </row>
    <row r="119" spans="1:10" ht="20.100000000000001" customHeight="1" x14ac:dyDescent="0.3">
      <c r="A119" s="27"/>
      <c r="B119" s="35" t="s">
        <v>36</v>
      </c>
      <c r="C119" s="42" t="s">
        <v>204</v>
      </c>
      <c r="D119" s="22">
        <v>45750</v>
      </c>
      <c r="E119" s="22">
        <v>45751</v>
      </c>
      <c r="F119" s="13">
        <v>0</v>
      </c>
      <c r="G119" s="14" t="s">
        <v>7</v>
      </c>
      <c r="H119" s="15">
        <f>IF(Table14[[#This Row],[Tasks]]="","",Table14[[#This Row],[End Date]]-Table14[[#This Row],[Start Date]]+1)</f>
        <v>2</v>
      </c>
      <c r="I119" s="15">
        <f>IFERROR(ROUND(Table14[[#This Row],[Duration]]*Table14[[#This Row],[Progress]],0),"")</f>
        <v>0</v>
      </c>
      <c r="J119" s="15">
        <f>IFERROR(Table14[[#This Row],[Duration]]-Table14[[#This Row],[Completed]],"")</f>
        <v>2</v>
      </c>
    </row>
    <row r="120" spans="1:10" ht="20.100000000000001" customHeight="1" x14ac:dyDescent="0.3">
      <c r="A120" s="27"/>
      <c r="B120" s="50" t="s">
        <v>211</v>
      </c>
      <c r="C120" s="51"/>
      <c r="D120" s="29">
        <v>45751</v>
      </c>
      <c r="E120" s="29">
        <v>45758</v>
      </c>
      <c r="F120" s="30"/>
      <c r="G120" s="30"/>
      <c r="H120" s="31">
        <f>IF(Table14[[#This Row],[Tasks]]="","",Table14[[#This Row],[End Date]]-Table14[[#This Row],[Start Date]]+1)</f>
        <v>8</v>
      </c>
      <c r="I120" s="31">
        <f>IFERROR(ROUND(Table14[[#This Row],[Duration]]*Table14[[#This Row],[Progress]],0),"")</f>
        <v>0</v>
      </c>
      <c r="J120" s="31">
        <f>IFERROR(Table14[[#This Row],[Duration]]-Table14[[#This Row],[Completed]],"")</f>
        <v>8</v>
      </c>
    </row>
    <row r="121" spans="1:10" ht="20.100000000000001" customHeight="1" x14ac:dyDescent="0.3">
      <c r="A121" s="27"/>
      <c r="B121" s="38" t="s">
        <v>152</v>
      </c>
      <c r="C121" s="42" t="s">
        <v>24</v>
      </c>
      <c r="D121" s="23">
        <v>45751</v>
      </c>
      <c r="E121" s="23">
        <v>45752</v>
      </c>
      <c r="F121" s="13">
        <v>0</v>
      </c>
      <c r="G121" s="14" t="s">
        <v>7</v>
      </c>
      <c r="H121" s="15">
        <f>IF(Table14[[#This Row],[Tasks]]="","",Table14[[#This Row],[End Date]]-Table14[[#This Row],[Start Date]]+1)</f>
        <v>2</v>
      </c>
      <c r="I121" s="15">
        <f>IFERROR(ROUND(Table14[[#This Row],[Duration]]*Table14[[#This Row],[Progress]],0),"")</f>
        <v>0</v>
      </c>
      <c r="J121" s="15">
        <f>IFERROR(Table14[[#This Row],[Duration]]-Table14[[#This Row],[Completed]],"")</f>
        <v>2</v>
      </c>
    </row>
    <row r="122" spans="1:10" ht="20.100000000000001" customHeight="1" x14ac:dyDescent="0.3">
      <c r="A122" s="27"/>
      <c r="B122" s="38" t="s">
        <v>153</v>
      </c>
      <c r="C122" s="42" t="s">
        <v>204</v>
      </c>
      <c r="D122" s="23">
        <v>45752</v>
      </c>
      <c r="E122" s="23">
        <v>45753</v>
      </c>
      <c r="F122" s="13">
        <v>0</v>
      </c>
      <c r="G122" s="14" t="s">
        <v>7</v>
      </c>
      <c r="H122" s="15">
        <f>IF(Table14[[#This Row],[Tasks]]="","",Table14[[#This Row],[End Date]]-Table14[[#This Row],[Start Date]]+1)</f>
        <v>2</v>
      </c>
      <c r="I122" s="15">
        <f>IFERROR(ROUND(Table14[[#This Row],[Duration]]*Table14[[#This Row],[Progress]],0),"")</f>
        <v>0</v>
      </c>
      <c r="J122" s="15">
        <f>IFERROR(Table14[[#This Row],[Duration]]-Table14[[#This Row],[Completed]],"")</f>
        <v>2</v>
      </c>
    </row>
    <row r="123" spans="1:10" ht="20.100000000000001" customHeight="1" x14ac:dyDescent="0.3">
      <c r="A123" s="27"/>
      <c r="B123" s="38" t="s">
        <v>154</v>
      </c>
      <c r="C123" s="42" t="s">
        <v>205</v>
      </c>
      <c r="D123" s="23">
        <v>45753</v>
      </c>
      <c r="E123" s="23">
        <v>45754</v>
      </c>
      <c r="F123" s="13">
        <v>0</v>
      </c>
      <c r="G123" s="14" t="s">
        <v>7</v>
      </c>
      <c r="H123" s="15">
        <f>IF(Table14[[#This Row],[Tasks]]="","",Table14[[#This Row],[End Date]]-Table14[[#This Row],[Start Date]]+1)</f>
        <v>2</v>
      </c>
      <c r="I123" s="15">
        <f>IFERROR(ROUND(Table14[[#This Row],[Duration]]*Table14[[#This Row],[Progress]],0),"")</f>
        <v>0</v>
      </c>
      <c r="J123" s="15">
        <f>IFERROR(Table14[[#This Row],[Duration]]-Table14[[#This Row],[Completed]],"")</f>
        <v>2</v>
      </c>
    </row>
    <row r="124" spans="1:10" ht="20.100000000000001" customHeight="1" x14ac:dyDescent="0.3">
      <c r="A124" s="27"/>
      <c r="B124" s="38" t="s">
        <v>155</v>
      </c>
      <c r="C124" s="42" t="s">
        <v>205</v>
      </c>
      <c r="D124" s="23">
        <v>45754</v>
      </c>
      <c r="E124" s="23">
        <v>45755</v>
      </c>
      <c r="F124" s="13">
        <v>0</v>
      </c>
      <c r="G124" s="14" t="s">
        <v>7</v>
      </c>
      <c r="H124" s="15">
        <f>IF(Table14[[#This Row],[Tasks]]="","",Table14[[#This Row],[End Date]]-Table14[[#This Row],[Start Date]]+1)</f>
        <v>2</v>
      </c>
      <c r="I124" s="15">
        <f>IFERROR(ROUND(Table14[[#This Row],[Duration]]*Table14[[#This Row],[Progress]],0),"")</f>
        <v>0</v>
      </c>
      <c r="J124" s="15">
        <f>IFERROR(Table14[[#This Row],[Duration]]-Table14[[#This Row],[Completed]],"")</f>
        <v>2</v>
      </c>
    </row>
    <row r="125" spans="1:10" ht="20.100000000000001" customHeight="1" x14ac:dyDescent="0.3">
      <c r="A125" s="27"/>
      <c r="B125" s="38" t="s">
        <v>156</v>
      </c>
      <c r="C125" s="42" t="s">
        <v>204</v>
      </c>
      <c r="D125" s="23">
        <v>45755</v>
      </c>
      <c r="E125" s="23">
        <v>45757</v>
      </c>
      <c r="F125" s="13">
        <v>0</v>
      </c>
      <c r="G125" s="14" t="s">
        <v>7</v>
      </c>
      <c r="H125" s="15">
        <f>IF(Table14[[#This Row],[Tasks]]="","",Table14[[#This Row],[End Date]]-Table14[[#This Row],[Start Date]]+1)</f>
        <v>3</v>
      </c>
      <c r="I125" s="15">
        <f>IFERROR(ROUND(Table14[[#This Row],[Duration]]*Table14[[#This Row],[Progress]],0),"")</f>
        <v>0</v>
      </c>
      <c r="J125" s="15">
        <f>IFERROR(Table14[[#This Row],[Duration]]-Table14[[#This Row],[Completed]],"")</f>
        <v>3</v>
      </c>
    </row>
    <row r="126" spans="1:10" ht="20.100000000000001" customHeight="1" x14ac:dyDescent="0.3">
      <c r="A126" s="27"/>
      <c r="B126" s="38" t="s">
        <v>157</v>
      </c>
      <c r="C126" s="42" t="s">
        <v>207</v>
      </c>
      <c r="D126" s="23">
        <v>45757</v>
      </c>
      <c r="E126" s="23">
        <v>45758</v>
      </c>
      <c r="F126" s="13">
        <v>0</v>
      </c>
      <c r="G126" s="14" t="s">
        <v>7</v>
      </c>
      <c r="H126" s="15">
        <f>IF(Table14[[#This Row],[Tasks]]="","",Table14[[#This Row],[End Date]]-Table14[[#This Row],[Start Date]]+1)</f>
        <v>2</v>
      </c>
      <c r="I126" s="15">
        <f>IFERROR(ROUND(Table14[[#This Row],[Duration]]*Table14[[#This Row],[Progress]],0),"")</f>
        <v>0</v>
      </c>
      <c r="J126" s="15">
        <f>IFERROR(Table14[[#This Row],[Duration]]-Table14[[#This Row],[Completed]],"")</f>
        <v>2</v>
      </c>
    </row>
    <row r="127" spans="1:10" ht="20.100000000000001" customHeight="1" x14ac:dyDescent="0.3">
      <c r="A127" s="27"/>
      <c r="B127" s="49" t="s">
        <v>89</v>
      </c>
      <c r="C127" s="44"/>
      <c r="D127" s="29">
        <v>45758</v>
      </c>
      <c r="E127" s="29">
        <v>45764</v>
      </c>
      <c r="F127" s="45"/>
      <c r="G127" s="45"/>
      <c r="H127" s="45"/>
      <c r="I127" s="45"/>
      <c r="J127" s="45"/>
    </row>
    <row r="128" spans="1:10" ht="20.100000000000001" customHeight="1" x14ac:dyDescent="0.3">
      <c r="A128" s="27"/>
      <c r="B128" s="35" t="s">
        <v>158</v>
      </c>
      <c r="C128" s="42" t="s">
        <v>205</v>
      </c>
      <c r="D128" s="22">
        <v>45758</v>
      </c>
      <c r="E128" s="22">
        <v>45759</v>
      </c>
      <c r="F128" s="13">
        <v>0</v>
      </c>
      <c r="G128" s="14" t="s">
        <v>7</v>
      </c>
      <c r="H128" s="15">
        <f>IF(Table14[[#This Row],[Tasks]]="","",Table14[[#This Row],[End Date]]-Table14[[#This Row],[Start Date]]+1)</f>
        <v>2</v>
      </c>
      <c r="I128" s="15">
        <f>IFERROR(ROUND(Table14[[#This Row],[Duration]]*Table14[[#This Row],[Progress]],0),"")</f>
        <v>0</v>
      </c>
      <c r="J128" s="15">
        <f>IFERROR(Table14[[#This Row],[Duration]]-Table14[[#This Row],[Completed]],"")</f>
        <v>2</v>
      </c>
    </row>
    <row r="129" spans="1:10" ht="20.100000000000001" customHeight="1" x14ac:dyDescent="0.3">
      <c r="A129" s="27"/>
      <c r="B129" s="35" t="s">
        <v>95</v>
      </c>
      <c r="C129" s="42" t="s">
        <v>206</v>
      </c>
      <c r="D129" s="22">
        <v>45759</v>
      </c>
      <c r="E129" s="22">
        <v>45760</v>
      </c>
      <c r="F129" s="13">
        <v>0</v>
      </c>
      <c r="G129" s="14" t="s">
        <v>7</v>
      </c>
      <c r="H129" s="15">
        <f>IF(Table14[[#This Row],[Tasks]]="","",Table14[[#This Row],[End Date]]-Table14[[#This Row],[Start Date]]+1)</f>
        <v>2</v>
      </c>
      <c r="I129" s="15">
        <f>IFERROR(ROUND(Table14[[#This Row],[Duration]]*Table14[[#This Row],[Progress]],0),"")</f>
        <v>0</v>
      </c>
      <c r="J129" s="15">
        <f>IFERROR(Table14[[#This Row],[Duration]]-Table14[[#This Row],[Completed]],"")</f>
        <v>2</v>
      </c>
    </row>
    <row r="130" spans="1:10" ht="20.100000000000001" customHeight="1" x14ac:dyDescent="0.3">
      <c r="A130" s="27"/>
      <c r="B130" s="35" t="s">
        <v>96</v>
      </c>
      <c r="C130" s="42" t="s">
        <v>205</v>
      </c>
      <c r="D130" s="22">
        <v>45760</v>
      </c>
      <c r="E130" s="22">
        <v>45761</v>
      </c>
      <c r="F130" s="13">
        <v>0</v>
      </c>
      <c r="G130" s="14" t="s">
        <v>7</v>
      </c>
      <c r="H130" s="15">
        <f>IF(Table14[[#This Row],[Tasks]]="","",Table14[[#This Row],[End Date]]-Table14[[#This Row],[Start Date]]+1)</f>
        <v>2</v>
      </c>
      <c r="I130" s="15">
        <f>IFERROR(ROUND(Table14[[#This Row],[Duration]]*Table14[[#This Row],[Progress]],0),"")</f>
        <v>0</v>
      </c>
      <c r="J130" s="15">
        <f>IFERROR(Table14[[#This Row],[Duration]]-Table14[[#This Row],[Completed]],"")</f>
        <v>2</v>
      </c>
    </row>
    <row r="131" spans="1:10" ht="20.100000000000001" customHeight="1" x14ac:dyDescent="0.3">
      <c r="A131" s="27"/>
      <c r="B131" s="35" t="s">
        <v>32</v>
      </c>
      <c r="C131" s="42" t="s">
        <v>204</v>
      </c>
      <c r="D131" s="22">
        <v>45761</v>
      </c>
      <c r="E131" s="22">
        <v>45763</v>
      </c>
      <c r="F131" s="13">
        <v>0</v>
      </c>
      <c r="G131" s="14" t="s">
        <v>7</v>
      </c>
      <c r="H131" s="15">
        <f>IF(Table14[[#This Row],[Tasks]]="","",Table14[[#This Row],[End Date]]-Table14[[#This Row],[Start Date]]+1)</f>
        <v>3</v>
      </c>
      <c r="I131" s="15">
        <f>IFERROR(ROUND(Table14[[#This Row],[Duration]]*Table14[[#This Row],[Progress]],0),"")</f>
        <v>0</v>
      </c>
      <c r="J131" s="15">
        <f>IFERROR(Table14[[#This Row],[Duration]]-Table14[[#This Row],[Completed]],"")</f>
        <v>3</v>
      </c>
    </row>
    <row r="132" spans="1:10" ht="15.6" x14ac:dyDescent="0.3">
      <c r="A132" s="27"/>
      <c r="B132" s="35" t="s">
        <v>33</v>
      </c>
      <c r="C132" s="42" t="s">
        <v>207</v>
      </c>
      <c r="D132" s="22">
        <v>45763</v>
      </c>
      <c r="E132" s="22">
        <v>45764</v>
      </c>
      <c r="F132" s="13">
        <v>0</v>
      </c>
      <c r="G132" s="14" t="s">
        <v>7</v>
      </c>
      <c r="H132" s="15">
        <f>IF(Table14[[#This Row],[Tasks]]="","",Table14[[#This Row],[End Date]]-Table14[[#This Row],[Start Date]]+1)</f>
        <v>2</v>
      </c>
      <c r="I132" s="15">
        <f>IFERROR(ROUND(Table14[[#This Row],[Duration]]*Table14[[#This Row],[Progress]],0),"")</f>
        <v>0</v>
      </c>
      <c r="J132" s="15">
        <f>IFERROR(Table14[[#This Row],[Duration]]-Table14[[#This Row],[Completed]],"")</f>
        <v>2</v>
      </c>
    </row>
    <row r="133" spans="1:10" ht="20.100000000000001" customHeight="1" x14ac:dyDescent="0.3">
      <c r="A133" s="27"/>
      <c r="B133" s="49" t="s">
        <v>97</v>
      </c>
      <c r="C133" s="44"/>
      <c r="D133" s="29">
        <v>45764</v>
      </c>
      <c r="E133" s="29">
        <v>45771</v>
      </c>
      <c r="F133" s="45"/>
      <c r="G133" s="45"/>
      <c r="H133" s="45"/>
      <c r="I133" s="45"/>
      <c r="J133" s="45"/>
    </row>
    <row r="134" spans="1:10" ht="20.100000000000001" customHeight="1" x14ac:dyDescent="0.3">
      <c r="A134" s="27"/>
      <c r="B134" s="35" t="s">
        <v>99</v>
      </c>
      <c r="C134" s="42" t="s">
        <v>207</v>
      </c>
      <c r="D134" s="22">
        <v>45764</v>
      </c>
      <c r="E134" s="22">
        <v>45765</v>
      </c>
      <c r="F134" s="13">
        <v>0</v>
      </c>
      <c r="G134" s="14" t="s">
        <v>7</v>
      </c>
      <c r="H134" s="15">
        <f>IF(Table14[[#This Row],[Tasks]]="","",Table14[[#This Row],[End Date]]-Table14[[#This Row],[Start Date]]+1)</f>
        <v>2</v>
      </c>
      <c r="I134" s="15">
        <f>IFERROR(ROUND(Table14[[#This Row],[Duration]]*Table14[[#This Row],[Progress]],0),"")</f>
        <v>0</v>
      </c>
      <c r="J134" s="15">
        <f>IFERROR(Table14[[#This Row],[Duration]]-Table14[[#This Row],[Completed]],"")</f>
        <v>2</v>
      </c>
    </row>
    <row r="135" spans="1:10" ht="20.100000000000001" customHeight="1" x14ac:dyDescent="0.3">
      <c r="A135" s="27"/>
      <c r="B135" s="35" t="s">
        <v>100</v>
      </c>
      <c r="C135" s="42" t="s">
        <v>204</v>
      </c>
      <c r="D135" s="22">
        <v>45765</v>
      </c>
      <c r="E135" s="22">
        <v>45766</v>
      </c>
      <c r="F135" s="13">
        <v>0</v>
      </c>
      <c r="G135" s="14" t="s">
        <v>7</v>
      </c>
      <c r="H135" s="15">
        <f>IF(Table14[[#This Row],[Tasks]]="","",Table14[[#This Row],[End Date]]-Table14[[#This Row],[Start Date]]+1)</f>
        <v>2</v>
      </c>
      <c r="I135" s="15">
        <f>IFERROR(ROUND(Table14[[#This Row],[Duration]]*Table14[[#This Row],[Progress]],0),"")</f>
        <v>0</v>
      </c>
      <c r="J135" s="15">
        <f>IFERROR(Table14[[#This Row],[Duration]]-Table14[[#This Row],[Completed]],"")</f>
        <v>2</v>
      </c>
    </row>
    <row r="136" spans="1:10" ht="20.100000000000001" customHeight="1" x14ac:dyDescent="0.3">
      <c r="A136" s="27"/>
      <c r="B136" s="35" t="s">
        <v>101</v>
      </c>
      <c r="C136" s="42" t="s">
        <v>207</v>
      </c>
      <c r="D136" s="22">
        <v>45766</v>
      </c>
      <c r="E136" s="22">
        <v>45767</v>
      </c>
      <c r="F136" s="13">
        <v>0</v>
      </c>
      <c r="G136" s="14" t="s">
        <v>7</v>
      </c>
      <c r="H136" s="15">
        <f>IF(Table14[[#This Row],[Tasks]]="","",Table14[[#This Row],[End Date]]-Table14[[#This Row],[Start Date]]+1)</f>
        <v>2</v>
      </c>
      <c r="I136" s="15">
        <f>IFERROR(ROUND(Table14[[#This Row],[Duration]]*Table14[[#This Row],[Progress]],0),"")</f>
        <v>0</v>
      </c>
      <c r="J136" s="15">
        <f>IFERROR(Table14[[#This Row],[Duration]]-Table14[[#This Row],[Completed]],"")</f>
        <v>2</v>
      </c>
    </row>
    <row r="137" spans="1:10" ht="20.100000000000001" customHeight="1" x14ac:dyDescent="0.3">
      <c r="A137" s="27"/>
      <c r="B137" s="35" t="s">
        <v>102</v>
      </c>
      <c r="C137" s="42" t="s">
        <v>24</v>
      </c>
      <c r="D137" s="22">
        <v>45767</v>
      </c>
      <c r="E137" s="22">
        <v>45768</v>
      </c>
      <c r="F137" s="13">
        <v>0</v>
      </c>
      <c r="G137" s="14" t="s">
        <v>7</v>
      </c>
      <c r="H137" s="15">
        <f>IF(Table14[[#This Row],[Tasks]]="","",Table14[[#This Row],[End Date]]-Table14[[#This Row],[Start Date]]+1)</f>
        <v>2</v>
      </c>
      <c r="I137" s="15">
        <f>IFERROR(ROUND(Table14[[#This Row],[Duration]]*Table14[[#This Row],[Progress]],0),"")</f>
        <v>0</v>
      </c>
      <c r="J137" s="15">
        <f>IFERROR(Table14[[#This Row],[Duration]]-Table14[[#This Row],[Completed]],"")</f>
        <v>2</v>
      </c>
    </row>
    <row r="138" spans="1:10" ht="20.100000000000001" customHeight="1" x14ac:dyDescent="0.3">
      <c r="A138" s="27"/>
      <c r="B138" s="35" t="s">
        <v>103</v>
      </c>
      <c r="C138" s="42" t="s">
        <v>206</v>
      </c>
      <c r="D138" s="22">
        <v>45768</v>
      </c>
      <c r="E138" s="22">
        <v>45770</v>
      </c>
      <c r="F138" s="13">
        <v>0</v>
      </c>
      <c r="G138" s="14" t="s">
        <v>7</v>
      </c>
      <c r="H138" s="15">
        <f>IF(Table14[[#This Row],[Tasks]]="","",Table14[[#This Row],[End Date]]-Table14[[#This Row],[Start Date]]+1)</f>
        <v>3</v>
      </c>
      <c r="I138" s="15">
        <f>IFERROR(ROUND(Table14[[#This Row],[Duration]]*Table14[[#This Row],[Progress]],0),"")</f>
        <v>0</v>
      </c>
      <c r="J138" s="15">
        <f>IFERROR(Table14[[#This Row],[Duration]]-Table14[[#This Row],[Completed]],"")</f>
        <v>3</v>
      </c>
    </row>
    <row r="139" spans="1:10" ht="20.100000000000001" customHeight="1" x14ac:dyDescent="0.3">
      <c r="A139" s="27"/>
      <c r="B139" s="35" t="s">
        <v>159</v>
      </c>
      <c r="C139" s="42" t="s">
        <v>207</v>
      </c>
      <c r="D139" s="22">
        <v>45770</v>
      </c>
      <c r="E139" s="22">
        <v>45771</v>
      </c>
      <c r="F139" s="13">
        <v>0</v>
      </c>
      <c r="G139" s="14" t="s">
        <v>7</v>
      </c>
      <c r="H139" s="15">
        <f>IF(Table14[[#This Row],[Tasks]]="","",Table14[[#This Row],[End Date]]-Table14[[#This Row],[Start Date]]+1)</f>
        <v>2</v>
      </c>
      <c r="I139" s="15">
        <f>IFERROR(ROUND(Table14[[#This Row],[Duration]]*Table14[[#This Row],[Progress]],0),"")</f>
        <v>0</v>
      </c>
      <c r="J139" s="15">
        <f>IFERROR(Table14[[#This Row],[Duration]]-Table14[[#This Row],[Completed]],"")</f>
        <v>2</v>
      </c>
    </row>
    <row r="140" spans="1:10" ht="20.100000000000001" customHeight="1" x14ac:dyDescent="0.3">
      <c r="A140" s="27"/>
      <c r="B140" s="49" t="s">
        <v>98</v>
      </c>
      <c r="C140" s="44"/>
      <c r="D140" s="29">
        <v>45771</v>
      </c>
      <c r="E140" s="29">
        <v>45778</v>
      </c>
      <c r="F140" s="45"/>
      <c r="G140" s="45"/>
      <c r="H140" s="45"/>
      <c r="I140" s="45"/>
      <c r="J140" s="45"/>
    </row>
    <row r="141" spans="1:10" ht="20.100000000000001" customHeight="1" x14ac:dyDescent="0.3">
      <c r="A141" s="27"/>
      <c r="B141" s="35" t="s">
        <v>110</v>
      </c>
      <c r="C141" s="42" t="s">
        <v>24</v>
      </c>
      <c r="D141" s="22">
        <v>45771</v>
      </c>
      <c r="E141" s="22">
        <v>45772</v>
      </c>
      <c r="F141" s="13">
        <v>0</v>
      </c>
      <c r="G141" s="14" t="s">
        <v>7</v>
      </c>
      <c r="H141" s="15">
        <f>IF(Table14[[#This Row],[Tasks]]="","",Table14[[#This Row],[End Date]]-Table14[[#This Row],[Start Date]]+1)</f>
        <v>2</v>
      </c>
      <c r="I141" s="15">
        <f>IFERROR(ROUND(Table14[[#This Row],[Duration]]*Table14[[#This Row],[Progress]],0),"")</f>
        <v>0</v>
      </c>
      <c r="J141" s="15">
        <f>IFERROR(Table14[[#This Row],[Duration]]-Table14[[#This Row],[Completed]],"")</f>
        <v>2</v>
      </c>
    </row>
    <row r="142" spans="1:10" ht="20.100000000000001" customHeight="1" x14ac:dyDescent="0.3">
      <c r="A142" s="27"/>
      <c r="B142" s="35" t="s">
        <v>111</v>
      </c>
      <c r="C142" s="42" t="s">
        <v>206</v>
      </c>
      <c r="D142" s="22">
        <v>45772</v>
      </c>
      <c r="E142" s="22">
        <v>45773</v>
      </c>
      <c r="F142" s="13">
        <v>0</v>
      </c>
      <c r="G142" s="14" t="s">
        <v>7</v>
      </c>
      <c r="H142" s="15">
        <f>IF(Table14[[#This Row],[Tasks]]="","",Table14[[#This Row],[End Date]]-Table14[[#This Row],[Start Date]]+1)</f>
        <v>2</v>
      </c>
      <c r="I142" s="15">
        <f>IFERROR(ROUND(Table14[[#This Row],[Duration]]*Table14[[#This Row],[Progress]],0),"")</f>
        <v>0</v>
      </c>
      <c r="J142" s="15">
        <f>IFERROR(Table14[[#This Row],[Duration]]-Table14[[#This Row],[Completed]],"")</f>
        <v>2</v>
      </c>
    </row>
    <row r="143" spans="1:10" ht="20.100000000000001" customHeight="1" x14ac:dyDescent="0.3">
      <c r="A143" s="27"/>
      <c r="B143" s="35" t="s">
        <v>112</v>
      </c>
      <c r="C143" s="42" t="s">
        <v>206</v>
      </c>
      <c r="D143" s="22">
        <v>45773</v>
      </c>
      <c r="E143" s="22">
        <v>45774</v>
      </c>
      <c r="F143" s="13">
        <v>0</v>
      </c>
      <c r="G143" s="14" t="s">
        <v>7</v>
      </c>
      <c r="H143" s="15">
        <f>IF(Table14[[#This Row],[Tasks]]="","",Table14[[#This Row],[End Date]]-Table14[[#This Row],[Start Date]]+1)</f>
        <v>2</v>
      </c>
      <c r="I143" s="15">
        <f>IFERROR(ROUND(Table14[[#This Row],[Duration]]*Table14[[#This Row],[Progress]],0),"")</f>
        <v>0</v>
      </c>
      <c r="J143" s="15">
        <f>IFERROR(Table14[[#This Row],[Duration]]-Table14[[#This Row],[Completed]],"")</f>
        <v>2</v>
      </c>
    </row>
    <row r="144" spans="1:10" ht="20.100000000000001" customHeight="1" x14ac:dyDescent="0.3">
      <c r="A144" s="27"/>
      <c r="B144" s="35" t="s">
        <v>113</v>
      </c>
      <c r="C144" s="42" t="s">
        <v>206</v>
      </c>
      <c r="D144" s="22">
        <v>45774</v>
      </c>
      <c r="E144" s="22">
        <v>45775</v>
      </c>
      <c r="F144" s="13">
        <v>0</v>
      </c>
      <c r="G144" s="14" t="s">
        <v>7</v>
      </c>
      <c r="H144" s="15">
        <f>IF(Table14[[#This Row],[Tasks]]="","",Table14[[#This Row],[End Date]]-Table14[[#This Row],[Start Date]]+1)</f>
        <v>2</v>
      </c>
      <c r="I144" s="15">
        <f>IFERROR(ROUND(Table14[[#This Row],[Duration]]*Table14[[#This Row],[Progress]],0),"")</f>
        <v>0</v>
      </c>
      <c r="J144" s="15">
        <f>IFERROR(Table14[[#This Row],[Duration]]-Table14[[#This Row],[Completed]],"")</f>
        <v>2</v>
      </c>
    </row>
    <row r="145" spans="1:10" ht="20.100000000000001" customHeight="1" x14ac:dyDescent="0.3">
      <c r="A145" s="27"/>
      <c r="B145" s="35" t="s">
        <v>160</v>
      </c>
      <c r="C145" s="42" t="s">
        <v>205</v>
      </c>
      <c r="D145" s="22">
        <v>45775</v>
      </c>
      <c r="E145" s="22">
        <v>45776</v>
      </c>
      <c r="F145" s="13">
        <v>0</v>
      </c>
      <c r="G145" s="14" t="s">
        <v>7</v>
      </c>
      <c r="H145" s="15">
        <f>IF(Table14[[#This Row],[Tasks]]="","",Table14[[#This Row],[End Date]]-Table14[[#This Row],[Start Date]]+1)</f>
        <v>2</v>
      </c>
      <c r="I145" s="15">
        <f>IFERROR(ROUND(Table14[[#This Row],[Duration]]*Table14[[#This Row],[Progress]],0),"")</f>
        <v>0</v>
      </c>
      <c r="J145" s="15">
        <f>IFERROR(Table14[[#This Row],[Duration]]-Table14[[#This Row],[Completed]],"")</f>
        <v>2</v>
      </c>
    </row>
    <row r="146" spans="1:10" ht="20.100000000000001" customHeight="1" x14ac:dyDescent="0.3">
      <c r="A146" s="27"/>
      <c r="B146" s="35" t="s">
        <v>165</v>
      </c>
      <c r="C146" s="42" t="s">
        <v>205</v>
      </c>
      <c r="D146" s="22">
        <v>45776</v>
      </c>
      <c r="E146" s="22">
        <v>45777</v>
      </c>
      <c r="F146" s="13">
        <v>0</v>
      </c>
      <c r="G146" s="14" t="s">
        <v>7</v>
      </c>
      <c r="H146" s="15">
        <f>IF(Table14[[#This Row],[Tasks]]="","",Table14[[#This Row],[End Date]]-Table14[[#This Row],[Start Date]]+1)</f>
        <v>2</v>
      </c>
      <c r="I146" s="15">
        <f>IFERROR(ROUND(Table14[[#This Row],[Duration]]*Table14[[#This Row],[Progress]],0),"")</f>
        <v>0</v>
      </c>
      <c r="J146" s="15">
        <f>IFERROR(Table14[[#This Row],[Duration]]-Table14[[#This Row],[Completed]],"")</f>
        <v>2</v>
      </c>
    </row>
    <row r="147" spans="1:10" ht="20.100000000000001" customHeight="1" x14ac:dyDescent="0.3">
      <c r="A147" s="27"/>
      <c r="B147" s="35" t="s">
        <v>37</v>
      </c>
      <c r="C147" s="42" t="s">
        <v>24</v>
      </c>
      <c r="D147" s="22">
        <v>45777</v>
      </c>
      <c r="E147" s="22">
        <v>45778</v>
      </c>
      <c r="F147" s="13">
        <v>0</v>
      </c>
      <c r="G147" s="14" t="s">
        <v>7</v>
      </c>
      <c r="H147" s="15">
        <f>IF(Table14[[#This Row],[Tasks]]="","",Table14[[#This Row],[End Date]]-Table14[[#This Row],[Start Date]]+1)</f>
        <v>2</v>
      </c>
      <c r="I147" s="15">
        <f>IFERROR(ROUND(Table14[[#This Row],[Duration]]*Table14[[#This Row],[Progress]],0),"")</f>
        <v>0</v>
      </c>
      <c r="J147" s="15">
        <f>IFERROR(Table14[[#This Row],[Duration]]-Table14[[#This Row],[Completed]],"")</f>
        <v>2</v>
      </c>
    </row>
    <row r="148" spans="1:10" ht="20.100000000000001" customHeight="1" x14ac:dyDescent="0.3">
      <c r="A148" s="27"/>
      <c r="B148" s="50" t="s">
        <v>104</v>
      </c>
      <c r="C148" s="51"/>
      <c r="D148" s="46">
        <v>45778</v>
      </c>
      <c r="E148" s="46">
        <v>45785</v>
      </c>
      <c r="F148" s="30"/>
      <c r="G148" s="30"/>
      <c r="H148" s="31"/>
      <c r="I148" s="31"/>
      <c r="J148" s="31"/>
    </row>
    <row r="149" spans="1:10" ht="20.100000000000001" customHeight="1" x14ac:dyDescent="0.3">
      <c r="A149" s="27"/>
      <c r="B149" s="39" t="s">
        <v>161</v>
      </c>
      <c r="C149" s="42" t="s">
        <v>206</v>
      </c>
      <c r="D149" s="22">
        <v>45778</v>
      </c>
      <c r="E149" s="22">
        <v>45779</v>
      </c>
      <c r="F149" s="13">
        <v>0</v>
      </c>
      <c r="G149" s="14" t="s">
        <v>7</v>
      </c>
      <c r="H149" s="15">
        <f>IF(Table14[[#This Row],[Tasks]]="","",Table14[[#This Row],[End Date]]-Table14[[#This Row],[Start Date]]+1)</f>
        <v>2</v>
      </c>
      <c r="I149" s="15">
        <f>IFERROR(ROUND(Table14[[#This Row],[Duration]]*Table14[[#This Row],[Progress]],0),"")</f>
        <v>0</v>
      </c>
      <c r="J149" s="15">
        <f>IFERROR(Table14[[#This Row],[Duration]]-Table14[[#This Row],[Completed]],"")</f>
        <v>2</v>
      </c>
    </row>
    <row r="150" spans="1:10" ht="20.100000000000001" customHeight="1" x14ac:dyDescent="0.3">
      <c r="A150" s="27"/>
      <c r="B150" s="40" t="s">
        <v>162</v>
      </c>
      <c r="C150" s="42" t="s">
        <v>207</v>
      </c>
      <c r="D150" s="22">
        <v>45779</v>
      </c>
      <c r="E150" s="22">
        <v>45780</v>
      </c>
      <c r="F150" s="13">
        <v>0</v>
      </c>
      <c r="G150" s="14" t="s">
        <v>7</v>
      </c>
      <c r="H150" s="15">
        <f>IF(Table14[[#This Row],[Tasks]]="","",Table14[[#This Row],[End Date]]-Table14[[#This Row],[Start Date]]+1)</f>
        <v>2</v>
      </c>
      <c r="I150" s="15">
        <f>IFERROR(ROUND(Table14[[#This Row],[Duration]]*Table14[[#This Row],[Progress]],0),"")</f>
        <v>0</v>
      </c>
      <c r="J150" s="15">
        <f>IFERROR(Table14[[#This Row],[Duration]]-Table14[[#This Row],[Completed]],"")</f>
        <v>2</v>
      </c>
    </row>
    <row r="151" spans="1:10" ht="20.100000000000001" customHeight="1" x14ac:dyDescent="0.3">
      <c r="A151" s="27"/>
      <c r="B151" s="39" t="s">
        <v>163</v>
      </c>
      <c r="C151" s="42" t="s">
        <v>206</v>
      </c>
      <c r="D151" s="22">
        <v>45780</v>
      </c>
      <c r="E151" s="22">
        <v>45781</v>
      </c>
      <c r="F151" s="13">
        <v>0</v>
      </c>
      <c r="G151" s="14" t="s">
        <v>7</v>
      </c>
      <c r="H151" s="15">
        <f>IF(Table14[[#This Row],[Tasks]]="","",Table14[[#This Row],[End Date]]-Table14[[#This Row],[Start Date]]+1)</f>
        <v>2</v>
      </c>
      <c r="I151" s="15">
        <f>IFERROR(ROUND(Table14[[#This Row],[Duration]]*Table14[[#This Row],[Progress]],0),"")</f>
        <v>0</v>
      </c>
      <c r="J151" s="15">
        <f>IFERROR(Table14[[#This Row],[Duration]]-Table14[[#This Row],[Completed]],"")</f>
        <v>2</v>
      </c>
    </row>
    <row r="152" spans="1:10" ht="20.100000000000001" customHeight="1" x14ac:dyDescent="0.3">
      <c r="A152" s="27"/>
      <c r="B152" s="40" t="s">
        <v>164</v>
      </c>
      <c r="C152" s="42" t="s">
        <v>205</v>
      </c>
      <c r="D152" s="22">
        <v>45781</v>
      </c>
      <c r="E152" s="22">
        <v>45782</v>
      </c>
      <c r="F152" s="13">
        <v>0</v>
      </c>
      <c r="G152" s="14" t="s">
        <v>7</v>
      </c>
      <c r="H152" s="15">
        <f>IF(Table14[[#This Row],[Tasks]]="","",Table14[[#This Row],[End Date]]-Table14[[#This Row],[Start Date]]+1)</f>
        <v>2</v>
      </c>
      <c r="I152" s="15">
        <f>IFERROR(ROUND(Table14[[#This Row],[Duration]]*Table14[[#This Row],[Progress]],0),"")</f>
        <v>0</v>
      </c>
      <c r="J152" s="15">
        <f>IFERROR(Table14[[#This Row],[Duration]]-Table14[[#This Row],[Completed]],"")</f>
        <v>2</v>
      </c>
    </row>
    <row r="153" spans="1:10" ht="20.100000000000001" customHeight="1" x14ac:dyDescent="0.3">
      <c r="A153" s="27"/>
      <c r="B153" s="39" t="s">
        <v>166</v>
      </c>
      <c r="C153" s="42" t="s">
        <v>207</v>
      </c>
      <c r="D153" s="22">
        <v>45782</v>
      </c>
      <c r="E153" s="22">
        <v>45783</v>
      </c>
      <c r="F153" s="13">
        <v>0</v>
      </c>
      <c r="G153" s="14" t="s">
        <v>7</v>
      </c>
      <c r="H153" s="15">
        <f>IF(Table14[[#This Row],[Tasks]]="","",Table14[[#This Row],[End Date]]-Table14[[#This Row],[Start Date]]+1)</f>
        <v>2</v>
      </c>
      <c r="I153" s="15">
        <f>IFERROR(ROUND(Table14[[#This Row],[Duration]]*Table14[[#This Row],[Progress]],0),"")</f>
        <v>0</v>
      </c>
      <c r="J153" s="15">
        <f>IFERROR(Table14[[#This Row],[Duration]]-Table14[[#This Row],[Completed]],"")</f>
        <v>2</v>
      </c>
    </row>
    <row r="154" spans="1:10" ht="20.100000000000001" customHeight="1" x14ac:dyDescent="0.3">
      <c r="A154" s="27"/>
      <c r="B154" s="40" t="s">
        <v>167</v>
      </c>
      <c r="C154" s="42" t="s">
        <v>207</v>
      </c>
      <c r="D154" s="22">
        <v>45783</v>
      </c>
      <c r="E154" s="22">
        <v>45784</v>
      </c>
      <c r="F154" s="13">
        <v>0</v>
      </c>
      <c r="G154" s="14" t="s">
        <v>7</v>
      </c>
      <c r="H154" s="15">
        <f>IF(Table14[[#This Row],[Tasks]]="","",Table14[[#This Row],[End Date]]-Table14[[#This Row],[Start Date]]+1)</f>
        <v>2</v>
      </c>
      <c r="I154" s="15">
        <f>IFERROR(ROUND(Table14[[#This Row],[Duration]]*Table14[[#This Row],[Progress]],0),"")</f>
        <v>0</v>
      </c>
      <c r="J154" s="15">
        <f>IFERROR(Table14[[#This Row],[Duration]]-Table14[[#This Row],[Completed]],"")</f>
        <v>2</v>
      </c>
    </row>
    <row r="155" spans="1:10" ht="20.100000000000001" customHeight="1" x14ac:dyDescent="0.3">
      <c r="A155" s="27"/>
      <c r="B155" s="39" t="s">
        <v>34</v>
      </c>
      <c r="C155" s="42" t="s">
        <v>24</v>
      </c>
      <c r="D155" s="22">
        <v>45784</v>
      </c>
      <c r="E155" s="22">
        <v>45785</v>
      </c>
      <c r="F155" s="13">
        <v>0</v>
      </c>
      <c r="G155" s="14" t="s">
        <v>7</v>
      </c>
      <c r="H155" s="15">
        <f>IF(Table14[[#This Row],[Tasks]]="","",Table14[[#This Row],[End Date]]-Table14[[#This Row],[Start Date]]+1)</f>
        <v>2</v>
      </c>
      <c r="I155" s="15">
        <f>IFERROR(ROUND(Table14[[#This Row],[Duration]]*Table14[[#This Row],[Progress]],0),"")</f>
        <v>0</v>
      </c>
      <c r="J155" s="15">
        <f>IFERROR(Table14[[#This Row],[Duration]]-Table14[[#This Row],[Completed]],"")</f>
        <v>2</v>
      </c>
    </row>
    <row r="156" spans="1:10" ht="20.100000000000001" customHeight="1" x14ac:dyDescent="0.3">
      <c r="A156" s="27"/>
      <c r="B156" s="52" t="s">
        <v>105</v>
      </c>
      <c r="C156" s="48"/>
      <c r="D156" s="46">
        <v>45785</v>
      </c>
      <c r="E156" s="46">
        <v>45792</v>
      </c>
      <c r="F156" s="30"/>
      <c r="G156" s="30"/>
      <c r="H156" s="31"/>
      <c r="I156" s="31"/>
      <c r="J156" s="31"/>
    </row>
    <row r="157" spans="1:10" ht="20.100000000000001" customHeight="1" x14ac:dyDescent="0.3">
      <c r="A157" s="27"/>
      <c r="B157" s="39" t="s">
        <v>168</v>
      </c>
      <c r="C157" s="42" t="s">
        <v>205</v>
      </c>
      <c r="D157" s="22">
        <v>45785</v>
      </c>
      <c r="E157" s="22">
        <v>45786</v>
      </c>
      <c r="F157" s="13">
        <v>0</v>
      </c>
      <c r="G157" s="14" t="s">
        <v>7</v>
      </c>
      <c r="H157" s="15">
        <f>IF(Table14[[#This Row],[Tasks]]="","",Table14[[#This Row],[End Date]]-Table14[[#This Row],[Start Date]]+1)</f>
        <v>2</v>
      </c>
      <c r="I157" s="15">
        <f>IFERROR(ROUND(Table14[[#This Row],[Duration]]*Table14[[#This Row],[Progress]],0),"")</f>
        <v>0</v>
      </c>
      <c r="J157" s="15">
        <f>IFERROR(Table14[[#This Row],[Duration]]-Table14[[#This Row],[Completed]],"")</f>
        <v>2</v>
      </c>
    </row>
    <row r="158" spans="1:10" ht="20.100000000000001" customHeight="1" x14ac:dyDescent="0.3">
      <c r="A158" s="27"/>
      <c r="B158" s="40" t="s">
        <v>169</v>
      </c>
      <c r="C158" s="42" t="s">
        <v>24</v>
      </c>
      <c r="D158" s="22">
        <v>45786</v>
      </c>
      <c r="E158" s="22">
        <v>45787</v>
      </c>
      <c r="F158" s="13">
        <v>0</v>
      </c>
      <c r="G158" s="14" t="s">
        <v>7</v>
      </c>
      <c r="H158" s="15">
        <f>IF(Table14[[#This Row],[Tasks]]="","",Table14[[#This Row],[End Date]]-Table14[[#This Row],[Start Date]]+1)</f>
        <v>2</v>
      </c>
      <c r="I158" s="15">
        <f>IFERROR(ROUND(Table14[[#This Row],[Duration]]*Table14[[#This Row],[Progress]],0),"")</f>
        <v>0</v>
      </c>
      <c r="J158" s="15">
        <f>IFERROR(Table14[[#This Row],[Duration]]-Table14[[#This Row],[Completed]],"")</f>
        <v>2</v>
      </c>
    </row>
    <row r="159" spans="1:10" ht="20.100000000000001" customHeight="1" x14ac:dyDescent="0.3">
      <c r="A159" s="27"/>
      <c r="B159" s="39" t="s">
        <v>170</v>
      </c>
      <c r="C159" s="42" t="s">
        <v>24</v>
      </c>
      <c r="D159" s="22">
        <v>45787</v>
      </c>
      <c r="E159" s="22">
        <v>45788</v>
      </c>
      <c r="F159" s="13">
        <v>0</v>
      </c>
      <c r="G159" s="14" t="s">
        <v>7</v>
      </c>
      <c r="H159" s="15">
        <f>IF(Table14[[#This Row],[Tasks]]="","",Table14[[#This Row],[End Date]]-Table14[[#This Row],[Start Date]]+1)</f>
        <v>2</v>
      </c>
      <c r="I159" s="15">
        <f>IFERROR(ROUND(Table14[[#This Row],[Duration]]*Table14[[#This Row],[Progress]],0),"")</f>
        <v>0</v>
      </c>
      <c r="J159" s="15">
        <f>IFERROR(Table14[[#This Row],[Duration]]-Table14[[#This Row],[Completed]],"")</f>
        <v>2</v>
      </c>
    </row>
    <row r="160" spans="1:10" ht="20.100000000000001" customHeight="1" x14ac:dyDescent="0.3">
      <c r="A160" s="27"/>
      <c r="B160" s="40" t="s">
        <v>171</v>
      </c>
      <c r="C160" s="42" t="s">
        <v>24</v>
      </c>
      <c r="D160" s="22">
        <v>45788</v>
      </c>
      <c r="E160" s="22">
        <v>45789</v>
      </c>
      <c r="F160" s="13">
        <v>0</v>
      </c>
      <c r="G160" s="14" t="s">
        <v>7</v>
      </c>
      <c r="H160" s="15">
        <f>IF(Table14[[#This Row],[Tasks]]="","",Table14[[#This Row],[End Date]]-Table14[[#This Row],[Start Date]]+1)</f>
        <v>2</v>
      </c>
      <c r="I160" s="15">
        <f>IFERROR(ROUND(Table14[[#This Row],[Duration]]*Table14[[#This Row],[Progress]],0),"")</f>
        <v>0</v>
      </c>
      <c r="J160" s="15">
        <f>IFERROR(Table14[[#This Row],[Duration]]-Table14[[#This Row],[Completed]],"")</f>
        <v>2</v>
      </c>
    </row>
    <row r="161" spans="1:10" ht="20.100000000000001" customHeight="1" x14ac:dyDescent="0.3">
      <c r="A161" s="27"/>
      <c r="B161" s="39" t="s">
        <v>172</v>
      </c>
      <c r="C161" s="42" t="s">
        <v>205</v>
      </c>
      <c r="D161" s="22">
        <v>45789</v>
      </c>
      <c r="E161" s="22">
        <v>45790</v>
      </c>
      <c r="F161" s="13">
        <v>0</v>
      </c>
      <c r="G161" s="14" t="s">
        <v>7</v>
      </c>
      <c r="H161" s="15">
        <f>IF(Table14[[#This Row],[Tasks]]="","",Table14[[#This Row],[End Date]]-Table14[[#This Row],[Start Date]]+1)</f>
        <v>2</v>
      </c>
      <c r="I161" s="15">
        <f>IFERROR(ROUND(Table14[[#This Row],[Duration]]*Table14[[#This Row],[Progress]],0),"")</f>
        <v>0</v>
      </c>
      <c r="J161" s="15">
        <f>IFERROR(Table14[[#This Row],[Duration]]-Table14[[#This Row],[Completed]],"")</f>
        <v>2</v>
      </c>
    </row>
    <row r="162" spans="1:10" ht="20.100000000000001" customHeight="1" x14ac:dyDescent="0.3">
      <c r="A162" s="27"/>
      <c r="B162" s="39" t="s">
        <v>173</v>
      </c>
      <c r="C162" s="42" t="s">
        <v>204</v>
      </c>
      <c r="D162" s="22">
        <v>45790</v>
      </c>
      <c r="E162" s="22">
        <v>45791</v>
      </c>
      <c r="F162" s="13">
        <v>0</v>
      </c>
      <c r="G162" s="14" t="s">
        <v>7</v>
      </c>
      <c r="H162" s="15">
        <f>IF(Table14[[#This Row],[Tasks]]="","",Table14[[#This Row],[End Date]]-Table14[[#This Row],[Start Date]]+1)</f>
        <v>2</v>
      </c>
      <c r="I162" s="15">
        <f>IFERROR(ROUND(Table14[[#This Row],[Duration]]*Table14[[#This Row],[Progress]],0),"")</f>
        <v>0</v>
      </c>
      <c r="J162" s="15">
        <f>IFERROR(Table14[[#This Row],[Duration]]-Table14[[#This Row],[Completed]],"")</f>
        <v>2</v>
      </c>
    </row>
    <row r="163" spans="1:10" ht="20.100000000000001" customHeight="1" x14ac:dyDescent="0.3">
      <c r="A163" s="27"/>
      <c r="B163" s="21" t="s">
        <v>174</v>
      </c>
      <c r="C163" s="42" t="s">
        <v>204</v>
      </c>
      <c r="D163" s="22">
        <v>45791</v>
      </c>
      <c r="E163" s="22">
        <v>45792</v>
      </c>
      <c r="F163" s="13">
        <v>0</v>
      </c>
      <c r="G163" s="14" t="s">
        <v>7</v>
      </c>
      <c r="H163" s="15">
        <f>IF(Table14[[#This Row],[Tasks]]="","",Table14[[#This Row],[End Date]]-Table14[[#This Row],[Start Date]]+1)</f>
        <v>2</v>
      </c>
      <c r="I163" s="15">
        <f>IFERROR(ROUND(Table14[[#This Row],[Duration]]*Table14[[#This Row],[Progress]],0),"")</f>
        <v>0</v>
      </c>
      <c r="J163" s="15">
        <f>IFERROR(Table14[[#This Row],[Duration]]-Table14[[#This Row],[Completed]],"")</f>
        <v>2</v>
      </c>
    </row>
    <row r="164" spans="1:10" ht="20.100000000000001" customHeight="1" x14ac:dyDescent="0.3">
      <c r="A164" s="27"/>
      <c r="B164" s="52" t="s">
        <v>114</v>
      </c>
      <c r="C164" s="48"/>
      <c r="D164" s="46">
        <v>45792</v>
      </c>
      <c r="E164" s="46">
        <v>45799</v>
      </c>
      <c r="F164" s="30"/>
      <c r="G164" s="30"/>
      <c r="H164" s="31"/>
      <c r="I164" s="31"/>
      <c r="J164" s="31"/>
    </row>
    <row r="165" spans="1:10" ht="20.100000000000001" customHeight="1" x14ac:dyDescent="0.3">
      <c r="A165" s="27"/>
      <c r="B165" s="39" t="s">
        <v>175</v>
      </c>
      <c r="C165" s="42" t="s">
        <v>206</v>
      </c>
      <c r="D165" s="22">
        <v>45792</v>
      </c>
      <c r="E165" s="22">
        <v>45793</v>
      </c>
      <c r="F165" s="13">
        <v>0</v>
      </c>
      <c r="G165" s="14" t="s">
        <v>7</v>
      </c>
      <c r="H165" s="15">
        <f>IF(Table14[[#This Row],[Tasks]]="","",Table14[[#This Row],[End Date]]-Table14[[#This Row],[Start Date]]+1)</f>
        <v>2</v>
      </c>
      <c r="I165" s="15">
        <f>IFERROR(ROUND(Table14[[#This Row],[Duration]]*Table14[[#This Row],[Progress]],0),"")</f>
        <v>0</v>
      </c>
      <c r="J165" s="15">
        <f>IFERROR(Table14[[#This Row],[Duration]]-Table14[[#This Row],[Completed]],"")</f>
        <v>2</v>
      </c>
    </row>
    <row r="166" spans="1:10" ht="20.100000000000001" customHeight="1" x14ac:dyDescent="0.3">
      <c r="A166" s="27"/>
      <c r="B166" s="40" t="s">
        <v>176</v>
      </c>
      <c r="C166" s="42" t="s">
        <v>24</v>
      </c>
      <c r="D166" s="22">
        <v>45793</v>
      </c>
      <c r="E166" s="22">
        <v>45794</v>
      </c>
      <c r="F166" s="13">
        <v>0</v>
      </c>
      <c r="G166" s="14" t="s">
        <v>7</v>
      </c>
      <c r="H166" s="15">
        <f>IF(Table14[[#This Row],[Tasks]]="","",Table14[[#This Row],[End Date]]-Table14[[#This Row],[Start Date]]+1)</f>
        <v>2</v>
      </c>
      <c r="I166" s="15">
        <f>IFERROR(ROUND(Table14[[#This Row],[Duration]]*Table14[[#This Row],[Progress]],0),"")</f>
        <v>0</v>
      </c>
      <c r="J166" s="15">
        <f>IFERROR(Table14[[#This Row],[Duration]]-Table14[[#This Row],[Completed]],"")</f>
        <v>2</v>
      </c>
    </row>
    <row r="167" spans="1:10" ht="20.100000000000001" customHeight="1" x14ac:dyDescent="0.3">
      <c r="A167" s="27"/>
      <c r="B167" s="39" t="s">
        <v>177</v>
      </c>
      <c r="C167" s="42" t="s">
        <v>206</v>
      </c>
      <c r="D167" s="22">
        <v>45794</v>
      </c>
      <c r="E167" s="22">
        <v>45795</v>
      </c>
      <c r="F167" s="13">
        <v>0</v>
      </c>
      <c r="G167" s="14" t="s">
        <v>7</v>
      </c>
      <c r="H167" s="15">
        <f>IF(Table14[[#This Row],[Tasks]]="","",Table14[[#This Row],[End Date]]-Table14[[#This Row],[Start Date]]+1)</f>
        <v>2</v>
      </c>
      <c r="I167" s="15">
        <f>IFERROR(ROUND(Table14[[#This Row],[Duration]]*Table14[[#This Row],[Progress]],0),"")</f>
        <v>0</v>
      </c>
      <c r="J167" s="15">
        <f>IFERROR(Table14[[#This Row],[Duration]]-Table14[[#This Row],[Completed]],"")</f>
        <v>2</v>
      </c>
    </row>
    <row r="168" spans="1:10" ht="20.100000000000001" customHeight="1" x14ac:dyDescent="0.3">
      <c r="A168" s="27"/>
      <c r="B168" s="40" t="s">
        <v>178</v>
      </c>
      <c r="C168" s="42" t="s">
        <v>206</v>
      </c>
      <c r="D168" s="22">
        <v>45795</v>
      </c>
      <c r="E168" s="22">
        <v>45796</v>
      </c>
      <c r="F168" s="13">
        <v>0</v>
      </c>
      <c r="G168" s="14" t="s">
        <v>7</v>
      </c>
      <c r="H168" s="15">
        <f>IF(Table14[[#This Row],[Tasks]]="","",Table14[[#This Row],[End Date]]-Table14[[#This Row],[Start Date]]+1)</f>
        <v>2</v>
      </c>
      <c r="I168" s="15">
        <f>IFERROR(ROUND(Table14[[#This Row],[Duration]]*Table14[[#This Row],[Progress]],0),"")</f>
        <v>0</v>
      </c>
      <c r="J168" s="15">
        <f>IFERROR(Table14[[#This Row],[Duration]]-Table14[[#This Row],[Completed]],"")</f>
        <v>2</v>
      </c>
    </row>
    <row r="169" spans="1:10" ht="20.100000000000001" customHeight="1" x14ac:dyDescent="0.3">
      <c r="A169" s="27"/>
      <c r="B169" s="39" t="s">
        <v>179</v>
      </c>
      <c r="C169" s="42" t="s">
        <v>205</v>
      </c>
      <c r="D169" s="22">
        <v>45796</v>
      </c>
      <c r="E169" s="22">
        <v>45797</v>
      </c>
      <c r="F169" s="13">
        <v>0</v>
      </c>
      <c r="G169" s="14" t="s">
        <v>7</v>
      </c>
      <c r="H169" s="15">
        <f>IF(Table14[[#This Row],[Tasks]]="","",Table14[[#This Row],[End Date]]-Table14[[#This Row],[Start Date]]+1)</f>
        <v>2</v>
      </c>
      <c r="I169" s="15">
        <f>IFERROR(ROUND(Table14[[#This Row],[Duration]]*Table14[[#This Row],[Progress]],0),"")</f>
        <v>0</v>
      </c>
      <c r="J169" s="15">
        <f>IFERROR(Table14[[#This Row],[Duration]]-Table14[[#This Row],[Completed]],"")</f>
        <v>2</v>
      </c>
    </row>
    <row r="170" spans="1:10" ht="20.100000000000001" customHeight="1" x14ac:dyDescent="0.3">
      <c r="A170" s="27"/>
      <c r="B170" s="39" t="s">
        <v>180</v>
      </c>
      <c r="C170" s="42" t="s">
        <v>205</v>
      </c>
      <c r="D170" s="22">
        <v>45797</v>
      </c>
      <c r="E170" s="22">
        <v>45798</v>
      </c>
      <c r="F170" s="13">
        <v>0</v>
      </c>
      <c r="G170" s="14" t="s">
        <v>7</v>
      </c>
      <c r="H170" s="15">
        <f>IF(Table14[[#This Row],[Tasks]]="","",Table14[[#This Row],[End Date]]-Table14[[#This Row],[Start Date]]+1)</f>
        <v>2</v>
      </c>
      <c r="I170" s="15">
        <f>IFERROR(ROUND(Table14[[#This Row],[Duration]]*Table14[[#This Row],[Progress]],0),"")</f>
        <v>0</v>
      </c>
      <c r="J170" s="15">
        <f>IFERROR(Table14[[#This Row],[Duration]]-Table14[[#This Row],[Completed]],"")</f>
        <v>2</v>
      </c>
    </row>
    <row r="171" spans="1:10" ht="20.100000000000001" customHeight="1" x14ac:dyDescent="0.3">
      <c r="A171" s="27"/>
      <c r="B171" s="41" t="s">
        <v>182</v>
      </c>
      <c r="C171" s="42" t="s">
        <v>205</v>
      </c>
      <c r="D171" s="22">
        <v>45798</v>
      </c>
      <c r="E171" s="22">
        <v>45799</v>
      </c>
      <c r="F171" s="13">
        <v>0</v>
      </c>
      <c r="G171" s="14" t="s">
        <v>7</v>
      </c>
      <c r="H171" s="15">
        <f>IF(Table14[[#This Row],[Tasks]]="","",Table14[[#This Row],[End Date]]-Table14[[#This Row],[Start Date]]+1)</f>
        <v>2</v>
      </c>
      <c r="I171" s="15">
        <f>IFERROR(ROUND(Table14[[#This Row],[Duration]]*Table14[[#This Row],[Progress]],0),"")</f>
        <v>0</v>
      </c>
      <c r="J171" s="15">
        <f>IFERROR(Table14[[#This Row],[Duration]]-Table14[[#This Row],[Completed]],"")</f>
        <v>2</v>
      </c>
    </row>
    <row r="172" spans="1:10" ht="20.100000000000001" customHeight="1" x14ac:dyDescent="0.3">
      <c r="A172" s="27"/>
      <c r="B172" s="38" t="s">
        <v>181</v>
      </c>
      <c r="C172" s="42" t="s">
        <v>24</v>
      </c>
      <c r="D172" s="22">
        <v>45799</v>
      </c>
      <c r="E172" s="22">
        <v>45800</v>
      </c>
      <c r="F172" s="13">
        <v>0</v>
      </c>
      <c r="G172" s="14" t="s">
        <v>7</v>
      </c>
      <c r="H172" s="15">
        <f>IF(Table14[[#This Row],[Tasks]]="","",Table14[[#This Row],[End Date]]-Table14[[#This Row],[Start Date]]+1)</f>
        <v>2</v>
      </c>
      <c r="I172" s="15">
        <f>IFERROR(ROUND(Table14[[#This Row],[Duration]]*Table14[[#This Row],[Progress]],0),"")</f>
        <v>0</v>
      </c>
      <c r="J172" s="15">
        <f>IFERROR(Table14[[#This Row],[Duration]]-Table14[[#This Row],[Completed]],"")</f>
        <v>2</v>
      </c>
    </row>
    <row r="173" spans="1:10" ht="20.100000000000001" customHeight="1" x14ac:dyDescent="0.3">
      <c r="A173" s="27"/>
      <c r="B173" s="52" t="s">
        <v>124</v>
      </c>
      <c r="C173" s="48"/>
      <c r="D173" s="46">
        <v>45800</v>
      </c>
      <c r="E173" s="46">
        <v>45805</v>
      </c>
      <c r="F173" s="30"/>
      <c r="G173" s="30"/>
      <c r="H173" s="31"/>
      <c r="I173" s="31"/>
      <c r="J173" s="31"/>
    </row>
    <row r="174" spans="1:10" ht="20.100000000000001" customHeight="1" x14ac:dyDescent="0.3">
      <c r="A174" s="27"/>
      <c r="B174" s="39" t="s">
        <v>183</v>
      </c>
      <c r="C174" s="42" t="s">
        <v>204</v>
      </c>
      <c r="D174" s="22">
        <v>45800</v>
      </c>
      <c r="E174" s="22">
        <v>45801</v>
      </c>
      <c r="F174" s="13">
        <v>0</v>
      </c>
      <c r="G174" s="14" t="s">
        <v>7</v>
      </c>
      <c r="H174" s="15">
        <f>IF(Table14[[#This Row],[Tasks]]="","",Table14[[#This Row],[End Date]]-Table14[[#This Row],[Start Date]]+1)</f>
        <v>2</v>
      </c>
      <c r="I174" s="15">
        <f>IFERROR(ROUND(Table14[[#This Row],[Duration]]*Table14[[#This Row],[Progress]],0),"")</f>
        <v>0</v>
      </c>
      <c r="J174" s="15">
        <f>IFERROR(Table14[[#This Row],[Duration]]-Table14[[#This Row],[Completed]],"")</f>
        <v>2</v>
      </c>
    </row>
    <row r="175" spans="1:10" ht="20.100000000000001" customHeight="1" x14ac:dyDescent="0.3">
      <c r="A175" s="27"/>
      <c r="B175" s="40" t="s">
        <v>184</v>
      </c>
      <c r="C175" s="42" t="s">
        <v>207</v>
      </c>
      <c r="D175" s="22">
        <v>45801</v>
      </c>
      <c r="E175" s="22">
        <v>45802</v>
      </c>
      <c r="F175" s="13">
        <v>0</v>
      </c>
      <c r="G175" s="14" t="s">
        <v>7</v>
      </c>
      <c r="H175" s="15">
        <f>IF(Table14[[#This Row],[Tasks]]="","",Table14[[#This Row],[End Date]]-Table14[[#This Row],[Start Date]]+1)</f>
        <v>2</v>
      </c>
      <c r="I175" s="15">
        <f>IFERROR(ROUND(Table14[[#This Row],[Duration]]*Table14[[#This Row],[Progress]],0),"")</f>
        <v>0</v>
      </c>
      <c r="J175" s="15">
        <f>IFERROR(Table14[[#This Row],[Duration]]-Table14[[#This Row],[Completed]],"")</f>
        <v>2</v>
      </c>
    </row>
    <row r="176" spans="1:10" ht="20.100000000000001" customHeight="1" x14ac:dyDescent="0.3">
      <c r="A176" s="27"/>
      <c r="B176" s="39" t="s">
        <v>185</v>
      </c>
      <c r="C176" s="42" t="s">
        <v>205</v>
      </c>
      <c r="D176" s="22">
        <v>45802</v>
      </c>
      <c r="E176" s="22">
        <v>45803</v>
      </c>
      <c r="F176" s="13">
        <v>0</v>
      </c>
      <c r="G176" s="14" t="s">
        <v>7</v>
      </c>
      <c r="H176" s="15">
        <f>IF(Table14[[#This Row],[Tasks]]="","",Table14[[#This Row],[End Date]]-Table14[[#This Row],[Start Date]]+1)</f>
        <v>2</v>
      </c>
      <c r="I176" s="15">
        <f>IFERROR(ROUND(Table14[[#This Row],[Duration]]*Table14[[#This Row],[Progress]],0),"")</f>
        <v>0</v>
      </c>
      <c r="J176" s="15">
        <f>IFERROR(Table14[[#This Row],[Duration]]-Table14[[#This Row],[Completed]],"")</f>
        <v>2</v>
      </c>
    </row>
    <row r="177" spans="1:10" ht="20.100000000000001" customHeight="1" x14ac:dyDescent="0.3">
      <c r="A177" s="27"/>
      <c r="B177" s="40" t="s">
        <v>186</v>
      </c>
      <c r="C177" s="42" t="s">
        <v>206</v>
      </c>
      <c r="D177" s="22">
        <v>45803</v>
      </c>
      <c r="E177" s="22">
        <v>45804</v>
      </c>
      <c r="F177" s="13">
        <v>0</v>
      </c>
      <c r="G177" s="14" t="s">
        <v>7</v>
      </c>
      <c r="H177" s="15">
        <f>IF(Table14[[#This Row],[Tasks]]="","",Table14[[#This Row],[End Date]]-Table14[[#This Row],[Start Date]]+1)</f>
        <v>2</v>
      </c>
      <c r="I177" s="15">
        <f>IFERROR(ROUND(Table14[[#This Row],[Duration]]*Table14[[#This Row],[Progress]],0),"")</f>
        <v>0</v>
      </c>
      <c r="J177" s="15">
        <f>IFERROR(Table14[[#This Row],[Duration]]-Table14[[#This Row],[Completed]],"")</f>
        <v>2</v>
      </c>
    </row>
    <row r="178" spans="1:10" ht="20.100000000000001" customHeight="1" x14ac:dyDescent="0.3">
      <c r="A178" s="27"/>
      <c r="B178" s="21" t="s">
        <v>187</v>
      </c>
      <c r="C178" s="42" t="s">
        <v>206</v>
      </c>
      <c r="D178" s="22">
        <v>45804</v>
      </c>
      <c r="E178" s="22">
        <v>45805</v>
      </c>
      <c r="F178" s="13">
        <v>0</v>
      </c>
      <c r="G178" s="14" t="s">
        <v>7</v>
      </c>
      <c r="H178" s="15">
        <f>IF(Table14[[#This Row],[Tasks]]="","",Table14[[#This Row],[End Date]]-Table14[[#This Row],[Start Date]]+1)</f>
        <v>2</v>
      </c>
      <c r="I178" s="15">
        <f>IFERROR(ROUND(Table14[[#This Row],[Duration]]*Table14[[#This Row],[Progress]],0),"")</f>
        <v>0</v>
      </c>
      <c r="J178" s="15">
        <f>IFERROR(Table14[[#This Row],[Duration]]-Table14[[#This Row],[Completed]],"")</f>
        <v>2</v>
      </c>
    </row>
    <row r="179" spans="1:10" ht="20.100000000000001" customHeight="1" x14ac:dyDescent="0.3">
      <c r="A179" s="27"/>
      <c r="B179" s="52" t="s">
        <v>125</v>
      </c>
      <c r="C179" s="48"/>
      <c r="D179" s="46">
        <v>45805</v>
      </c>
      <c r="E179" s="46">
        <v>45813</v>
      </c>
      <c r="F179" s="30"/>
      <c r="G179" s="30"/>
      <c r="H179" s="30"/>
      <c r="I179" s="30"/>
      <c r="J179" s="30"/>
    </row>
    <row r="180" spans="1:10" ht="20.100000000000001" customHeight="1" x14ac:dyDescent="0.3">
      <c r="A180" s="27"/>
      <c r="B180" s="25" t="s">
        <v>188</v>
      </c>
      <c r="C180" s="43" t="s">
        <v>204</v>
      </c>
      <c r="D180" s="22">
        <v>45805</v>
      </c>
      <c r="E180" s="22">
        <v>45806</v>
      </c>
      <c r="F180" s="13">
        <v>0</v>
      </c>
      <c r="G180" s="14" t="s">
        <v>7</v>
      </c>
      <c r="H180" s="15">
        <f>IF(Table14[[#This Row],[Tasks]]="","",Table14[[#This Row],[End Date]]-Table14[[#This Row],[Start Date]]+1)</f>
        <v>2</v>
      </c>
      <c r="I180" s="15">
        <f>IFERROR(ROUND(Table14[[#This Row],[Duration]]*Table14[[#This Row],[Progress]],0),"")</f>
        <v>0</v>
      </c>
      <c r="J180" s="15">
        <f>IFERROR(Table14[[#This Row],[Duration]]-Table14[[#This Row],[Completed]],"")</f>
        <v>2</v>
      </c>
    </row>
    <row r="181" spans="1:10" ht="20.100000000000001" customHeight="1" x14ac:dyDescent="0.3">
      <c r="A181" s="27"/>
      <c r="B181" s="54" t="s">
        <v>189</v>
      </c>
      <c r="C181" s="43" t="s">
        <v>207</v>
      </c>
      <c r="D181" s="22">
        <v>45806</v>
      </c>
      <c r="E181" s="22">
        <v>45807</v>
      </c>
      <c r="F181" s="13">
        <v>0</v>
      </c>
      <c r="G181" s="14" t="s">
        <v>7</v>
      </c>
      <c r="H181" s="15">
        <f>IF(Table14[[#This Row],[Tasks]]="","",Table14[[#This Row],[End Date]]-Table14[[#This Row],[Start Date]]+1)</f>
        <v>2</v>
      </c>
      <c r="I181" s="15">
        <f>IFERROR(ROUND(Table14[[#This Row],[Duration]]*Table14[[#This Row],[Progress]],0),"")</f>
        <v>0</v>
      </c>
      <c r="J181" s="15">
        <f>IFERROR(Table14[[#This Row],[Duration]]-Table14[[#This Row],[Completed]],"")</f>
        <v>2</v>
      </c>
    </row>
    <row r="182" spans="1:10" ht="20.100000000000001" customHeight="1" x14ac:dyDescent="0.3">
      <c r="A182" s="27"/>
      <c r="B182" s="54" t="s">
        <v>190</v>
      </c>
      <c r="C182" s="43" t="s">
        <v>206</v>
      </c>
      <c r="D182" s="22">
        <v>45807</v>
      </c>
      <c r="E182" s="22">
        <v>45808</v>
      </c>
      <c r="F182" s="13">
        <v>0</v>
      </c>
      <c r="G182" s="14" t="s">
        <v>7</v>
      </c>
      <c r="H182" s="15">
        <f>IF(Table14[[#This Row],[Tasks]]="","",Table14[[#This Row],[End Date]]-Table14[[#This Row],[Start Date]]+1)</f>
        <v>2</v>
      </c>
      <c r="I182" s="15">
        <f>IFERROR(ROUND(Table14[[#This Row],[Duration]]*Table14[[#This Row],[Progress]],0),"")</f>
        <v>0</v>
      </c>
      <c r="J182" s="15">
        <f>IFERROR(Table14[[#This Row],[Duration]]-Table14[[#This Row],[Completed]],"")</f>
        <v>2</v>
      </c>
    </row>
    <row r="183" spans="1:10" ht="20.100000000000001" customHeight="1" x14ac:dyDescent="0.3">
      <c r="A183" s="27"/>
      <c r="B183" s="54" t="s">
        <v>191</v>
      </c>
      <c r="C183" s="43" t="s">
        <v>24</v>
      </c>
      <c r="D183" s="22">
        <v>45808</v>
      </c>
      <c r="E183" s="22">
        <v>45809</v>
      </c>
      <c r="F183" s="13">
        <v>0</v>
      </c>
      <c r="G183" s="14" t="s">
        <v>7</v>
      </c>
      <c r="H183" s="15">
        <f>IF(Table14[[#This Row],[Tasks]]="","",Table14[[#This Row],[End Date]]-Table14[[#This Row],[Start Date]]+1)</f>
        <v>2</v>
      </c>
      <c r="I183" s="15">
        <f>IFERROR(ROUND(Table14[[#This Row],[Duration]]*Table14[[#This Row],[Progress]],0),"")</f>
        <v>0</v>
      </c>
      <c r="J183" s="15">
        <f>IFERROR(Table14[[#This Row],[Duration]]-Table14[[#This Row],[Completed]],"")</f>
        <v>2</v>
      </c>
    </row>
    <row r="184" spans="1:10" ht="20.100000000000001" customHeight="1" x14ac:dyDescent="0.3">
      <c r="A184" s="27"/>
      <c r="B184" s="54" t="s">
        <v>192</v>
      </c>
      <c r="C184" s="43" t="s">
        <v>204</v>
      </c>
      <c r="D184" s="22">
        <v>45809</v>
      </c>
      <c r="E184" s="22">
        <v>45810</v>
      </c>
      <c r="F184" s="13">
        <v>0</v>
      </c>
      <c r="G184" s="14" t="s">
        <v>7</v>
      </c>
      <c r="H184" s="15">
        <f>IF(Table14[[#This Row],[Tasks]]="","",Table14[[#This Row],[End Date]]-Table14[[#This Row],[Start Date]]+1)</f>
        <v>2</v>
      </c>
      <c r="I184" s="15">
        <f>IFERROR(ROUND(Table14[[#This Row],[Duration]]*Table14[[#This Row],[Progress]],0),"")</f>
        <v>0</v>
      </c>
      <c r="J184" s="15">
        <f>IFERROR(Table14[[#This Row],[Duration]]-Table14[[#This Row],[Completed]],"")</f>
        <v>2</v>
      </c>
    </row>
    <row r="185" spans="1:10" ht="20.100000000000001" customHeight="1" x14ac:dyDescent="0.3">
      <c r="A185" s="27"/>
      <c r="B185" s="54" t="s">
        <v>193</v>
      </c>
      <c r="C185" s="43" t="s">
        <v>204</v>
      </c>
      <c r="D185" s="22">
        <v>45810</v>
      </c>
      <c r="E185" s="22">
        <v>45811</v>
      </c>
      <c r="F185" s="13">
        <v>0</v>
      </c>
      <c r="G185" s="14" t="s">
        <v>7</v>
      </c>
      <c r="H185" s="15">
        <f>IF(Table14[[#This Row],[Tasks]]="","",Table14[[#This Row],[End Date]]-Table14[[#This Row],[Start Date]]+1)</f>
        <v>2</v>
      </c>
      <c r="I185" s="15">
        <f>IFERROR(ROUND(Table14[[#This Row],[Duration]]*Table14[[#This Row],[Progress]],0),"")</f>
        <v>0</v>
      </c>
      <c r="J185" s="15">
        <f>IFERROR(Table14[[#This Row],[Duration]]-Table14[[#This Row],[Completed]],"")</f>
        <v>2</v>
      </c>
    </row>
    <row r="186" spans="1:10" ht="20.100000000000001" customHeight="1" x14ac:dyDescent="0.3">
      <c r="A186" s="27"/>
      <c r="B186" s="54" t="s">
        <v>194</v>
      </c>
      <c r="C186" s="43" t="s">
        <v>205</v>
      </c>
      <c r="D186" s="22">
        <v>45811</v>
      </c>
      <c r="E186" s="22">
        <v>45812</v>
      </c>
      <c r="F186" s="13">
        <v>0</v>
      </c>
      <c r="G186" s="14" t="s">
        <v>7</v>
      </c>
      <c r="H186" s="15">
        <f>IF(Table14[[#This Row],[Tasks]]="","",Table14[[#This Row],[End Date]]-Table14[[#This Row],[Start Date]]+1)</f>
        <v>2</v>
      </c>
      <c r="I186" s="15">
        <f>IFERROR(ROUND(Table14[[#This Row],[Duration]]*Table14[[#This Row],[Progress]],0),"")</f>
        <v>0</v>
      </c>
      <c r="J186" s="15">
        <f>IFERROR(Table14[[#This Row],[Duration]]-Table14[[#This Row],[Completed]],"")</f>
        <v>2</v>
      </c>
    </row>
    <row r="187" spans="1:10" ht="20.100000000000001" customHeight="1" x14ac:dyDescent="0.3">
      <c r="A187" s="27"/>
      <c r="B187" s="54" t="s">
        <v>195</v>
      </c>
      <c r="C187" s="43" t="s">
        <v>206</v>
      </c>
      <c r="D187" s="22">
        <v>45812</v>
      </c>
      <c r="E187" s="22">
        <v>45813</v>
      </c>
      <c r="F187" s="13">
        <v>0</v>
      </c>
      <c r="G187" s="14" t="s">
        <v>7</v>
      </c>
      <c r="H187" s="15">
        <f>IF(Table14[[#This Row],[Tasks]]="","",Table14[[#This Row],[End Date]]-Table14[[#This Row],[Start Date]]+1)</f>
        <v>2</v>
      </c>
      <c r="I187" s="15">
        <f>IFERROR(ROUND(Table14[[#This Row],[Duration]]*Table14[[#This Row],[Progress]],0),"")</f>
        <v>0</v>
      </c>
      <c r="J187" s="15">
        <f>IFERROR(Table14[[#This Row],[Duration]]-Table14[[#This Row],[Completed]],"")</f>
        <v>2</v>
      </c>
    </row>
    <row r="188" spans="1:10" ht="20.100000000000001" customHeight="1" x14ac:dyDescent="0.3">
      <c r="A188" s="27"/>
      <c r="B188" s="45" t="s">
        <v>212</v>
      </c>
      <c r="C188" s="48"/>
      <c r="D188" s="46">
        <v>45813</v>
      </c>
      <c r="E188" s="46">
        <v>45821</v>
      </c>
      <c r="F188" s="48"/>
      <c r="G188" s="48"/>
      <c r="H188" s="48"/>
      <c r="I188" s="48"/>
      <c r="J188" s="53"/>
    </row>
    <row r="189" spans="1:10" ht="20.100000000000001" customHeight="1" x14ac:dyDescent="0.3">
      <c r="A189" s="27"/>
      <c r="B189" s="54" t="s">
        <v>196</v>
      </c>
      <c r="C189" s="43" t="s">
        <v>204</v>
      </c>
      <c r="D189" s="22">
        <v>45813</v>
      </c>
      <c r="E189" s="22">
        <v>45814</v>
      </c>
      <c r="F189" s="13">
        <v>0</v>
      </c>
      <c r="G189" s="14" t="s">
        <v>7</v>
      </c>
      <c r="H189" s="15">
        <f>IF(Table14[[#This Row],[Tasks]]="","",Table14[[#This Row],[End Date]]-Table14[[#This Row],[Start Date]]+1)</f>
        <v>2</v>
      </c>
      <c r="I189" s="15">
        <f>IFERROR(ROUND(Table14[[#This Row],[Duration]]*Table14[[#This Row],[Progress]],0),"")</f>
        <v>0</v>
      </c>
      <c r="J189" s="15">
        <f>IFERROR(Table14[[#This Row],[Duration]]-Table14[[#This Row],[Completed]],"")</f>
        <v>2</v>
      </c>
    </row>
    <row r="190" spans="1:10" ht="20.100000000000001" customHeight="1" x14ac:dyDescent="0.3">
      <c r="A190" s="27"/>
      <c r="B190" s="54" t="s">
        <v>197</v>
      </c>
      <c r="C190" s="43" t="s">
        <v>204</v>
      </c>
      <c r="D190" s="22">
        <v>45814</v>
      </c>
      <c r="E190" s="22">
        <v>45815</v>
      </c>
      <c r="F190" s="13">
        <v>0</v>
      </c>
      <c r="G190" s="14" t="s">
        <v>7</v>
      </c>
      <c r="H190" s="15">
        <f>IF(Table14[[#This Row],[Tasks]]="","",Table14[[#This Row],[End Date]]-Table14[[#This Row],[Start Date]]+1)</f>
        <v>2</v>
      </c>
      <c r="I190" s="15">
        <f>IFERROR(ROUND(Table14[[#This Row],[Duration]]*Table14[[#This Row],[Progress]],0),"")</f>
        <v>0</v>
      </c>
      <c r="J190" s="15">
        <f>IFERROR(Table14[[#This Row],[Duration]]-Table14[[#This Row],[Completed]],"")</f>
        <v>2</v>
      </c>
    </row>
    <row r="191" spans="1:10" ht="20.100000000000001" customHeight="1" x14ac:dyDescent="0.3">
      <c r="A191" s="27"/>
      <c r="B191" s="54" t="s">
        <v>198</v>
      </c>
      <c r="C191" s="43" t="s">
        <v>204</v>
      </c>
      <c r="D191" s="22">
        <v>45815</v>
      </c>
      <c r="E191" s="22">
        <v>45816</v>
      </c>
      <c r="F191" s="13">
        <v>0</v>
      </c>
      <c r="G191" s="14" t="s">
        <v>7</v>
      </c>
      <c r="H191" s="15">
        <f>IF(Table14[[#This Row],[Tasks]]="","",Table14[[#This Row],[End Date]]-Table14[[#This Row],[Start Date]]+1)</f>
        <v>2</v>
      </c>
      <c r="I191" s="15">
        <f>IFERROR(ROUND(Table14[[#This Row],[Duration]]*Table14[[#This Row],[Progress]],0),"")</f>
        <v>0</v>
      </c>
      <c r="J191" s="15">
        <f>IFERROR(Table14[[#This Row],[Duration]]-Table14[[#This Row],[Completed]],"")</f>
        <v>2</v>
      </c>
    </row>
    <row r="192" spans="1:10" ht="20.100000000000001" customHeight="1" x14ac:dyDescent="0.3">
      <c r="A192" s="27"/>
      <c r="B192" s="54" t="s">
        <v>199</v>
      </c>
      <c r="C192" s="43" t="s">
        <v>205</v>
      </c>
      <c r="D192" s="22">
        <v>45816</v>
      </c>
      <c r="E192" s="22">
        <v>45817</v>
      </c>
      <c r="F192" s="13">
        <v>0</v>
      </c>
      <c r="G192" s="14" t="s">
        <v>7</v>
      </c>
      <c r="H192" s="15">
        <f>IF(Table14[[#This Row],[Tasks]]="","",Table14[[#This Row],[End Date]]-Table14[[#This Row],[Start Date]]+1)</f>
        <v>2</v>
      </c>
      <c r="I192" s="15">
        <f>IFERROR(ROUND(Table14[[#This Row],[Duration]]*Table14[[#This Row],[Progress]],0),"")</f>
        <v>0</v>
      </c>
      <c r="J192" s="15">
        <f>IFERROR(Table14[[#This Row],[Duration]]-Table14[[#This Row],[Completed]],"")</f>
        <v>2</v>
      </c>
    </row>
    <row r="193" spans="1:10" ht="20.100000000000001" customHeight="1" x14ac:dyDescent="0.3">
      <c r="A193" s="27"/>
      <c r="B193" s="54" t="s">
        <v>200</v>
      </c>
      <c r="C193" s="43" t="s">
        <v>206</v>
      </c>
      <c r="D193" s="22">
        <v>45817</v>
      </c>
      <c r="E193" s="22">
        <v>45818</v>
      </c>
      <c r="F193" s="13">
        <v>0</v>
      </c>
      <c r="G193" s="14" t="s">
        <v>7</v>
      </c>
      <c r="H193" s="15">
        <f>IF(Table14[[#This Row],[Tasks]]="","",Table14[[#This Row],[End Date]]-Table14[[#This Row],[Start Date]]+1)</f>
        <v>2</v>
      </c>
      <c r="I193" s="15">
        <f>IFERROR(ROUND(Table14[[#This Row],[Duration]]*Table14[[#This Row],[Progress]],0),"")</f>
        <v>0</v>
      </c>
      <c r="J193" s="15">
        <f>IFERROR(Table14[[#This Row],[Duration]]-Table14[[#This Row],[Completed]],"")</f>
        <v>2</v>
      </c>
    </row>
    <row r="194" spans="1:10" ht="20.100000000000001" customHeight="1" x14ac:dyDescent="0.3">
      <c r="A194" s="27"/>
      <c r="B194" s="54" t="s">
        <v>201</v>
      </c>
      <c r="C194" s="43" t="s">
        <v>205</v>
      </c>
      <c r="D194" s="22">
        <v>45818</v>
      </c>
      <c r="E194" s="22">
        <v>45819</v>
      </c>
      <c r="F194" s="13">
        <v>0</v>
      </c>
      <c r="G194" s="14" t="s">
        <v>7</v>
      </c>
      <c r="H194" s="15">
        <f>IF(Table14[[#This Row],[Tasks]]="","",Table14[[#This Row],[End Date]]-Table14[[#This Row],[Start Date]]+1)</f>
        <v>2</v>
      </c>
      <c r="I194" s="15">
        <f>IFERROR(ROUND(Table14[[#This Row],[Duration]]*Table14[[#This Row],[Progress]],0),"")</f>
        <v>0</v>
      </c>
      <c r="J194" s="15">
        <f>IFERROR(Table14[[#This Row],[Duration]]-Table14[[#This Row],[Completed]],"")</f>
        <v>2</v>
      </c>
    </row>
    <row r="195" spans="1:10" ht="20.100000000000001" customHeight="1" x14ac:dyDescent="0.3">
      <c r="A195" s="27"/>
      <c r="B195" s="54" t="s">
        <v>202</v>
      </c>
      <c r="C195" s="43" t="s">
        <v>207</v>
      </c>
      <c r="D195" s="22">
        <v>45819</v>
      </c>
      <c r="E195" s="22">
        <v>45820</v>
      </c>
      <c r="F195" s="13">
        <v>0</v>
      </c>
      <c r="G195" s="14" t="s">
        <v>7</v>
      </c>
      <c r="H195" s="15">
        <f>IF(Table14[[#This Row],[Tasks]]="","",Table14[[#This Row],[End Date]]-Table14[[#This Row],[Start Date]]+1)</f>
        <v>2</v>
      </c>
      <c r="I195" s="15">
        <f>IFERROR(ROUND(Table14[[#This Row],[Duration]]*Table14[[#This Row],[Progress]],0),"")</f>
        <v>0</v>
      </c>
      <c r="J195" s="15">
        <f>IFERROR(Table14[[#This Row],[Duration]]-Table14[[#This Row],[Completed]],"")</f>
        <v>2</v>
      </c>
    </row>
    <row r="196" spans="1:10" ht="20.100000000000001" customHeight="1" x14ac:dyDescent="0.3">
      <c r="A196" s="27"/>
      <c r="B196" s="54" t="s">
        <v>203</v>
      </c>
      <c r="C196" s="43" t="s">
        <v>205</v>
      </c>
      <c r="D196" s="22">
        <v>45820</v>
      </c>
      <c r="E196" s="22">
        <v>45821</v>
      </c>
      <c r="F196" s="13">
        <v>0</v>
      </c>
      <c r="G196" s="14" t="s">
        <v>7</v>
      </c>
      <c r="H196" s="15">
        <f>IF(Table14[[#This Row],[Tasks]]="","",Table14[[#This Row],[End Date]]-Table14[[#This Row],[Start Date]]+1)</f>
        <v>2</v>
      </c>
      <c r="I196" s="15">
        <f>IFERROR(ROUND(Table14[[#This Row],[Duration]]*Table14[[#This Row],[Progress]],0),"")</f>
        <v>0</v>
      </c>
      <c r="J196" s="15">
        <f>IFERROR(Table14[[#This Row],[Duration]]-Table14[[#This Row],[Completed]],"")</f>
        <v>2</v>
      </c>
    </row>
    <row r="197" spans="1:10" ht="20.100000000000001" customHeight="1" x14ac:dyDescent="0.3">
      <c r="A197" s="27"/>
      <c r="B197" s="28" t="s">
        <v>213</v>
      </c>
      <c r="C197" s="44"/>
      <c r="D197" s="29">
        <v>45821</v>
      </c>
      <c r="E197" s="29">
        <v>45828</v>
      </c>
      <c r="F197" s="30"/>
      <c r="G197" s="30"/>
      <c r="H197" s="31"/>
      <c r="I197" s="31"/>
      <c r="J197" s="31"/>
    </row>
    <row r="198" spans="1:10" ht="20.100000000000001" customHeight="1" x14ac:dyDescent="0.3">
      <c r="A198" s="27"/>
      <c r="B198" s="24" t="s">
        <v>115</v>
      </c>
      <c r="C198" s="43" t="s">
        <v>206</v>
      </c>
      <c r="D198" s="22">
        <v>45821</v>
      </c>
      <c r="E198" s="22">
        <v>45822</v>
      </c>
      <c r="F198" s="13">
        <v>0</v>
      </c>
      <c r="G198" s="14" t="s">
        <v>7</v>
      </c>
      <c r="H198" s="15">
        <f>IF(Table14[[#This Row],[Tasks]]="","",Table14[[#This Row],[End Date]]-Table14[[#This Row],[Start Date]]+1)</f>
        <v>2</v>
      </c>
      <c r="I198" s="15">
        <f>IFERROR(ROUND(Table14[[#This Row],[Duration]]*Table14[[#This Row],[Progress]],0),"")</f>
        <v>0</v>
      </c>
      <c r="J198" s="15">
        <f>IFERROR(Table14[[#This Row],[Duration]]-Table14[[#This Row],[Completed]],"")</f>
        <v>2</v>
      </c>
    </row>
    <row r="199" spans="1:10" ht="20.100000000000001" customHeight="1" x14ac:dyDescent="0.3">
      <c r="A199" s="27"/>
      <c r="B199" s="24" t="s">
        <v>116</v>
      </c>
      <c r="C199" s="43" t="s">
        <v>204</v>
      </c>
      <c r="D199" s="22">
        <v>45822</v>
      </c>
      <c r="E199" s="22">
        <v>45823</v>
      </c>
      <c r="F199" s="13">
        <v>0</v>
      </c>
      <c r="G199" s="14" t="s">
        <v>7</v>
      </c>
      <c r="H199" s="15">
        <f>IF(Table14[[#This Row],[Tasks]]="","",Table14[[#This Row],[End Date]]-Table14[[#This Row],[Start Date]]+1)</f>
        <v>2</v>
      </c>
      <c r="I199" s="15">
        <f>IFERROR(ROUND(Table14[[#This Row],[Duration]]*Table14[[#This Row],[Progress]],0),"")</f>
        <v>0</v>
      </c>
      <c r="J199" s="15">
        <f>IFERROR(Table14[[#This Row],[Duration]]-Table14[[#This Row],[Completed]],"")</f>
        <v>2</v>
      </c>
    </row>
    <row r="200" spans="1:10" ht="20.100000000000001" customHeight="1" x14ac:dyDescent="0.3">
      <c r="A200" s="27"/>
      <c r="B200" s="24" t="s">
        <v>117</v>
      </c>
      <c r="C200" s="43" t="s">
        <v>24</v>
      </c>
      <c r="D200" s="22">
        <v>45823</v>
      </c>
      <c r="E200" s="22">
        <v>45824</v>
      </c>
      <c r="F200" s="13">
        <v>0</v>
      </c>
      <c r="G200" s="14" t="s">
        <v>7</v>
      </c>
      <c r="H200" s="15">
        <f>IF(Table14[[#This Row],[Tasks]]="","",Table14[[#This Row],[End Date]]-Table14[[#This Row],[Start Date]]+1)</f>
        <v>2</v>
      </c>
      <c r="I200" s="15">
        <f>IFERROR(ROUND(Table14[[#This Row],[Duration]]*Table14[[#This Row],[Progress]],0),"")</f>
        <v>0</v>
      </c>
      <c r="J200" s="15">
        <f>IFERROR(Table14[[#This Row],[Duration]]-Table14[[#This Row],[Completed]],"")</f>
        <v>2</v>
      </c>
    </row>
    <row r="201" spans="1:10" ht="20.100000000000001" customHeight="1" x14ac:dyDescent="0.3">
      <c r="A201" s="27"/>
      <c r="B201" s="24" t="s">
        <v>118</v>
      </c>
      <c r="C201" s="43" t="s">
        <v>204</v>
      </c>
      <c r="D201" s="22">
        <v>45824</v>
      </c>
      <c r="E201" s="22">
        <v>45825</v>
      </c>
      <c r="F201" s="13">
        <v>0</v>
      </c>
      <c r="G201" s="14" t="s">
        <v>7</v>
      </c>
      <c r="H201" s="15">
        <f>IF(Table14[[#This Row],[Tasks]]="","",Table14[[#This Row],[End Date]]-Table14[[#This Row],[Start Date]]+1)</f>
        <v>2</v>
      </c>
      <c r="I201" s="15">
        <f>IFERROR(ROUND(Table14[[#This Row],[Duration]]*Table14[[#This Row],[Progress]],0),"")</f>
        <v>0</v>
      </c>
      <c r="J201" s="15">
        <f>IFERROR(Table14[[#This Row],[Duration]]-Table14[[#This Row],[Completed]],"")</f>
        <v>2</v>
      </c>
    </row>
    <row r="202" spans="1:10" ht="20.100000000000001" customHeight="1" x14ac:dyDescent="0.3">
      <c r="A202" s="27"/>
      <c r="B202" s="24" t="s">
        <v>119</v>
      </c>
      <c r="C202" s="43" t="s">
        <v>205</v>
      </c>
      <c r="D202" s="22">
        <v>45825</v>
      </c>
      <c r="E202" s="22">
        <v>45827</v>
      </c>
      <c r="F202" s="13">
        <v>0</v>
      </c>
      <c r="G202" s="14" t="s">
        <v>7</v>
      </c>
      <c r="H202" s="15">
        <f>IF(Table14[[#This Row],[Tasks]]="","",Table14[[#This Row],[End Date]]-Table14[[#This Row],[Start Date]]+1)</f>
        <v>3</v>
      </c>
      <c r="I202" s="15">
        <f>IFERROR(ROUND(Table14[[#This Row],[Duration]]*Table14[[#This Row],[Progress]],0),"")</f>
        <v>0</v>
      </c>
      <c r="J202" s="15">
        <f>IFERROR(Table14[[#This Row],[Duration]]-Table14[[#This Row],[Completed]],"")</f>
        <v>3</v>
      </c>
    </row>
    <row r="203" spans="1:10" ht="20.100000000000001" customHeight="1" x14ac:dyDescent="0.3">
      <c r="A203" s="27"/>
      <c r="B203" s="24" t="s">
        <v>120</v>
      </c>
      <c r="C203" s="43" t="s">
        <v>204</v>
      </c>
      <c r="D203" s="22">
        <v>45827</v>
      </c>
      <c r="E203" s="22">
        <v>45827</v>
      </c>
      <c r="F203" s="13">
        <v>0</v>
      </c>
      <c r="G203" s="14" t="s">
        <v>7</v>
      </c>
      <c r="H203" s="15">
        <f>IF(Table14[[#This Row],[Tasks]]="","",Table14[[#This Row],[End Date]]-Table14[[#This Row],[Start Date]]+1)</f>
        <v>1</v>
      </c>
      <c r="I203" s="15">
        <f>IFERROR(ROUND(Table14[[#This Row],[Duration]]*Table14[[#This Row],[Progress]],0),"")</f>
        <v>0</v>
      </c>
      <c r="J203" s="15">
        <f>IFERROR(Table14[[#This Row],[Duration]]-Table14[[#This Row],[Completed]],"")</f>
        <v>1</v>
      </c>
    </row>
    <row r="204" spans="1:10" ht="20.100000000000001" customHeight="1" x14ac:dyDescent="0.3">
      <c r="A204" s="27"/>
      <c r="B204" s="34" t="s">
        <v>121</v>
      </c>
      <c r="C204" s="43" t="s">
        <v>206</v>
      </c>
      <c r="D204" s="22">
        <v>45827</v>
      </c>
      <c r="E204" s="22">
        <v>45828</v>
      </c>
      <c r="F204" s="13">
        <v>0</v>
      </c>
      <c r="G204" s="14" t="s">
        <v>7</v>
      </c>
      <c r="H204" s="15">
        <f>IF(Table14[[#This Row],[Tasks]]="","",Table14[[#This Row],[End Date]]-Table14[[#This Row],[Start Date]]+1)</f>
        <v>2</v>
      </c>
      <c r="I204" s="15">
        <f>IFERROR(ROUND(Table14[[#This Row],[Duration]]*Table14[[#This Row],[Progress]],0),"")</f>
        <v>0</v>
      </c>
      <c r="J204" s="15">
        <f>IFERROR(Table14[[#This Row],[Duration]]-Table14[[#This Row],[Completed]],"")</f>
        <v>2</v>
      </c>
    </row>
    <row r="205" spans="1:10" ht="20.100000000000001" customHeight="1" x14ac:dyDescent="0.3">
      <c r="A205" s="27"/>
      <c r="B205" s="33" t="s">
        <v>122</v>
      </c>
      <c r="C205" s="43" t="s">
        <v>206</v>
      </c>
      <c r="D205" s="22">
        <v>45828</v>
      </c>
      <c r="E205" s="22">
        <v>45828</v>
      </c>
      <c r="F205" s="13">
        <v>0</v>
      </c>
      <c r="G205" s="14" t="s">
        <v>7</v>
      </c>
      <c r="H205" s="15">
        <f>IF(Table14[[#This Row],[Tasks]]="","",Table14[[#This Row],[End Date]]-Table14[[#This Row],[Start Date]]+1)</f>
        <v>1</v>
      </c>
      <c r="I205" s="15">
        <f>IFERROR(ROUND(Table14[[#This Row],[Duration]]*Table14[[#This Row],[Progress]],0),"")</f>
        <v>0</v>
      </c>
      <c r="J205" s="15">
        <f>IFERROR(Table14[[#This Row],[Duration]]-Table14[[#This Row],[Completed]],"")</f>
        <v>1</v>
      </c>
    </row>
    <row r="206" spans="1:10" ht="20.100000000000001" customHeight="1" x14ac:dyDescent="0.3">
      <c r="A206" s="27"/>
      <c r="B206" s="34" t="s">
        <v>123</v>
      </c>
      <c r="C206" s="43" t="s">
        <v>207</v>
      </c>
      <c r="D206" s="22">
        <v>45828</v>
      </c>
      <c r="E206" s="22">
        <v>45828</v>
      </c>
      <c r="F206" s="13">
        <v>0</v>
      </c>
      <c r="G206" s="14" t="s">
        <v>7</v>
      </c>
      <c r="H206" s="15">
        <f>IF(Table14[[#This Row],[Tasks]]="","",Table14[[#This Row],[End Date]]-Table14[[#This Row],[Start Date]]+1)</f>
        <v>1</v>
      </c>
      <c r="I206" s="15">
        <f>IFERROR(ROUND(Table14[[#This Row],[Duration]]*Table14[[#This Row],[Progress]],0),"")</f>
        <v>0</v>
      </c>
      <c r="J206" s="15">
        <f>IFERROR(Table14[[#This Row],[Duration]]-Table14[[#This Row],[Completed]],"")</f>
        <v>1</v>
      </c>
    </row>
    <row r="207" spans="1:10" ht="20.100000000000001" customHeight="1" x14ac:dyDescent="0.3">
      <c r="A207" s="27"/>
      <c r="B207" s="49" t="s">
        <v>214</v>
      </c>
      <c r="C207" s="44"/>
      <c r="D207" s="29">
        <v>45828</v>
      </c>
      <c r="E207" s="29">
        <v>45835</v>
      </c>
      <c r="F207" s="45"/>
      <c r="G207" s="45"/>
      <c r="H207" s="45"/>
      <c r="I207" s="45"/>
      <c r="J207" s="45"/>
    </row>
    <row r="208" spans="1:10" ht="20.100000000000001" customHeight="1" x14ac:dyDescent="0.3">
      <c r="A208" s="27"/>
      <c r="B208" s="34" t="s">
        <v>115</v>
      </c>
      <c r="C208" s="43" t="s">
        <v>206</v>
      </c>
      <c r="D208" s="22">
        <v>45828</v>
      </c>
      <c r="E208" s="22">
        <v>45829</v>
      </c>
      <c r="F208" s="13">
        <v>0</v>
      </c>
      <c r="G208" s="14" t="s">
        <v>7</v>
      </c>
      <c r="H208" s="15">
        <f>IF(Table14[[#This Row],[Tasks]]="","",Table14[[#This Row],[End Date]]-Table14[[#This Row],[Start Date]]+1)</f>
        <v>2</v>
      </c>
      <c r="I208" s="15">
        <f>IFERROR(ROUND(Table14[[#This Row],[Duration]]*Table14[[#This Row],[Progress]],0),"")</f>
        <v>0</v>
      </c>
      <c r="J208" s="15">
        <f>IFERROR(Table14[[#This Row],[Duration]]-Table14[[#This Row],[Completed]],"")</f>
        <v>2</v>
      </c>
    </row>
    <row r="209" spans="1:10" ht="20.100000000000001" customHeight="1" x14ac:dyDescent="0.3">
      <c r="A209" s="27"/>
      <c r="B209" s="33" t="s">
        <v>116</v>
      </c>
      <c r="C209" s="43" t="s">
        <v>24</v>
      </c>
      <c r="D209" s="22">
        <v>45829</v>
      </c>
      <c r="E209" s="22">
        <v>45830</v>
      </c>
      <c r="F209" s="13">
        <v>0</v>
      </c>
      <c r="G209" s="14" t="s">
        <v>7</v>
      </c>
      <c r="H209" s="15">
        <f>IF(Table14[[#This Row],[Tasks]]="","",Table14[[#This Row],[End Date]]-Table14[[#This Row],[Start Date]]+1)</f>
        <v>2</v>
      </c>
      <c r="I209" s="15">
        <f>IFERROR(ROUND(Table14[[#This Row],[Duration]]*Table14[[#This Row],[Progress]],0),"")</f>
        <v>0</v>
      </c>
      <c r="J209" s="15">
        <f>IFERROR(Table14[[#This Row],[Duration]]-Table14[[#This Row],[Completed]],"")</f>
        <v>2</v>
      </c>
    </row>
    <row r="210" spans="1:10" ht="20.100000000000001" customHeight="1" x14ac:dyDescent="0.3">
      <c r="A210" s="27"/>
      <c r="B210" s="34" t="s">
        <v>117</v>
      </c>
      <c r="C210" s="43" t="s">
        <v>204</v>
      </c>
      <c r="D210" s="22">
        <v>45830</v>
      </c>
      <c r="E210" s="22">
        <v>45831</v>
      </c>
      <c r="F210" s="13">
        <v>0</v>
      </c>
      <c r="G210" s="14" t="s">
        <v>7</v>
      </c>
      <c r="H210" s="15">
        <f>IF(Table14[[#This Row],[Tasks]]="","",Table14[[#This Row],[End Date]]-Table14[[#This Row],[Start Date]]+1)</f>
        <v>2</v>
      </c>
      <c r="I210" s="15">
        <f>IFERROR(ROUND(Table14[[#This Row],[Duration]]*Table14[[#This Row],[Progress]],0),"")</f>
        <v>0</v>
      </c>
      <c r="J210" s="15">
        <f>IFERROR(Table14[[#This Row],[Duration]]-Table14[[#This Row],[Completed]],"")</f>
        <v>2</v>
      </c>
    </row>
    <row r="211" spans="1:10" ht="20.100000000000001" customHeight="1" x14ac:dyDescent="0.3">
      <c r="A211" s="27"/>
      <c r="B211" s="33" t="s">
        <v>118</v>
      </c>
      <c r="C211" s="43" t="s">
        <v>206</v>
      </c>
      <c r="D211" s="22">
        <v>45831</v>
      </c>
      <c r="E211" s="22">
        <v>45832</v>
      </c>
      <c r="F211" s="13">
        <v>0</v>
      </c>
      <c r="G211" s="14" t="s">
        <v>7</v>
      </c>
      <c r="H211" s="15">
        <f>IF(Table14[[#This Row],[Tasks]]="","",Table14[[#This Row],[End Date]]-Table14[[#This Row],[Start Date]]+1)</f>
        <v>2</v>
      </c>
      <c r="I211" s="15">
        <f>IFERROR(ROUND(Table14[[#This Row],[Duration]]*Table14[[#This Row],[Progress]],0),"")</f>
        <v>0</v>
      </c>
      <c r="J211" s="15">
        <f>IFERROR(Table14[[#This Row],[Duration]]-Table14[[#This Row],[Completed]],"")</f>
        <v>2</v>
      </c>
    </row>
    <row r="212" spans="1:10" ht="20.100000000000001" customHeight="1" x14ac:dyDescent="0.3">
      <c r="A212" s="27"/>
      <c r="B212" s="34" t="s">
        <v>119</v>
      </c>
      <c r="C212" s="43" t="s">
        <v>206</v>
      </c>
      <c r="D212" s="22">
        <v>45832</v>
      </c>
      <c r="E212" s="22">
        <v>45833</v>
      </c>
      <c r="F212" s="13">
        <v>0</v>
      </c>
      <c r="G212" s="14" t="s">
        <v>7</v>
      </c>
      <c r="H212" s="15">
        <f>IF(Table14[[#This Row],[Tasks]]="","",Table14[[#This Row],[End Date]]-Table14[[#This Row],[Start Date]]+1)</f>
        <v>2</v>
      </c>
      <c r="I212" s="15">
        <f>IFERROR(ROUND(Table14[[#This Row],[Duration]]*Table14[[#This Row],[Progress]],0),"")</f>
        <v>0</v>
      </c>
      <c r="J212" s="15">
        <f>IFERROR(Table14[[#This Row],[Duration]]-Table14[[#This Row],[Completed]],"")</f>
        <v>2</v>
      </c>
    </row>
    <row r="213" spans="1:10" ht="20.100000000000001" customHeight="1" x14ac:dyDescent="0.3">
      <c r="A213" s="27"/>
      <c r="B213" s="33" t="s">
        <v>120</v>
      </c>
      <c r="C213" s="43" t="s">
        <v>206</v>
      </c>
      <c r="D213" s="22">
        <v>45833</v>
      </c>
      <c r="E213" s="22">
        <v>45834</v>
      </c>
      <c r="F213" s="13">
        <v>0</v>
      </c>
      <c r="G213" s="14" t="s">
        <v>7</v>
      </c>
      <c r="H213" s="15">
        <f>IF(Table14[[#This Row],[Tasks]]="","",Table14[[#This Row],[End Date]]-Table14[[#This Row],[Start Date]]+1)</f>
        <v>2</v>
      </c>
      <c r="I213" s="15">
        <f>IFERROR(ROUND(Table14[[#This Row],[Duration]]*Table14[[#This Row],[Progress]],0),"")</f>
        <v>0</v>
      </c>
      <c r="J213" s="15">
        <f>IFERROR(Table14[[#This Row],[Duration]]-Table14[[#This Row],[Completed]],"")</f>
        <v>2</v>
      </c>
    </row>
    <row r="214" spans="1:10" ht="20.100000000000001" customHeight="1" x14ac:dyDescent="0.3">
      <c r="A214" s="27"/>
      <c r="B214" s="34" t="s">
        <v>121</v>
      </c>
      <c r="C214" s="43" t="s">
        <v>207</v>
      </c>
      <c r="D214" s="22">
        <v>45834</v>
      </c>
      <c r="E214" s="22">
        <v>45835</v>
      </c>
      <c r="F214" s="13">
        <v>0</v>
      </c>
      <c r="G214" s="14" t="s">
        <v>7</v>
      </c>
      <c r="H214" s="15">
        <f>IF(Table14[[#This Row],[Tasks]]="","",Table14[[#This Row],[End Date]]-Table14[[#This Row],[Start Date]]+1)</f>
        <v>2</v>
      </c>
      <c r="I214" s="15">
        <f>IFERROR(ROUND(Table14[[#This Row],[Duration]]*Table14[[#This Row],[Progress]],0),"")</f>
        <v>0</v>
      </c>
      <c r="J214" s="15">
        <f>IFERROR(Table14[[#This Row],[Duration]]-Table14[[#This Row],[Completed]],"")</f>
        <v>2</v>
      </c>
    </row>
    <row r="215" spans="1:10" ht="20.100000000000001" customHeight="1" x14ac:dyDescent="0.3">
      <c r="A215" s="27"/>
      <c r="B215" s="33" t="s">
        <v>122</v>
      </c>
      <c r="C215" s="43" t="s">
        <v>206</v>
      </c>
      <c r="D215" s="22">
        <v>45835</v>
      </c>
      <c r="E215" s="22">
        <v>45835</v>
      </c>
      <c r="F215" s="13">
        <v>0</v>
      </c>
      <c r="G215" s="14" t="s">
        <v>7</v>
      </c>
      <c r="H215" s="15">
        <f>IF(Table14[[#This Row],[Tasks]]="","",Table14[[#This Row],[End Date]]-Table14[[#This Row],[Start Date]]+1)</f>
        <v>1</v>
      </c>
      <c r="I215" s="15">
        <f>IFERROR(ROUND(Table14[[#This Row],[Duration]]*Table14[[#This Row],[Progress]],0),"")</f>
        <v>0</v>
      </c>
      <c r="J215" s="15">
        <f>IFERROR(Table14[[#This Row],[Duration]]-Table14[[#This Row],[Completed]],"")</f>
        <v>1</v>
      </c>
    </row>
    <row r="216" spans="1:10" ht="20.100000000000001" customHeight="1" x14ac:dyDescent="0.3">
      <c r="A216" s="27"/>
      <c r="B216" s="34" t="s">
        <v>123</v>
      </c>
      <c r="C216" s="43" t="s">
        <v>204</v>
      </c>
      <c r="D216" s="22">
        <v>45835</v>
      </c>
      <c r="E216" s="22">
        <v>45835</v>
      </c>
      <c r="F216" s="13">
        <v>0</v>
      </c>
      <c r="G216" s="14" t="s">
        <v>7</v>
      </c>
      <c r="H216" s="15">
        <f>IF(Table14[[#This Row],[Tasks]]="","",Table14[[#This Row],[End Date]]-Table14[[#This Row],[Start Date]]+1)</f>
        <v>1</v>
      </c>
      <c r="I216" s="15">
        <f>IFERROR(ROUND(Table14[[#This Row],[Duration]]*Table14[[#This Row],[Progress]],0),"")</f>
        <v>0</v>
      </c>
      <c r="J216" s="15">
        <f>IFERROR(Table14[[#This Row],[Duration]]-Table14[[#This Row],[Completed]],"")</f>
        <v>1</v>
      </c>
    </row>
    <row r="257" spans="2:2" ht="20.100000000000001" customHeight="1" x14ac:dyDescent="0.3">
      <c r="B257" s="10"/>
    </row>
    <row r="258" spans="2:2" ht="20.100000000000001" customHeight="1" x14ac:dyDescent="0.3">
      <c r="B258" s="10"/>
    </row>
    <row r="259" spans="2:2" ht="20.100000000000001" customHeight="1" x14ac:dyDescent="0.3">
      <c r="B259" s="10"/>
    </row>
    <row r="260" spans="2:2" ht="20.100000000000001" customHeight="1" x14ac:dyDescent="0.3">
      <c r="B260" s="10"/>
    </row>
    <row r="261" spans="2:2" ht="20.100000000000001" customHeight="1" x14ac:dyDescent="0.3">
      <c r="B261" s="10"/>
    </row>
    <row r="262" spans="2:2" ht="20.100000000000001" customHeight="1" x14ac:dyDescent="0.3">
      <c r="B262" s="10"/>
    </row>
    <row r="263" spans="2:2" ht="20.100000000000001" customHeight="1" x14ac:dyDescent="0.3">
      <c r="B263" s="10"/>
    </row>
    <row r="264" spans="2:2" ht="20.100000000000001" customHeight="1" x14ac:dyDescent="0.3">
      <c r="B264" s="10"/>
    </row>
    <row r="265" spans="2:2" ht="20.100000000000001" customHeight="1" x14ac:dyDescent="0.3">
      <c r="B265" s="10"/>
    </row>
    <row r="266" spans="2:2" ht="20.100000000000001" customHeight="1" x14ac:dyDescent="0.3">
      <c r="B266" s="10"/>
    </row>
    <row r="267" spans="2:2" ht="20.100000000000001" customHeight="1" x14ac:dyDescent="0.3">
      <c r="B267" s="10"/>
    </row>
    <row r="268" spans="2:2" ht="20.100000000000001" customHeight="1" x14ac:dyDescent="0.3">
      <c r="B268" s="10"/>
    </row>
    <row r="269" spans="2:2" ht="20.100000000000001" customHeight="1" x14ac:dyDescent="0.3">
      <c r="B269" s="10"/>
    </row>
    <row r="270" spans="2:2" ht="20.100000000000001" customHeight="1" x14ac:dyDescent="0.3">
      <c r="B270" s="10"/>
    </row>
    <row r="271" spans="2:2" ht="20.100000000000001" customHeight="1" x14ac:dyDescent="0.3">
      <c r="B271" s="10"/>
    </row>
    <row r="272" spans="2:2" ht="20.100000000000001" customHeight="1" x14ac:dyDescent="0.3">
      <c r="B272" s="10"/>
    </row>
    <row r="273" spans="2:2" ht="20.100000000000001" customHeight="1" x14ac:dyDescent="0.3">
      <c r="B273" s="10"/>
    </row>
    <row r="274" spans="2:2" ht="20.100000000000001" customHeight="1" x14ac:dyDescent="0.3">
      <c r="B274" s="10"/>
    </row>
    <row r="275" spans="2:2" ht="20.100000000000001" customHeight="1" x14ac:dyDescent="0.3">
      <c r="B275" s="10"/>
    </row>
  </sheetData>
  <mergeCells count="5">
    <mergeCell ref="AA1:AH1"/>
    <mergeCell ref="C1:J1"/>
    <mergeCell ref="H3:H4"/>
    <mergeCell ref="H5:H6"/>
    <mergeCell ref="AB67:AF69"/>
  </mergeCells>
  <phoneticPr fontId="2" type="noConversion"/>
  <conditionalFormatting sqref="F75:F80">
    <cfRule type="dataBar" priority="10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{317925E3-323B-4E78-BC39-BDE4AF5E7AE9}</x14:id>
        </ext>
      </extLst>
    </cfRule>
  </conditionalFormatting>
  <conditionalFormatting sqref="F82:F88">
    <cfRule type="dataBar" priority="11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{A79D8714-E51F-4DF9-A5D5-6002300404A8}</x14:id>
        </ext>
      </extLst>
    </cfRule>
  </conditionalFormatting>
  <conditionalFormatting sqref="F141:F155 F134:F139 F128:F132 F114:F126 F106:F112 F96:F104 F90:F94 F10:F39 F56:F60 F41:F46 F48:F54">
    <cfRule type="dataBar" priority="53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{5CECBAB3-7558-4366-955F-088C3C8129C7}</x14:id>
        </ext>
      </extLst>
    </cfRule>
  </conditionalFormatting>
  <conditionalFormatting sqref="F157:F163">
    <cfRule type="dataBar" priority="18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{E17F55AC-101D-4E86-BC81-0F0EAD6252E6}</x14:id>
        </ext>
      </extLst>
    </cfRule>
  </conditionalFormatting>
  <conditionalFormatting sqref="F165:F172">
    <cfRule type="dataBar" priority="17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{4851D0AB-359A-4B50-8DB8-47EC9AB3116D}</x14:id>
        </ext>
      </extLst>
    </cfRule>
  </conditionalFormatting>
  <conditionalFormatting sqref="F174:F178">
    <cfRule type="dataBar" priority="12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{FE5E1F8F-CAA9-460A-B695-12DC038E011A}</x14:id>
        </ext>
      </extLst>
    </cfRule>
  </conditionalFormatting>
  <conditionalFormatting sqref="F180:F187">
    <cfRule type="dataBar" priority="16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{1BE13B30-FBE6-454A-81FA-318042EB14E5}</x14:id>
        </ext>
      </extLst>
    </cfRule>
  </conditionalFormatting>
  <conditionalFormatting sqref="F189:F196">
    <cfRule type="dataBar" priority="15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{CF78409D-67C9-4A2B-9323-ACDEB9ECB685}</x14:id>
        </ext>
      </extLst>
    </cfRule>
  </conditionalFormatting>
  <conditionalFormatting sqref="F198:F206">
    <cfRule type="dataBar" priority="14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{1211AB3D-438D-46BD-B2E8-291A3931FCED}</x14:id>
        </ext>
      </extLst>
    </cfRule>
  </conditionalFormatting>
  <conditionalFormatting sqref="F208:F216">
    <cfRule type="dataBar" priority="13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{68452239-362F-473B-B0CC-7CD39D629668}</x14:id>
        </ext>
      </extLst>
    </cfRule>
  </conditionalFormatting>
  <conditionalFormatting sqref="F62:F66">
    <cfRule type="dataBar" priority="3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{F05EF066-AC6F-4BA3-A2DB-536EC123B7C5}</x14:id>
        </ext>
      </extLst>
    </cfRule>
  </conditionalFormatting>
  <conditionalFormatting sqref="F68:F72">
    <cfRule type="dataBar" priority="2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{7817FCF8-FDCE-4A13-82E9-DB6BAAB3C3AD}</x14:id>
        </ext>
      </extLst>
    </cfRule>
  </conditionalFormatting>
  <conditionalFormatting sqref="F74">
    <cfRule type="dataBar" priority="1">
      <dataBar>
        <cfvo type="min"/>
        <cfvo type="max"/>
        <color rgb="FF7030A0"/>
      </dataBar>
      <extLst>
        <ext xmlns:x14="http://schemas.microsoft.com/office/spreadsheetml/2009/9/main" uri="{B025F937-C7B1-47D3-B67F-A62EFF666E3E}">
          <x14:id>{3F3D90BA-4A28-48EE-9532-3C62E46B985E}</x14:id>
        </ext>
      </extLst>
    </cfRule>
  </conditionalFormatting>
  <dataValidations count="1">
    <dataValidation type="list" allowBlank="1" showInputMessage="1" showErrorMessage="1" sqref="G180:G187 G82:G88 G174:G178 G106:G126 G189:G196 G198:G206 G74:G80 G68:G72 G62:G66 G141:G155 G96:G104 G90:G94 G134:G139 G208:G216 G157:G163 G128:G132 G165:G172 G10:G60 F55 F40 F47" xr:uid="{D6A49D07-DF5B-4D93-93FF-169B834FC075}">
      <formula1>"Not Started,In progress,Completed"</formula1>
    </dataValidation>
  </dataValidations>
  <pageMargins left="0.7" right="0.7" top="0.75" bottom="0.75" header="0.3" footer="0.3"/>
  <pageSetup paperSize="9" orientation="landscape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17925E3-323B-4E78-BC39-BDE4AF5E7AE9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F75:F80</xm:sqref>
        </x14:conditionalFormatting>
        <x14:conditionalFormatting xmlns:xm="http://schemas.microsoft.com/office/excel/2006/main">
          <x14:cfRule type="dataBar" id="{A79D8714-E51F-4DF9-A5D5-6002300404A8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F82:F88</xm:sqref>
        </x14:conditionalFormatting>
        <x14:conditionalFormatting xmlns:xm="http://schemas.microsoft.com/office/excel/2006/main">
          <x14:cfRule type="dataBar" id="{5CECBAB3-7558-4366-955F-088C3C8129C7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F141:F155 F134:F139 F128:F132 F114:F126 F106:F112 F96:F104 F90:F94 F10:F39 F56:F60 F41:F46 F48:F54</xm:sqref>
        </x14:conditionalFormatting>
        <x14:conditionalFormatting xmlns:xm="http://schemas.microsoft.com/office/excel/2006/main">
          <x14:cfRule type="dataBar" id="{E17F55AC-101D-4E86-BC81-0F0EAD6252E6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F157:F163</xm:sqref>
        </x14:conditionalFormatting>
        <x14:conditionalFormatting xmlns:xm="http://schemas.microsoft.com/office/excel/2006/main">
          <x14:cfRule type="dataBar" id="{4851D0AB-359A-4B50-8DB8-47EC9AB3116D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F165:F172</xm:sqref>
        </x14:conditionalFormatting>
        <x14:conditionalFormatting xmlns:xm="http://schemas.microsoft.com/office/excel/2006/main">
          <x14:cfRule type="dataBar" id="{FE5E1F8F-CAA9-460A-B695-12DC038E011A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F174:F178</xm:sqref>
        </x14:conditionalFormatting>
        <x14:conditionalFormatting xmlns:xm="http://schemas.microsoft.com/office/excel/2006/main">
          <x14:cfRule type="dataBar" id="{1BE13B30-FBE6-454A-81FA-318042EB14E5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F180:F187</xm:sqref>
        </x14:conditionalFormatting>
        <x14:conditionalFormatting xmlns:xm="http://schemas.microsoft.com/office/excel/2006/main">
          <x14:cfRule type="dataBar" id="{CF78409D-67C9-4A2B-9323-ACDEB9ECB685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F189:F196</xm:sqref>
        </x14:conditionalFormatting>
        <x14:conditionalFormatting xmlns:xm="http://schemas.microsoft.com/office/excel/2006/main">
          <x14:cfRule type="dataBar" id="{1211AB3D-438D-46BD-B2E8-291A3931FCED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F198:F206</xm:sqref>
        </x14:conditionalFormatting>
        <x14:conditionalFormatting xmlns:xm="http://schemas.microsoft.com/office/excel/2006/main">
          <x14:cfRule type="dataBar" id="{68452239-362F-473B-B0CC-7CD39D629668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F208:F216</xm:sqref>
        </x14:conditionalFormatting>
        <x14:conditionalFormatting xmlns:xm="http://schemas.microsoft.com/office/excel/2006/main">
          <x14:cfRule type="dataBar" id="{F05EF066-AC6F-4BA3-A2DB-536EC123B7C5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F62:F66</xm:sqref>
        </x14:conditionalFormatting>
        <x14:conditionalFormatting xmlns:xm="http://schemas.microsoft.com/office/excel/2006/main">
          <x14:cfRule type="dataBar" id="{7817FCF8-FDCE-4A13-82E9-DB6BAAB3C3AD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F68:F72</xm:sqref>
        </x14:conditionalFormatting>
        <x14:conditionalFormatting xmlns:xm="http://schemas.microsoft.com/office/excel/2006/main">
          <x14:cfRule type="dataBar" id="{3F3D90BA-4A28-48EE-9532-3C62E46B985E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F74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Sweet Cake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Bhaskara</dc:creator>
  <cp:lastModifiedBy>Nguyễn Duy Phong</cp:lastModifiedBy>
  <dcterms:created xsi:type="dcterms:W3CDTF">2019-11-03T07:19:10Z</dcterms:created>
  <dcterms:modified xsi:type="dcterms:W3CDTF">2025-02-21T17:30:05Z</dcterms:modified>
</cp:coreProperties>
</file>