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4 курс 1 семестр\4_kurs_1_semestr\Экономика\ЛБ2\"/>
    </mc:Choice>
  </mc:AlternateContent>
  <bookViews>
    <workbookView xWindow="0" yWindow="0" windowWidth="23040" windowHeight="907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1" i="1"/>
  <c r="D13" i="1"/>
  <c r="B13" i="1"/>
  <c r="B12" i="1"/>
  <c r="B11" i="1"/>
  <c r="B10" i="1"/>
  <c r="B8" i="1"/>
  <c r="B9" i="1"/>
  <c r="J6" i="1"/>
  <c r="G6" i="1"/>
  <c r="B7" i="1"/>
  <c r="B6" i="1"/>
</calcChain>
</file>

<file path=xl/sharedStrings.xml><?xml version="1.0" encoding="utf-8"?>
<sst xmlns="http://schemas.openxmlformats.org/spreadsheetml/2006/main" count="40" uniqueCount="36">
  <si>
    <t>Май</t>
  </si>
  <si>
    <t>Июль</t>
  </si>
  <si>
    <t>Август</t>
  </si>
  <si>
    <t>Среднегодовая стоимость ОПФ, тыс. руб</t>
  </si>
  <si>
    <t>Стоимость активной части ОПФ на начало года, тыс.руб.</t>
  </si>
  <si>
    <t>доля активной части ОПФ в их общей стоимости</t>
  </si>
  <si>
    <t>Февраль</t>
  </si>
  <si>
    <t>Март</t>
  </si>
  <si>
    <t>Ноябрь</t>
  </si>
  <si>
    <t>Введено ОПФ</t>
  </si>
  <si>
    <t>Выбыло ОПФ</t>
  </si>
  <si>
    <t>Номер месяца</t>
  </si>
  <si>
    <t>Стоимость основных производственных фондов на начало года</t>
  </si>
  <si>
    <t>Среднегодовая стоимость основных производственных фондов</t>
  </si>
  <si>
    <t>Коэффициент ввода</t>
  </si>
  <si>
    <t>Коэффициент выбытия</t>
  </si>
  <si>
    <t xml:space="preserve">Коэффициент прироста </t>
  </si>
  <si>
    <t>Показатели</t>
  </si>
  <si>
    <t>Базовый период</t>
  </si>
  <si>
    <t>Отчетный период</t>
  </si>
  <si>
    <t>до технического перевооружения</t>
  </si>
  <si>
    <t>после технического перевооружения</t>
  </si>
  <si>
    <r>
      <t>валовая продукция, тыс.руб</t>
    </r>
    <r>
      <rPr>
        <b/>
        <sz val="14"/>
        <color theme="1"/>
        <rFont val="Times New Roman"/>
        <family val="1"/>
        <charset val="204"/>
      </rPr>
      <t xml:space="preserve">  (ВП)</t>
    </r>
  </si>
  <si>
    <r>
      <t>парк основного оборудования, ед. (</t>
    </r>
    <r>
      <rPr>
        <b/>
        <sz val="14"/>
        <color theme="1"/>
        <rFont val="Times New Roman"/>
        <family val="1"/>
        <charset val="204"/>
      </rPr>
      <t>П</t>
    </r>
    <r>
      <rPr>
        <sz val="14"/>
        <color theme="1"/>
        <rFont val="Times New Roman"/>
        <family val="1"/>
        <charset val="204"/>
      </rPr>
      <t>)</t>
    </r>
  </si>
  <si>
    <t>-</t>
  </si>
  <si>
    <t>средний возраст оборудования, лет  (</t>
  </si>
  <si>
    <t>)</t>
  </si>
  <si>
    <r>
      <t>станкоемкость годо-вой программы, час.  (</t>
    </r>
    <r>
      <rPr>
        <b/>
        <sz val="14"/>
        <color theme="1"/>
        <rFont val="Times New Roman"/>
        <family val="1"/>
        <charset val="204"/>
      </rPr>
      <t>S</t>
    </r>
    <r>
      <rPr>
        <sz val="14"/>
        <color theme="1"/>
        <rFont val="Times New Roman"/>
        <family val="1"/>
        <charset val="204"/>
      </rPr>
      <t>)</t>
    </r>
  </si>
  <si>
    <t>Количество рабочих дней (К)</t>
  </si>
  <si>
    <t xml:space="preserve">Плановые потери рабочего времени (ремонт)  </t>
  </si>
  <si>
    <t>Фондоотдача</t>
  </si>
  <si>
    <t xml:space="preserve">Фондоемкость </t>
  </si>
  <si>
    <t>Коэффициент загрузки оборудования</t>
  </si>
  <si>
    <t>Фондоемкость отчетный</t>
  </si>
  <si>
    <t>Фондоотдача отчетный</t>
  </si>
  <si>
    <t>Коэффициент загрузки оборудования отчетный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</si>
</sst>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9" fontId="1" fillId="0" borderId="2" xfId="0" applyNumberFormat="1" applyFont="1" applyBorder="1" applyAlignment="1">
      <alignment horizontal="center" vertical="center" wrapText="1"/>
    </xf>
    <xf numFmtId="9" fontId="1" fillId="0" borderId="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6</xdr:row>
          <xdr:rowOff>0</xdr:rowOff>
        </xdr:from>
        <xdr:to>
          <xdr:col>13</xdr:col>
          <xdr:colOff>160020</xdr:colOff>
          <xdr:row>6</xdr:row>
          <xdr:rowOff>236220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10</xdr:row>
          <xdr:rowOff>0</xdr:rowOff>
        </xdr:from>
        <xdr:to>
          <xdr:col>13</xdr:col>
          <xdr:colOff>160020</xdr:colOff>
          <xdr:row>11</xdr:row>
          <xdr:rowOff>7620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3"/>
  <sheetViews>
    <sheetView tabSelected="1" topLeftCell="A3" workbookViewId="0">
      <selection activeCell="D11" sqref="D11"/>
    </sheetView>
  </sheetViews>
  <sheetFormatPr defaultRowHeight="14.4" x14ac:dyDescent="0.3"/>
  <cols>
    <col min="1" max="1" width="17.33203125" customWidth="1"/>
    <col min="3" max="3" width="14.33203125" customWidth="1"/>
    <col min="4" max="4" width="22.5546875" customWidth="1"/>
    <col min="6" max="6" width="18.77734375" customWidth="1"/>
    <col min="14" max="14" width="21.88671875" customWidth="1"/>
    <col min="17" max="17" width="8.88671875" customWidth="1"/>
  </cols>
  <sheetData>
    <row r="1" spans="1:17" ht="35.4" customHeight="1" x14ac:dyDescent="0.35">
      <c r="D1" s="1" t="s">
        <v>3</v>
      </c>
      <c r="E1">
        <v>395</v>
      </c>
      <c r="G1" s="2" t="s">
        <v>9</v>
      </c>
      <c r="H1" s="2"/>
      <c r="I1" s="2"/>
      <c r="J1" s="2" t="s">
        <v>10</v>
      </c>
      <c r="K1" s="2"/>
      <c r="L1" s="2"/>
      <c r="N1" s="7"/>
      <c r="O1" s="14" t="s">
        <v>18</v>
      </c>
      <c r="P1" s="16" t="s">
        <v>19</v>
      </c>
      <c r="Q1" s="13"/>
    </row>
    <row r="2" spans="1:17" ht="43.8" thickBot="1" x14ac:dyDescent="0.35">
      <c r="D2" s="5" t="s">
        <v>4</v>
      </c>
      <c r="E2">
        <v>158</v>
      </c>
      <c r="G2" s="3" t="s">
        <v>0</v>
      </c>
      <c r="H2" s="3" t="s">
        <v>1</v>
      </c>
      <c r="I2" s="3" t="s">
        <v>2</v>
      </c>
      <c r="J2" s="3" t="s">
        <v>6</v>
      </c>
      <c r="K2" s="3" t="s">
        <v>7</v>
      </c>
      <c r="L2" s="3" t="s">
        <v>8</v>
      </c>
      <c r="N2" s="8"/>
      <c r="O2" s="15"/>
      <c r="P2" s="17"/>
      <c r="Q2" s="18"/>
    </row>
    <row r="3" spans="1:17" ht="108.6" thickBot="1" x14ac:dyDescent="0.35">
      <c r="D3" s="5" t="s">
        <v>5</v>
      </c>
      <c r="E3">
        <v>0.41</v>
      </c>
      <c r="G3" s="4">
        <v>40</v>
      </c>
      <c r="H3" s="4">
        <v>45</v>
      </c>
      <c r="I3" s="4">
        <v>25</v>
      </c>
      <c r="J3" s="4">
        <v>25</v>
      </c>
      <c r="K3" s="4">
        <v>10</v>
      </c>
      <c r="L3" s="4">
        <v>15</v>
      </c>
      <c r="N3" s="9" t="s">
        <v>17</v>
      </c>
      <c r="O3" s="10"/>
      <c r="P3" s="10" t="s">
        <v>20</v>
      </c>
      <c r="Q3" s="10" t="s">
        <v>21</v>
      </c>
    </row>
    <row r="4" spans="1:17" ht="54.6" thickBot="1" x14ac:dyDescent="0.35">
      <c r="F4" t="s">
        <v>11</v>
      </c>
      <c r="G4" s="4">
        <v>8</v>
      </c>
      <c r="H4" s="4">
        <v>6</v>
      </c>
      <c r="I4" s="4">
        <v>5</v>
      </c>
      <c r="J4" s="4">
        <v>10</v>
      </c>
      <c r="K4" s="4">
        <v>9</v>
      </c>
      <c r="L4" s="4">
        <v>1</v>
      </c>
      <c r="N4" s="11" t="s">
        <v>22</v>
      </c>
      <c r="O4" s="10">
        <v>560</v>
      </c>
      <c r="P4" s="10"/>
      <c r="Q4" s="10">
        <v>720</v>
      </c>
    </row>
    <row r="5" spans="1:17" ht="126.6" thickBot="1" x14ac:dyDescent="0.35">
      <c r="N5" s="11" t="s">
        <v>23</v>
      </c>
      <c r="O5" s="10" t="s">
        <v>24</v>
      </c>
      <c r="P5" s="10">
        <v>90</v>
      </c>
      <c r="Q5" s="10">
        <v>95</v>
      </c>
    </row>
    <row r="6" spans="1:17" ht="72" customHeight="1" x14ac:dyDescent="0.3">
      <c r="A6" s="6" t="s">
        <v>12</v>
      </c>
      <c r="B6">
        <f>E2/E3</f>
        <v>385.36585365853659</v>
      </c>
      <c r="G6">
        <f>(G3*G4)+(H3*H4)+(I3*I4)</f>
        <v>715</v>
      </c>
      <c r="J6">
        <f>(J3*J4)+(K3*K4)+(L3*L4)</f>
        <v>355</v>
      </c>
      <c r="N6" s="12" t="s">
        <v>25</v>
      </c>
      <c r="O6" s="14" t="s">
        <v>24</v>
      </c>
      <c r="P6" s="14">
        <v>12</v>
      </c>
      <c r="Q6" s="14">
        <v>10</v>
      </c>
    </row>
    <row r="7" spans="1:17" ht="72.599999999999994" thickBot="1" x14ac:dyDescent="0.35">
      <c r="A7" s="5" t="s">
        <v>13</v>
      </c>
      <c r="B7">
        <f>B6+((G3*G4)+(H3*H4)+(I3*I4))/12-((J3*J4)+(K3*K4)+(L3*L4))/12</f>
        <v>415.36585365853659</v>
      </c>
      <c r="N7" s="11" t="s">
        <v>26</v>
      </c>
      <c r="O7" s="15"/>
      <c r="P7" s="15"/>
      <c r="Q7" s="15"/>
    </row>
    <row r="8" spans="1:17" ht="144.6" thickBot="1" x14ac:dyDescent="0.35">
      <c r="A8" s="5" t="s">
        <v>14</v>
      </c>
      <c r="B8">
        <f>SUM(G3:I3)/B6+SUM(G3:I3)-SUM(J3:L3)</f>
        <v>60.285443037974687</v>
      </c>
      <c r="N8" s="11" t="s">
        <v>27</v>
      </c>
      <c r="O8" s="10" t="s">
        <v>24</v>
      </c>
      <c r="P8" s="10">
        <v>77459</v>
      </c>
      <c r="Q8" s="10">
        <v>108550</v>
      </c>
    </row>
    <row r="9" spans="1:17" ht="90.6" thickBot="1" x14ac:dyDescent="0.35">
      <c r="A9" s="5" t="s">
        <v>15</v>
      </c>
      <c r="B9">
        <f>SUM(J3:L3)/B6</f>
        <v>0.12974683544303797</v>
      </c>
      <c r="N9" s="11" t="s">
        <v>28</v>
      </c>
      <c r="O9" s="10" t="s">
        <v>24</v>
      </c>
      <c r="P9" s="10">
        <v>265</v>
      </c>
      <c r="Q9" s="10">
        <v>265</v>
      </c>
    </row>
    <row r="10" spans="1:17" ht="147" customHeight="1" x14ac:dyDescent="0.3">
      <c r="A10" s="5" t="s">
        <v>16</v>
      </c>
      <c r="B10">
        <f>SUM(G3:I3)-SUM(J3:L3)/B6+SUM(G3:I3)-SUM(J3:L3)</f>
        <v>169.87025316455697</v>
      </c>
      <c r="N10" s="19" t="s">
        <v>29</v>
      </c>
      <c r="O10" s="14" t="s">
        <v>24</v>
      </c>
      <c r="P10" s="21">
        <v>0.1</v>
      </c>
      <c r="Q10" s="21">
        <v>0.11</v>
      </c>
    </row>
    <row r="11" spans="1:17" ht="29.4" thickBot="1" x14ac:dyDescent="0.35">
      <c r="A11" s="5" t="s">
        <v>30</v>
      </c>
      <c r="B11">
        <f>O4/E1</f>
        <v>1.4177215189873418</v>
      </c>
      <c r="C11" s="5" t="s">
        <v>34</v>
      </c>
      <c r="D11">
        <f>O4/B7</f>
        <v>1.3482090428655313</v>
      </c>
      <c r="N11" s="20"/>
      <c r="O11" s="15"/>
      <c r="P11" s="22"/>
      <c r="Q11" s="22"/>
    </row>
    <row r="12" spans="1:17" ht="28.8" x14ac:dyDescent="0.3">
      <c r="A12" s="5" t="s">
        <v>31</v>
      </c>
      <c r="B12">
        <f>E1/O4</f>
        <v>0.7053571428571429</v>
      </c>
      <c r="C12" s="5" t="s">
        <v>33</v>
      </c>
      <c r="D12">
        <f>B7/O4</f>
        <v>0.74172473867595823</v>
      </c>
    </row>
    <row r="13" spans="1:17" ht="57.6" x14ac:dyDescent="0.3">
      <c r="A13" s="5" t="s">
        <v>32</v>
      </c>
      <c r="B13">
        <f>P8/P5</f>
        <v>860.65555555555557</v>
      </c>
      <c r="C13" s="5" t="s">
        <v>35</v>
      </c>
      <c r="D13">
        <f>Q8/Q5</f>
        <v>1142.6315789473683</v>
      </c>
    </row>
  </sheetData>
  <mergeCells count="11">
    <mergeCell ref="N10:N11"/>
    <mergeCell ref="O10:O11"/>
    <mergeCell ref="P10:P11"/>
    <mergeCell ref="Q10:Q11"/>
    <mergeCell ref="G1:I1"/>
    <mergeCell ref="J1:L1"/>
    <mergeCell ref="O1:O2"/>
    <mergeCell ref="P1:Q2"/>
    <mergeCell ref="O6:O7"/>
    <mergeCell ref="P6:P7"/>
    <mergeCell ref="Q6:Q7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28" r:id="rId4">
          <objectPr defaultSize="0" autoPict="0" r:id="rId5">
            <anchor moveWithCells="1" sizeWithCells="1">
              <from>
                <xdr:col>13</xdr:col>
                <xdr:colOff>0</xdr:colOff>
                <xdr:row>6</xdr:row>
                <xdr:rowOff>0</xdr:rowOff>
              </from>
              <to>
                <xdr:col>13</xdr:col>
                <xdr:colOff>160020</xdr:colOff>
                <xdr:row>6</xdr:row>
                <xdr:rowOff>236220</xdr:rowOff>
              </to>
            </anchor>
          </objectPr>
        </oleObject>
      </mc:Choice>
      <mc:Fallback>
        <oleObject progId="Equation.DSMT4" shapeId="1028" r:id="rId4"/>
      </mc:Fallback>
    </mc:AlternateContent>
    <mc:AlternateContent xmlns:mc="http://schemas.openxmlformats.org/markup-compatibility/2006">
      <mc:Choice Requires="x14">
        <oleObject progId="Equation.DSMT4" shapeId="1027" r:id="rId6">
          <objectPr defaultSize="0" autoPict="0" r:id="rId7">
            <anchor moveWithCells="1" sizeWithCells="1">
              <from>
                <xdr:col>13</xdr:col>
                <xdr:colOff>0</xdr:colOff>
                <xdr:row>10</xdr:row>
                <xdr:rowOff>0</xdr:rowOff>
              </from>
              <to>
                <xdr:col>13</xdr:col>
                <xdr:colOff>160020</xdr:colOff>
                <xdr:row>11</xdr:row>
                <xdr:rowOff>7620</xdr:rowOff>
              </to>
            </anchor>
          </objectPr>
        </oleObject>
      </mc:Choice>
      <mc:Fallback>
        <oleObject progId="Equation.DSMT4" shapeId="1027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Калашников</dc:creator>
  <cp:lastModifiedBy>Артем Калашников</cp:lastModifiedBy>
  <dcterms:created xsi:type="dcterms:W3CDTF">2023-09-26T05:47:28Z</dcterms:created>
  <dcterms:modified xsi:type="dcterms:W3CDTF">2023-09-26T08:19:58Z</dcterms:modified>
</cp:coreProperties>
</file>