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4 курс 1 семестр\4_kurs_1_semestr\Экономика\ЛБ1\"/>
    </mc:Choice>
  </mc:AlternateContent>
  <bookViews>
    <workbookView xWindow="0" yWindow="0" windowWidth="23040" windowHeight="9072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1" i="1" l="1"/>
  <c r="C32" i="1"/>
  <c r="D32" i="1"/>
  <c r="E32" i="1"/>
  <c r="F32" i="1"/>
  <c r="G32" i="1"/>
  <c r="H32" i="1"/>
  <c r="I32" i="1"/>
  <c r="B32" i="1"/>
  <c r="B23" i="1"/>
  <c r="B24" i="1" s="1"/>
  <c r="I22" i="1"/>
  <c r="H22" i="1"/>
  <c r="G22" i="1"/>
  <c r="F22" i="1"/>
  <c r="E22" i="1"/>
  <c r="D22" i="1"/>
  <c r="C22" i="1"/>
  <c r="B22" i="1"/>
  <c r="C18" i="1"/>
  <c r="D18" i="1"/>
  <c r="E18" i="1"/>
  <c r="F18" i="1"/>
  <c r="G18" i="1"/>
  <c r="H18" i="1"/>
  <c r="I18" i="1"/>
  <c r="B18" i="1"/>
  <c r="C13" i="1"/>
  <c r="D13" i="1"/>
  <c r="E13" i="1"/>
  <c r="F13" i="1"/>
  <c r="G13" i="1"/>
  <c r="H13" i="1"/>
  <c r="I13" i="1"/>
  <c r="B13" i="1"/>
  <c r="C17" i="1"/>
  <c r="D17" i="1"/>
  <c r="E17" i="1"/>
  <c r="F17" i="1"/>
  <c r="G17" i="1"/>
  <c r="H17" i="1"/>
  <c r="I17" i="1"/>
  <c r="B17" i="1"/>
  <c r="C16" i="1"/>
  <c r="D16" i="1"/>
  <c r="E16" i="1"/>
  <c r="F16" i="1"/>
  <c r="G16" i="1"/>
  <c r="H16" i="1"/>
  <c r="I16" i="1"/>
  <c r="B16" i="1"/>
  <c r="H14" i="1"/>
  <c r="H15" i="1" s="1"/>
  <c r="I14" i="1" s="1"/>
  <c r="I15" i="1" s="1"/>
  <c r="D14" i="1"/>
  <c r="D15" i="1" s="1"/>
  <c r="E14" i="1" s="1"/>
  <c r="E15" i="1" s="1"/>
  <c r="F14" i="1" s="1"/>
  <c r="F15" i="1" s="1"/>
  <c r="G14" i="1" s="1"/>
  <c r="G15" i="1" s="1"/>
  <c r="C15" i="1"/>
  <c r="C14" i="1"/>
  <c r="B15" i="1"/>
  <c r="B14" i="1"/>
  <c r="D12" i="1"/>
  <c r="C12" i="1"/>
  <c r="B12" i="1"/>
  <c r="C11" i="1"/>
  <c r="B4" i="1"/>
  <c r="C2" i="1"/>
  <c r="D2" i="1"/>
  <c r="E2" i="1"/>
  <c r="F2" i="1"/>
  <c r="G2" i="1"/>
  <c r="H2" i="1"/>
  <c r="I2" i="1"/>
  <c r="B2" i="1"/>
  <c r="B3" i="1" s="1"/>
  <c r="C3" i="1"/>
  <c r="C4" i="1" s="1"/>
  <c r="B5" i="1"/>
  <c r="C23" i="1" l="1"/>
  <c r="C24" i="1" s="1"/>
  <c r="B25" i="1"/>
  <c r="B26" i="1" s="1"/>
  <c r="B27" i="1" s="1"/>
  <c r="D11" i="1"/>
  <c r="E11" i="1" s="1"/>
  <c r="G3" i="1"/>
  <c r="G4" i="1" s="1"/>
  <c r="D3" i="1"/>
  <c r="D4" i="1" s="1"/>
  <c r="I3" i="1"/>
  <c r="I4" i="1" s="1"/>
  <c r="H3" i="1"/>
  <c r="H4" i="1" s="1"/>
  <c r="F3" i="1"/>
  <c r="F4" i="1" s="1"/>
  <c r="E3" i="1"/>
  <c r="E4" i="1" s="1"/>
  <c r="B6" i="1"/>
  <c r="D23" i="1" l="1"/>
  <c r="D24" i="1" s="1"/>
  <c r="C25" i="1"/>
  <c r="C26" i="1" s="1"/>
  <c r="C27" i="1" s="1"/>
  <c r="F11" i="1"/>
  <c r="F12" i="1" s="1"/>
  <c r="E12" i="1"/>
  <c r="C5" i="1"/>
  <c r="B7" i="1"/>
  <c r="B8" i="1" s="1"/>
  <c r="B9" i="1" s="1"/>
  <c r="C6" i="1"/>
  <c r="D25" i="1" l="1"/>
  <c r="D26" i="1" s="1"/>
  <c r="D27" i="1" s="1"/>
  <c r="E23" i="1"/>
  <c r="E24" i="1" s="1"/>
  <c r="G11" i="1"/>
  <c r="G12" i="1" s="1"/>
  <c r="H11" i="1"/>
  <c r="H12" i="1" s="1"/>
  <c r="D6" i="1"/>
  <c r="D5" i="1"/>
  <c r="C7" i="1"/>
  <c r="C8" i="1" s="1"/>
  <c r="C9" i="1" s="1"/>
  <c r="F23" i="1" l="1"/>
  <c r="F24" i="1" s="1"/>
  <c r="E25" i="1"/>
  <c r="E26" i="1" s="1"/>
  <c r="E27" i="1" s="1"/>
  <c r="I11" i="1"/>
  <c r="I12" i="1" s="1"/>
  <c r="D7" i="1"/>
  <c r="D8" i="1" s="1"/>
  <c r="D9" i="1" s="1"/>
  <c r="E6" i="1"/>
  <c r="E5" i="1"/>
  <c r="G23" i="1" l="1"/>
  <c r="G24" i="1" s="1"/>
  <c r="F25" i="1"/>
  <c r="F26" i="1" s="1"/>
  <c r="F27" i="1" s="1"/>
  <c r="E7" i="1"/>
  <c r="E8" i="1" s="1"/>
  <c r="E9" i="1" s="1"/>
  <c r="F6" i="1"/>
  <c r="F5" i="1"/>
  <c r="H23" i="1" l="1"/>
  <c r="H24" i="1" s="1"/>
  <c r="G25" i="1"/>
  <c r="G26" i="1" s="1"/>
  <c r="G27" i="1" s="1"/>
  <c r="F7" i="1"/>
  <c r="F8" i="1" s="1"/>
  <c r="F9" i="1" s="1"/>
  <c r="G6" i="1"/>
  <c r="G5" i="1"/>
  <c r="I23" i="1" l="1"/>
  <c r="I24" i="1" s="1"/>
  <c r="I25" i="1" s="1"/>
  <c r="I26" i="1" s="1"/>
  <c r="I27" i="1" s="1"/>
  <c r="H25" i="1"/>
  <c r="H26" i="1" s="1"/>
  <c r="H27" i="1" s="1"/>
  <c r="G7" i="1"/>
  <c r="G8" i="1" s="1"/>
  <c r="G9" i="1" s="1"/>
  <c r="H6" i="1"/>
  <c r="H5" i="1"/>
  <c r="H7" i="1" l="1"/>
  <c r="H8" i="1" s="1"/>
  <c r="H9" i="1" s="1"/>
  <c r="I6" i="1"/>
  <c r="I5" i="1"/>
  <c r="I7" i="1" l="1"/>
  <c r="I8" i="1" s="1"/>
  <c r="I9" i="1" s="1"/>
</calcChain>
</file>

<file path=xl/sharedStrings.xml><?xml version="1.0" encoding="utf-8"?>
<sst xmlns="http://schemas.openxmlformats.org/spreadsheetml/2006/main" count="34" uniqueCount="21">
  <si>
    <t>Первоначальная стоимость</t>
  </si>
  <si>
    <t>Срок полезного использования</t>
  </si>
  <si>
    <t>Ставка дисконтирования</t>
  </si>
  <si>
    <t>Себестоимость производства в 2007 году</t>
  </si>
  <si>
    <t>Рентабельность производства</t>
  </si>
  <si>
    <t>Годовая сумма амортизации</t>
  </si>
  <si>
    <t>Cреднегодовая остаточная стоимость основных фондов</t>
  </si>
  <si>
    <t>Остаточная стоимость основных фондов на начало года</t>
  </si>
  <si>
    <t>Остаточная стоимость основных фондов на конец года</t>
  </si>
  <si>
    <t>Амортизация основных фондов, Hp</t>
  </si>
  <si>
    <t>Налог на имущество</t>
  </si>
  <si>
    <t>Cовременная величина, E0</t>
  </si>
  <si>
    <t>Дисконтированный налог на имущество</t>
  </si>
  <si>
    <t>Метод уменьшаемого остатка</t>
  </si>
  <si>
    <t>Дисконти-рованный амортиза-ционный фонд</t>
  </si>
  <si>
    <t>Метод суммы чисел</t>
  </si>
  <si>
    <t>Задание № 2</t>
  </si>
  <si>
    <t>Годовая сумма амортизации при нелинейном методе</t>
  </si>
  <si>
    <t>Годовая сумма амортизации при линейном методе</t>
  </si>
  <si>
    <t>Экономия налога на прибыль</t>
  </si>
  <si>
    <t>Экономия налога на прибыль дисконтированная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</si>
</sst>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/>
    <xf numFmtId="0" fontId="0" fillId="0" borderId="0" xfId="0" applyFont="1"/>
    <xf numFmtId="2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left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"/>
  <sheetViews>
    <sheetView tabSelected="1" workbookViewId="0">
      <selection activeCell="B21" sqref="B21"/>
    </sheetView>
  </sheetViews>
  <sheetFormatPr defaultRowHeight="14.4" x14ac:dyDescent="0.3"/>
  <cols>
    <col min="1" max="1" width="52.77734375" customWidth="1"/>
    <col min="10" max="11" width="8.88671875" customWidth="1"/>
    <col min="12" max="12" width="5.5546875" customWidth="1"/>
    <col min="13" max="13" width="6.44140625" hidden="1" customWidth="1"/>
    <col min="14" max="14" width="39" customWidth="1"/>
  </cols>
  <sheetData>
    <row r="1" spans="1:15" x14ac:dyDescent="0.3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</row>
    <row r="2" spans="1:15" x14ac:dyDescent="0.3">
      <c r="A2" s="3" t="s">
        <v>9</v>
      </c>
      <c r="B2" s="4">
        <f>1/$O$3*100</f>
        <v>12.5</v>
      </c>
      <c r="C2" s="4">
        <f t="shared" ref="C2:I2" si="0">1/$O$3*100</f>
        <v>12.5</v>
      </c>
      <c r="D2" s="4">
        <f t="shared" si="0"/>
        <v>12.5</v>
      </c>
      <c r="E2" s="4">
        <f t="shared" si="0"/>
        <v>12.5</v>
      </c>
      <c r="F2" s="4">
        <f t="shared" si="0"/>
        <v>12.5</v>
      </c>
      <c r="G2" s="4">
        <f t="shared" si="0"/>
        <v>12.5</v>
      </c>
      <c r="H2" s="4">
        <f t="shared" si="0"/>
        <v>12.5</v>
      </c>
      <c r="I2" s="4">
        <f t="shared" si="0"/>
        <v>12.5</v>
      </c>
      <c r="N2" s="1" t="s">
        <v>0</v>
      </c>
      <c r="O2">
        <v>2300</v>
      </c>
    </row>
    <row r="3" spans="1:15" x14ac:dyDescent="0.3">
      <c r="A3" t="s">
        <v>5</v>
      </c>
      <c r="B3">
        <f>$B$2/100*$O$2</f>
        <v>287.5</v>
      </c>
      <c r="C3">
        <f t="shared" ref="C3:I3" si="1">$B$2/100*$O$2</f>
        <v>287.5</v>
      </c>
      <c r="D3">
        <f t="shared" si="1"/>
        <v>287.5</v>
      </c>
      <c r="E3">
        <f t="shared" si="1"/>
        <v>287.5</v>
      </c>
      <c r="F3">
        <f t="shared" si="1"/>
        <v>287.5</v>
      </c>
      <c r="G3">
        <f t="shared" si="1"/>
        <v>287.5</v>
      </c>
      <c r="H3">
        <f t="shared" si="1"/>
        <v>287.5</v>
      </c>
      <c r="I3">
        <f t="shared" si="1"/>
        <v>287.5</v>
      </c>
      <c r="J3" s="3"/>
      <c r="N3" t="s">
        <v>1</v>
      </c>
      <c r="O3">
        <v>8</v>
      </c>
    </row>
    <row r="4" spans="1:15" x14ac:dyDescent="0.3">
      <c r="A4" s="3" t="s">
        <v>11</v>
      </c>
      <c r="B4">
        <f>B3*(1/POWER((1+$O$4/100),B1))</f>
        <v>250.00000000000003</v>
      </c>
      <c r="C4">
        <f t="shared" ref="C4:I4" si="2">C3*(1/POWER((1+$O$4/100),C1))</f>
        <v>217.39130434782612</v>
      </c>
      <c r="D4">
        <f t="shared" si="2"/>
        <v>189.03591682419665</v>
      </c>
      <c r="E4">
        <f t="shared" si="2"/>
        <v>164.37905810799711</v>
      </c>
      <c r="F4">
        <f t="shared" si="2"/>
        <v>142.93831139825835</v>
      </c>
      <c r="G4">
        <f t="shared" si="2"/>
        <v>124.29418382457249</v>
      </c>
      <c r="H4">
        <f t="shared" si="2"/>
        <v>108.08189897788915</v>
      </c>
      <c r="I4">
        <f t="shared" si="2"/>
        <v>93.98425998077316</v>
      </c>
      <c r="N4" s="2" t="s">
        <v>2</v>
      </c>
      <c r="O4">
        <v>15</v>
      </c>
    </row>
    <row r="5" spans="1:15" x14ac:dyDescent="0.3">
      <c r="A5" s="3" t="s">
        <v>7</v>
      </c>
      <c r="B5">
        <f>O2</f>
        <v>2300</v>
      </c>
      <c r="C5">
        <f>B6</f>
        <v>2012.5</v>
      </c>
      <c r="D5">
        <f t="shared" ref="D5:I5" si="3">C6</f>
        <v>1725</v>
      </c>
      <c r="E5">
        <f t="shared" si="3"/>
        <v>1437.5</v>
      </c>
      <c r="F5">
        <f t="shared" si="3"/>
        <v>1150</v>
      </c>
      <c r="G5">
        <f t="shared" si="3"/>
        <v>862.5</v>
      </c>
      <c r="H5">
        <f t="shared" si="3"/>
        <v>575</v>
      </c>
      <c r="I5">
        <f t="shared" si="3"/>
        <v>287.5</v>
      </c>
      <c r="N5" s="2" t="s">
        <v>3</v>
      </c>
      <c r="O5" s="2">
        <v>420000</v>
      </c>
    </row>
    <row r="6" spans="1:15" x14ac:dyDescent="0.3">
      <c r="A6" s="3" t="s">
        <v>8</v>
      </c>
      <c r="B6">
        <f>O2-$B3</f>
        <v>2012.5</v>
      </c>
      <c r="C6" s="4">
        <f>B6-$B3</f>
        <v>1725</v>
      </c>
      <c r="D6" s="4">
        <f>C6-$B3</f>
        <v>1437.5</v>
      </c>
      <c r="E6" s="4">
        <f>D6-$B3</f>
        <v>1150</v>
      </c>
      <c r="F6" s="4">
        <f>E6-$B3</f>
        <v>862.5</v>
      </c>
      <c r="G6" s="4">
        <f>F6-$B3</f>
        <v>575</v>
      </c>
      <c r="H6" s="4">
        <f>G6-$B3</f>
        <v>287.5</v>
      </c>
      <c r="I6" s="4">
        <f>H6-$B3</f>
        <v>0</v>
      </c>
      <c r="N6" t="s">
        <v>4</v>
      </c>
      <c r="O6">
        <v>9</v>
      </c>
    </row>
    <row r="7" spans="1:15" x14ac:dyDescent="0.3">
      <c r="A7" s="3" t="s">
        <v>6</v>
      </c>
      <c r="B7">
        <f>(B5+B6)/2</f>
        <v>2156.25</v>
      </c>
      <c r="C7">
        <f t="shared" ref="C7:I7" si="4">(C5+C6)/2</f>
        <v>1868.75</v>
      </c>
      <c r="D7">
        <f t="shared" si="4"/>
        <v>1581.25</v>
      </c>
      <c r="E7">
        <f t="shared" si="4"/>
        <v>1293.75</v>
      </c>
      <c r="F7">
        <f t="shared" si="4"/>
        <v>1006.25</v>
      </c>
      <c r="G7">
        <f t="shared" si="4"/>
        <v>718.75</v>
      </c>
      <c r="H7">
        <f t="shared" si="4"/>
        <v>431.25</v>
      </c>
      <c r="I7">
        <f t="shared" si="4"/>
        <v>143.75</v>
      </c>
    </row>
    <row r="8" spans="1:15" x14ac:dyDescent="0.3">
      <c r="A8" s="3" t="s">
        <v>10</v>
      </c>
      <c r="B8">
        <f>B7*0.022</f>
        <v>47.4375</v>
      </c>
      <c r="C8">
        <f t="shared" ref="C8:I8" si="5">C7*0.022</f>
        <v>41.112499999999997</v>
      </c>
      <c r="D8">
        <f t="shared" si="5"/>
        <v>34.787500000000001</v>
      </c>
      <c r="E8">
        <f t="shared" si="5"/>
        <v>28.462499999999999</v>
      </c>
      <c r="F8">
        <f t="shared" si="5"/>
        <v>22.137499999999999</v>
      </c>
      <c r="G8">
        <f t="shared" si="5"/>
        <v>15.812499999999998</v>
      </c>
      <c r="H8">
        <f t="shared" si="5"/>
        <v>9.4874999999999989</v>
      </c>
      <c r="I8">
        <f t="shared" si="5"/>
        <v>3.1624999999999996</v>
      </c>
    </row>
    <row r="9" spans="1:15" x14ac:dyDescent="0.3">
      <c r="A9" s="3" t="s">
        <v>12</v>
      </c>
      <c r="B9">
        <f>B8*(1/POWER((1+$O$4/100),B1))</f>
        <v>41.250000000000007</v>
      </c>
      <c r="C9">
        <f t="shared" ref="C9:I9" si="6">C8*(1/POWER((1+$O$4/100),C1))</f>
        <v>31.086956521739133</v>
      </c>
      <c r="D9">
        <f t="shared" si="6"/>
        <v>22.873345935727794</v>
      </c>
      <c r="E9">
        <f t="shared" si="6"/>
        <v>16.273526752691712</v>
      </c>
      <c r="F9">
        <f t="shared" si="6"/>
        <v>11.006249977665892</v>
      </c>
      <c r="G9">
        <f t="shared" si="6"/>
        <v>6.8361801103514859</v>
      </c>
      <c r="H9">
        <f t="shared" si="6"/>
        <v>3.5667026662703414</v>
      </c>
      <c r="I9">
        <f t="shared" si="6"/>
        <v>1.0338268597885047</v>
      </c>
    </row>
    <row r="10" spans="1:15" x14ac:dyDescent="0.3">
      <c r="A10" s="5" t="s">
        <v>13</v>
      </c>
    </row>
    <row r="11" spans="1:15" x14ac:dyDescent="0.3">
      <c r="A11" s="5"/>
      <c r="C11">
        <f>$O$2-B12</f>
        <v>1725</v>
      </c>
      <c r="D11">
        <f>C11-C12</f>
        <v>1293.75</v>
      </c>
      <c r="E11">
        <f t="shared" ref="E11:I11" si="7">D11-D12</f>
        <v>970.3125</v>
      </c>
      <c r="F11">
        <f t="shared" si="7"/>
        <v>727.734375</v>
      </c>
      <c r="G11">
        <f t="shared" si="7"/>
        <v>545.80078125</v>
      </c>
      <c r="H11">
        <f t="shared" si="7"/>
        <v>409.3505859375</v>
      </c>
      <c r="I11">
        <f t="shared" si="7"/>
        <v>307.012939453125</v>
      </c>
    </row>
    <row r="12" spans="1:15" x14ac:dyDescent="0.3">
      <c r="A12" s="2" t="s">
        <v>5</v>
      </c>
      <c r="B12">
        <f>2*O2*B2/100</f>
        <v>575</v>
      </c>
      <c r="C12">
        <f>2*(C11)*C2/100</f>
        <v>431.25</v>
      </c>
      <c r="D12">
        <f t="shared" ref="D12:I12" si="8">2*(D11)*D2/100</f>
        <v>323.4375</v>
      </c>
      <c r="E12">
        <f t="shared" si="8"/>
        <v>242.578125</v>
      </c>
      <c r="F12">
        <f t="shared" si="8"/>
        <v>181.93359375</v>
      </c>
      <c r="G12">
        <f t="shared" si="8"/>
        <v>136.4501953125</v>
      </c>
      <c r="H12">
        <f t="shared" si="8"/>
        <v>102.337646484375</v>
      </c>
      <c r="I12">
        <f t="shared" si="8"/>
        <v>76.75323486328125</v>
      </c>
    </row>
    <row r="13" spans="1:15" x14ac:dyDescent="0.3">
      <c r="A13" s="3" t="s">
        <v>14</v>
      </c>
      <c r="B13">
        <f>B12*(1/POWER((1+$O$4/100),B1))</f>
        <v>500.00000000000006</v>
      </c>
      <c r="C13">
        <f t="shared" ref="C13:I13" si="9">C12*(1/POWER((1+$O$4/100),C1))</f>
        <v>326.08695652173918</v>
      </c>
      <c r="D13">
        <f t="shared" si="9"/>
        <v>212.66540642722123</v>
      </c>
      <c r="E13">
        <f t="shared" si="9"/>
        <v>138.69483027862256</v>
      </c>
      <c r="F13">
        <f t="shared" si="9"/>
        <v>90.453150181710356</v>
      </c>
      <c r="G13">
        <f t="shared" si="9"/>
        <v>58.991184901115453</v>
      </c>
      <c r="H13">
        <f t="shared" si="9"/>
        <v>38.472511892031832</v>
      </c>
      <c r="I13">
        <f t="shared" si="9"/>
        <v>25.090768625238148</v>
      </c>
    </row>
    <row r="14" spans="1:15" x14ac:dyDescent="0.3">
      <c r="A14" s="3" t="s">
        <v>7</v>
      </c>
      <c r="B14">
        <f>O2</f>
        <v>2300</v>
      </c>
      <c r="C14">
        <f>B15</f>
        <v>1725</v>
      </c>
      <c r="D14">
        <f t="shared" ref="D14:I14" si="10">C15</f>
        <v>1293.75</v>
      </c>
      <c r="E14">
        <f t="shared" si="10"/>
        <v>970.3125</v>
      </c>
      <c r="F14">
        <f t="shared" si="10"/>
        <v>727.734375</v>
      </c>
      <c r="G14">
        <f t="shared" si="10"/>
        <v>545.80078125</v>
      </c>
      <c r="H14">
        <f>G15</f>
        <v>409.3505859375</v>
      </c>
      <c r="I14">
        <f t="shared" si="10"/>
        <v>307.012939453125</v>
      </c>
    </row>
    <row r="15" spans="1:15" x14ac:dyDescent="0.3">
      <c r="A15" s="3" t="s">
        <v>8</v>
      </c>
      <c r="B15">
        <f>B14-B12</f>
        <v>1725</v>
      </c>
      <c r="C15">
        <f t="shared" ref="C15:I15" si="11">C14-C12</f>
        <v>1293.75</v>
      </c>
      <c r="D15">
        <f t="shared" si="11"/>
        <v>970.3125</v>
      </c>
      <c r="E15">
        <f t="shared" si="11"/>
        <v>727.734375</v>
      </c>
      <c r="F15">
        <f t="shared" si="11"/>
        <v>545.80078125</v>
      </c>
      <c r="G15">
        <f t="shared" si="11"/>
        <v>409.3505859375</v>
      </c>
      <c r="H15">
        <f t="shared" si="11"/>
        <v>307.012939453125</v>
      </c>
      <c r="I15">
        <f t="shared" si="11"/>
        <v>230.25970458984375</v>
      </c>
    </row>
    <row r="16" spans="1:15" x14ac:dyDescent="0.3">
      <c r="A16" s="3" t="s">
        <v>6</v>
      </c>
      <c r="B16">
        <f>(B15+B14)/2</f>
        <v>2012.5</v>
      </c>
      <c r="C16">
        <f t="shared" ref="C16:I16" si="12">(C15+C14)/2</f>
        <v>1509.375</v>
      </c>
      <c r="D16">
        <f t="shared" si="12"/>
        <v>1132.03125</v>
      </c>
      <c r="E16">
        <f t="shared" si="12"/>
        <v>849.0234375</v>
      </c>
      <c r="F16">
        <f t="shared" si="12"/>
        <v>636.767578125</v>
      </c>
      <c r="G16">
        <f t="shared" si="12"/>
        <v>477.57568359375</v>
      </c>
      <c r="H16">
        <f t="shared" si="12"/>
        <v>358.1817626953125</v>
      </c>
      <c r="I16">
        <f t="shared" si="12"/>
        <v>268.63632202148438</v>
      </c>
    </row>
    <row r="17" spans="1:9" x14ac:dyDescent="0.3">
      <c r="A17" s="2" t="s">
        <v>10</v>
      </c>
      <c r="B17">
        <f>B16*0.022</f>
        <v>44.274999999999999</v>
      </c>
      <c r="C17">
        <f t="shared" ref="C17:I17" si="13">C16*0.022</f>
        <v>33.206249999999997</v>
      </c>
      <c r="D17">
        <f t="shared" si="13"/>
        <v>24.904687499999998</v>
      </c>
      <c r="E17">
        <f t="shared" si="13"/>
        <v>18.678515624999999</v>
      </c>
      <c r="F17">
        <f t="shared" si="13"/>
        <v>14.008886718749999</v>
      </c>
      <c r="G17">
        <f t="shared" si="13"/>
        <v>10.506665039062499</v>
      </c>
      <c r="H17">
        <f t="shared" si="13"/>
        <v>7.8799987792968746</v>
      </c>
      <c r="I17">
        <f t="shared" si="13"/>
        <v>5.9099990844726555</v>
      </c>
    </row>
    <row r="18" spans="1:9" x14ac:dyDescent="0.3">
      <c r="A18" s="3" t="s">
        <v>12</v>
      </c>
      <c r="B18">
        <f>B17*(1/POWER((1+$O$4/100),B1))</f>
        <v>38.5</v>
      </c>
      <c r="C18">
        <f t="shared" ref="C18:I18" si="14">C17*(1/POWER((1+$O$4/100),C1))</f>
        <v>25.108695652173914</v>
      </c>
      <c r="D18">
        <f t="shared" si="14"/>
        <v>16.375236294896034</v>
      </c>
      <c r="E18">
        <f t="shared" si="14"/>
        <v>10.679501931453936</v>
      </c>
      <c r="F18">
        <f t="shared" si="14"/>
        <v>6.9648925639916968</v>
      </c>
      <c r="G18">
        <f t="shared" si="14"/>
        <v>4.5423212373858899</v>
      </c>
      <c r="H18">
        <f t="shared" si="14"/>
        <v>2.9623834156864506</v>
      </c>
      <c r="I18">
        <f t="shared" si="14"/>
        <v>1.9319891841433372</v>
      </c>
    </row>
    <row r="19" spans="1:9" x14ac:dyDescent="0.3">
      <c r="A19" s="5" t="s">
        <v>15</v>
      </c>
    </row>
    <row r="20" spans="1:9" x14ac:dyDescent="0.3">
      <c r="A20" s="5"/>
    </row>
    <row r="21" spans="1:9" x14ac:dyDescent="0.3">
      <c r="A21" s="2" t="s">
        <v>5</v>
      </c>
      <c r="B21">
        <f>8*((8+1)/2)</f>
        <v>36</v>
      </c>
    </row>
    <row r="22" spans="1:9" x14ac:dyDescent="0.3">
      <c r="A22" s="3" t="s">
        <v>14</v>
      </c>
      <c r="B22">
        <f>B21*(1/POWER((1+$O$4/100),B10))</f>
        <v>36</v>
      </c>
      <c r="C22">
        <f t="shared" ref="C22" si="15">C21*(1/POWER((1+$O$4/100),C10))</f>
        <v>0</v>
      </c>
      <c r="D22">
        <f t="shared" ref="D22" si="16">D21*(1/POWER((1+$O$4/100),D10))</f>
        <v>0</v>
      </c>
      <c r="E22">
        <f t="shared" ref="E22" si="17">E21*(1/POWER((1+$O$4/100),E10))</f>
        <v>0</v>
      </c>
      <c r="F22">
        <f t="shared" ref="F22" si="18">F21*(1/POWER((1+$O$4/100),F10))</f>
        <v>0</v>
      </c>
      <c r="G22">
        <f t="shared" ref="G22" si="19">G21*(1/POWER((1+$O$4/100),G10))</f>
        <v>0</v>
      </c>
      <c r="H22">
        <f t="shared" ref="H22" si="20">H21*(1/POWER((1+$O$4/100),H10))</f>
        <v>0</v>
      </c>
      <c r="I22">
        <f t="shared" ref="I22" si="21">I21*(1/POWER((1+$O$4/100),I10))</f>
        <v>0</v>
      </c>
    </row>
    <row r="23" spans="1:9" x14ac:dyDescent="0.3">
      <c r="A23" s="3" t="s">
        <v>7</v>
      </c>
      <c r="B23">
        <f>O11</f>
        <v>0</v>
      </c>
      <c r="C23">
        <f>B24</f>
        <v>-36</v>
      </c>
      <c r="D23">
        <f t="shared" ref="D23:I23" si="22">C24</f>
        <v>-36</v>
      </c>
      <c r="E23">
        <f t="shared" si="22"/>
        <v>-36</v>
      </c>
      <c r="F23">
        <f t="shared" si="22"/>
        <v>-36</v>
      </c>
      <c r="G23">
        <f t="shared" si="22"/>
        <v>-36</v>
      </c>
      <c r="H23">
        <f>G24</f>
        <v>-36</v>
      </c>
      <c r="I23">
        <f t="shared" si="22"/>
        <v>-36</v>
      </c>
    </row>
    <row r="24" spans="1:9" x14ac:dyDescent="0.3">
      <c r="A24" s="3" t="s">
        <v>8</v>
      </c>
      <c r="B24">
        <f>B23-B21</f>
        <v>-36</v>
      </c>
      <c r="C24">
        <f t="shared" ref="C24" si="23">C23-C21</f>
        <v>-36</v>
      </c>
      <c r="D24">
        <f t="shared" ref="D24" si="24">D23-D21</f>
        <v>-36</v>
      </c>
      <c r="E24">
        <f t="shared" ref="E24" si="25">E23-E21</f>
        <v>-36</v>
      </c>
      <c r="F24">
        <f t="shared" ref="F24" si="26">F23-F21</f>
        <v>-36</v>
      </c>
      <c r="G24">
        <f t="shared" ref="G24" si="27">G23-G21</f>
        <v>-36</v>
      </c>
      <c r="H24">
        <f t="shared" ref="H24" si="28">H23-H21</f>
        <v>-36</v>
      </c>
      <c r="I24">
        <f t="shared" ref="I24" si="29">I23-I21</f>
        <v>-36</v>
      </c>
    </row>
    <row r="25" spans="1:9" x14ac:dyDescent="0.3">
      <c r="A25" s="3" t="s">
        <v>6</v>
      </c>
      <c r="B25">
        <f>(B24+B23)/2</f>
        <v>-18</v>
      </c>
      <c r="C25">
        <f t="shared" ref="C25" si="30">(C24+C23)/2</f>
        <v>-36</v>
      </c>
      <c r="D25">
        <f t="shared" ref="D25" si="31">(D24+D23)/2</f>
        <v>-36</v>
      </c>
      <c r="E25">
        <f t="shared" ref="E25" si="32">(E24+E23)/2</f>
        <v>-36</v>
      </c>
      <c r="F25">
        <f t="shared" ref="F25" si="33">(F24+F23)/2</f>
        <v>-36</v>
      </c>
      <c r="G25">
        <f t="shared" ref="G25" si="34">(G24+G23)/2</f>
        <v>-36</v>
      </c>
      <c r="H25">
        <f t="shared" ref="H25" si="35">(H24+H23)/2</f>
        <v>-36</v>
      </c>
      <c r="I25">
        <f t="shared" ref="I25" si="36">(I24+I23)/2</f>
        <v>-36</v>
      </c>
    </row>
    <row r="26" spans="1:9" x14ac:dyDescent="0.3">
      <c r="A26" s="2" t="s">
        <v>10</v>
      </c>
      <c r="B26">
        <f>B25*0.022</f>
        <v>-0.39599999999999996</v>
      </c>
      <c r="C26">
        <f t="shared" ref="C26" si="37">C25*0.022</f>
        <v>-0.79199999999999993</v>
      </c>
      <c r="D26">
        <f t="shared" ref="D26" si="38">D25*0.022</f>
        <v>-0.79199999999999993</v>
      </c>
      <c r="E26">
        <f t="shared" ref="E26" si="39">E25*0.022</f>
        <v>-0.79199999999999993</v>
      </c>
      <c r="F26">
        <f t="shared" ref="F26" si="40">F25*0.022</f>
        <v>-0.79199999999999993</v>
      </c>
      <c r="G26">
        <f t="shared" ref="G26" si="41">G25*0.022</f>
        <v>-0.79199999999999993</v>
      </c>
      <c r="H26">
        <f t="shared" ref="H26" si="42">H25*0.022</f>
        <v>-0.79199999999999993</v>
      </c>
      <c r="I26">
        <f t="shared" ref="I26" si="43">I25*0.022</f>
        <v>-0.79199999999999993</v>
      </c>
    </row>
    <row r="27" spans="1:9" x14ac:dyDescent="0.3">
      <c r="A27" s="3" t="s">
        <v>12</v>
      </c>
      <c r="B27">
        <f>B26*(1/POWER((1+$O$4/100),B10))</f>
        <v>-0.39599999999999996</v>
      </c>
      <c r="C27">
        <f t="shared" ref="C27" si="44">C26*(1/POWER((1+$O$4/100),C10))</f>
        <v>-0.79199999999999993</v>
      </c>
      <c r="D27">
        <f t="shared" ref="D27" si="45">D26*(1/POWER((1+$O$4/100),D10))</f>
        <v>-0.79199999999999993</v>
      </c>
      <c r="E27">
        <f t="shared" ref="E27" si="46">E26*(1/POWER((1+$O$4/100),E10))</f>
        <v>-0.79199999999999993</v>
      </c>
      <c r="F27">
        <f t="shared" ref="F27" si="47">F26*(1/POWER((1+$O$4/100),F10))</f>
        <v>-0.79199999999999993</v>
      </c>
      <c r="G27">
        <f t="shared" ref="G27" si="48">G26*(1/POWER((1+$O$4/100),G10))</f>
        <v>-0.79199999999999993</v>
      </c>
      <c r="H27">
        <f t="shared" ref="H27" si="49">H26*(1/POWER((1+$O$4/100),H10))</f>
        <v>-0.79199999999999993</v>
      </c>
      <c r="I27">
        <f t="shared" ref="I27" si="50">I26*(1/POWER((1+$O$4/100),I10))</f>
        <v>-0.79199999999999993</v>
      </c>
    </row>
    <row r="28" spans="1:9" x14ac:dyDescent="0.3">
      <c r="A28" s="6" t="s">
        <v>16</v>
      </c>
    </row>
    <row r="29" spans="1:9" x14ac:dyDescent="0.3">
      <c r="A29" s="6"/>
    </row>
    <row r="30" spans="1:9" x14ac:dyDescent="0.3">
      <c r="A30" s="2" t="s">
        <v>17</v>
      </c>
    </row>
    <row r="31" spans="1:9" x14ac:dyDescent="0.3">
      <c r="A31" s="2" t="s">
        <v>18</v>
      </c>
    </row>
    <row r="32" spans="1:9" x14ac:dyDescent="0.3">
      <c r="A32" s="2" t="s">
        <v>19</v>
      </c>
      <c r="B32">
        <f>(B30-B31)*0.2</f>
        <v>0</v>
      </c>
      <c r="C32">
        <f t="shared" ref="C32:I32" si="51">(C30-C31)*0.2</f>
        <v>0</v>
      </c>
      <c r="D32">
        <f t="shared" si="51"/>
        <v>0</v>
      </c>
      <c r="E32">
        <f t="shared" si="51"/>
        <v>0</v>
      </c>
      <c r="F32">
        <f t="shared" si="51"/>
        <v>0</v>
      </c>
      <c r="G32">
        <f t="shared" si="51"/>
        <v>0</v>
      </c>
      <c r="H32">
        <f t="shared" si="51"/>
        <v>0</v>
      </c>
      <c r="I32">
        <f t="shared" si="51"/>
        <v>0</v>
      </c>
    </row>
    <row r="33" spans="1:1" x14ac:dyDescent="0.3">
      <c r="A33" s="7" t="s">
        <v>20</v>
      </c>
    </row>
    <row r="34" spans="1:1" x14ac:dyDescent="0.3">
      <c r="A34" s="2"/>
    </row>
  </sheetData>
  <mergeCells count="3">
    <mergeCell ref="A10:A11"/>
    <mergeCell ref="A19:A20"/>
    <mergeCell ref="A28:A2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Артем Калашников</dc:creator>
  <cp:lastModifiedBy>Артем Калашников</cp:lastModifiedBy>
  <dcterms:created xsi:type="dcterms:W3CDTF">2023-09-12T06:11:04Z</dcterms:created>
  <dcterms:modified xsi:type="dcterms:W3CDTF">2023-09-12T09:16:26Z</dcterms:modified>
</cp:coreProperties>
</file>