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naya/Documents/Firre/Experimental/"/>
    </mc:Choice>
  </mc:AlternateContent>
  <xr:revisionPtr revIDLastSave="0" documentId="13_ncr:1_{BF8C634A-CA13-0B42-880B-A2082FCD7103}" xr6:coauthVersionLast="36" xr6:coauthVersionMax="36" xr10:uidLastSave="{00000000-0000-0000-0000-000000000000}"/>
  <bookViews>
    <workbookView xWindow="10760" yWindow="6040" windowWidth="26480" windowHeight="16440" activeTab="1" xr2:uid="{1C99BB58-63ED-6244-9D74-679BE1EB478C}"/>
  </bookViews>
  <sheets>
    <sheet name="Kit Rep 1" sheetId="1" r:id="rId1"/>
    <sheet name="ANOVA Work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5" i="1" l="1"/>
  <c r="M25" i="1"/>
  <c r="K6" i="1"/>
  <c r="K5" i="1"/>
  <c r="H27" i="1"/>
  <c r="H5" i="1"/>
  <c r="K1" i="1"/>
  <c r="J25" i="1" l="1"/>
  <c r="L25" i="1" s="1"/>
  <c r="N25" i="1" s="1"/>
  <c r="H30" i="1"/>
  <c r="I30" i="1" s="1"/>
  <c r="K30" i="1" s="1"/>
  <c r="M30" i="1" s="1"/>
  <c r="H29" i="1"/>
  <c r="I29" i="1" s="1"/>
  <c r="K29" i="1" s="1"/>
  <c r="M29" i="1" s="1"/>
  <c r="H28" i="1"/>
  <c r="I28" i="1" s="1"/>
  <c r="K28" i="1" s="1"/>
  <c r="M28" i="1" s="1"/>
  <c r="O28" i="1" s="1"/>
  <c r="I27" i="1"/>
  <c r="K27" i="1" s="1"/>
  <c r="M27" i="1" s="1"/>
  <c r="H26" i="1"/>
  <c r="I26" i="1" s="1"/>
  <c r="K26" i="1" s="1"/>
  <c r="M26" i="1" s="1"/>
  <c r="H25" i="1"/>
  <c r="I19" i="1"/>
  <c r="K19" i="1" s="1"/>
  <c r="M19" i="1" s="1"/>
  <c r="H20" i="1"/>
  <c r="H19" i="1"/>
  <c r="H18" i="1"/>
  <c r="I18" i="1" s="1"/>
  <c r="K18" i="1" s="1"/>
  <c r="M18" i="1" s="1"/>
  <c r="H17" i="1"/>
  <c r="I17" i="1" s="1"/>
  <c r="K17" i="1" s="1"/>
  <c r="M17" i="1" s="1"/>
  <c r="H16" i="1"/>
  <c r="H15" i="1"/>
  <c r="I15" i="1" s="1"/>
  <c r="K15" i="1" s="1"/>
  <c r="M15" i="1" s="1"/>
  <c r="J7" i="1"/>
  <c r="L7" i="1" s="1"/>
  <c r="N7" i="1" s="1"/>
  <c r="I7" i="1"/>
  <c r="K7" i="1" s="1"/>
  <c r="M7" i="1" s="1"/>
  <c r="H6" i="1"/>
  <c r="I6" i="1" s="1"/>
  <c r="M6" i="1" s="1"/>
  <c r="H7" i="1"/>
  <c r="H8" i="1"/>
  <c r="J8" i="1" s="1"/>
  <c r="L8" i="1" s="1"/>
  <c r="N8" i="1" s="1"/>
  <c r="H9" i="1"/>
  <c r="J9" i="1" s="1"/>
  <c r="L9" i="1" s="1"/>
  <c r="N9" i="1" s="1"/>
  <c r="H10" i="1"/>
  <c r="I10" i="1" s="1"/>
  <c r="K10" i="1" s="1"/>
  <c r="M10" i="1" s="1"/>
  <c r="J5" i="1"/>
  <c r="L5" i="1" s="1"/>
  <c r="N5" i="1" s="1"/>
  <c r="I5" i="1" l="1"/>
  <c r="M5" i="1" s="1"/>
  <c r="O5" i="1" s="1"/>
  <c r="I9" i="1"/>
  <c r="K9" i="1" s="1"/>
  <c r="M9" i="1" s="1"/>
  <c r="J30" i="1"/>
  <c r="L30" i="1" s="1"/>
  <c r="N30" i="1" s="1"/>
  <c r="I8" i="1"/>
  <c r="K8" i="1" s="1"/>
  <c r="M8" i="1" s="1"/>
  <c r="K25" i="1"/>
  <c r="I25" i="1"/>
  <c r="J10" i="1"/>
  <c r="L10" i="1" s="1"/>
  <c r="N10" i="1" s="1"/>
  <c r="P8" i="1" s="1"/>
  <c r="J6" i="1"/>
  <c r="L6" i="1" s="1"/>
  <c r="N6" i="1" s="1"/>
  <c r="P5" i="1" s="1"/>
  <c r="J27" i="1"/>
  <c r="L27" i="1" s="1"/>
  <c r="N27" i="1" s="1"/>
  <c r="J26" i="1"/>
  <c r="L26" i="1" s="1"/>
  <c r="N26" i="1" s="1"/>
  <c r="P25" i="1" s="1"/>
  <c r="J29" i="1"/>
  <c r="L29" i="1" s="1"/>
  <c r="N29" i="1" s="1"/>
  <c r="J28" i="1"/>
  <c r="L28" i="1" s="1"/>
  <c r="N28" i="1" s="1"/>
  <c r="P28" i="1" s="1"/>
  <c r="I16" i="1"/>
  <c r="K16" i="1" s="1"/>
  <c r="M16" i="1" s="1"/>
  <c r="O15" i="1" s="1"/>
  <c r="I20" i="1"/>
  <c r="K20" i="1" s="1"/>
  <c r="M20" i="1" s="1"/>
  <c r="O18" i="1" s="1"/>
  <c r="O8" i="1" l="1"/>
</calcChain>
</file>

<file path=xl/sharedStrings.xml><?xml version="1.0" encoding="utf-8"?>
<sst xmlns="http://schemas.openxmlformats.org/spreadsheetml/2006/main" count="206" uniqueCount="47">
  <si>
    <t>Performed on 12/08/21 by Tenaya Vallery, RT-qPCR on 12/10/21</t>
  </si>
  <si>
    <t>WT 0h R1 T1</t>
  </si>
  <si>
    <t>WT 0h R1 T2</t>
  </si>
  <si>
    <t>WT 0h R1 T3</t>
  </si>
  <si>
    <t>KO 0h R1 T1</t>
  </si>
  <si>
    <t>KO 0h R1 T2</t>
  </si>
  <si>
    <t>KO 0h R1 T3</t>
  </si>
  <si>
    <t>Gapdh</t>
  </si>
  <si>
    <t>Input</t>
  </si>
  <si>
    <t>Odd</t>
  </si>
  <si>
    <t>Even</t>
  </si>
  <si>
    <t>Firre Exon 1</t>
  </si>
  <si>
    <t>mTUG1</t>
  </si>
  <si>
    <t>NaN</t>
  </si>
  <si>
    <t xml:space="preserve">Rep 1 </t>
  </si>
  <si>
    <t>Fixed Input Volume</t>
  </si>
  <si>
    <t>Delta Ct</t>
  </si>
  <si>
    <t>2^Delta Ct</t>
  </si>
  <si>
    <t>Result (% Input)</t>
  </si>
  <si>
    <t xml:space="preserve">Odd </t>
  </si>
  <si>
    <t>mTug1</t>
  </si>
  <si>
    <t>Firre</t>
  </si>
  <si>
    <t xml:space="preserve"> </t>
  </si>
  <si>
    <t>Average</t>
  </si>
  <si>
    <t>100 uL sample and 5 uL of input</t>
  </si>
  <si>
    <t>9.5 Times</t>
  </si>
  <si>
    <t>Sample</t>
  </si>
  <si>
    <t xml:space="preserve">Even </t>
  </si>
  <si>
    <t>Fede_Way</t>
  </si>
  <si>
    <t>Gapdh_Odd_WT</t>
  </si>
  <si>
    <t>Firre_Odd_WT</t>
  </si>
  <si>
    <t>mTug1_Odd_WT</t>
  </si>
  <si>
    <t>Gapdh_Odd_KO</t>
  </si>
  <si>
    <t>Firre_Odd_KO</t>
  </si>
  <si>
    <t>mTUG1_Odd_KO</t>
  </si>
  <si>
    <t>Gapdh_Even_WT</t>
  </si>
  <si>
    <t>Firre_Even_WT</t>
  </si>
  <si>
    <t>mTug1_Even_WT</t>
  </si>
  <si>
    <t>Gapdh_Even_KO</t>
  </si>
  <si>
    <t>Firre_Even_KO</t>
  </si>
  <si>
    <t>mTug1_Even_KO</t>
  </si>
  <si>
    <t>mTug1_Gapdh</t>
  </si>
  <si>
    <t>Gapdh_WT</t>
  </si>
  <si>
    <t>Firre_WT</t>
  </si>
  <si>
    <t>mTUG1_WT</t>
  </si>
  <si>
    <t>Odd_WT</t>
  </si>
  <si>
    <t>Even_WT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</si>
</sst>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5" formatCode="0.000000"/>
    <numFmt numFmtId="166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2" fontId="0" fillId="0" borderId="0" xfId="0" applyNumberFormat="1"/>
    <xf numFmtId="0" fontId="0" fillId="0" borderId="0" xfId="0" applyFill="1" applyBorder="1"/>
    <xf numFmtId="0" fontId="4" fillId="0" borderId="0" xfId="0" applyFont="1" applyFill="1" applyBorder="1"/>
    <xf numFmtId="0" fontId="0" fillId="0" borderId="0" xfId="0" applyFill="1" applyBorder="1" applyAlignment="1">
      <alignment vertic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3" fillId="2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/>
    <xf numFmtId="0" fontId="3" fillId="3" borderId="0" xfId="0" applyFont="1" applyFill="1"/>
    <xf numFmtId="0" fontId="0" fillId="0" borderId="1" xfId="0" applyBorder="1"/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0" fillId="0" borderId="1" xfId="0" applyNumberFormat="1" applyBorder="1"/>
    <xf numFmtId="2" fontId="0" fillId="3" borderId="1" xfId="0" applyNumberFormat="1" applyFill="1" applyBorder="1"/>
    <xf numFmtId="2" fontId="0" fillId="2" borderId="1" xfId="0" applyNumberFormat="1" applyFill="1" applyBorder="1"/>
    <xf numFmtId="11" fontId="0" fillId="3" borderId="1" xfId="0" applyNumberFormat="1" applyFill="1" applyBorder="1"/>
    <xf numFmtId="11" fontId="0" fillId="2" borderId="1" xfId="0" applyNumberFormat="1" applyFill="1" applyBorder="1"/>
    <xf numFmtId="164" fontId="0" fillId="0" borderId="1" xfId="1" applyNumberFormat="1" applyFont="1" applyBorder="1"/>
    <xf numFmtId="164" fontId="0" fillId="0" borderId="0" xfId="0" applyNumberFormat="1"/>
    <xf numFmtId="166" fontId="0" fillId="0" borderId="1" xfId="1" applyNumberFormat="1" applyFont="1" applyBorder="1"/>
    <xf numFmtId="2" fontId="0" fillId="0" borderId="1" xfId="1" applyNumberFormat="1" applyFont="1" applyBorder="1"/>
    <xf numFmtId="0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5018C-5ECB-8C43-99E8-ECC2D336D873}">
  <dimension ref="A1:P32"/>
  <sheetViews>
    <sheetView zoomScale="102" workbookViewId="0">
      <selection activeCell="N28" sqref="N28:N30"/>
    </sheetView>
  </sheetViews>
  <sheetFormatPr baseColWidth="10" defaultRowHeight="16" x14ac:dyDescent="0.2"/>
  <cols>
    <col min="9" max="9" width="12.83203125" bestFit="1" customWidth="1"/>
    <col min="10" max="10" width="13.33203125" bestFit="1" customWidth="1"/>
    <col min="11" max="11" width="10.33203125" customWidth="1"/>
    <col min="12" max="12" width="11.5" customWidth="1"/>
    <col min="13" max="14" width="12.6640625" bestFit="1" customWidth="1"/>
    <col min="16" max="16" width="11.1640625" bestFit="1" customWidth="1"/>
  </cols>
  <sheetData>
    <row r="1" spans="1:16" x14ac:dyDescent="0.2">
      <c r="A1" t="s">
        <v>0</v>
      </c>
      <c r="G1" t="s">
        <v>14</v>
      </c>
      <c r="H1" t="s">
        <v>24</v>
      </c>
      <c r="J1" t="s">
        <v>25</v>
      </c>
      <c r="K1" s="3">
        <f>LOG(9.5,2)</f>
        <v>3.2479275134435857</v>
      </c>
    </row>
    <row r="2" spans="1:16" x14ac:dyDescent="0.2">
      <c r="G2" s="30" t="s">
        <v>7</v>
      </c>
      <c r="H2" s="30"/>
      <c r="I2" s="30"/>
      <c r="J2" s="30"/>
      <c r="K2" s="30"/>
      <c r="L2" s="30"/>
      <c r="M2" s="30"/>
      <c r="N2" s="30"/>
    </row>
    <row r="3" spans="1:16" x14ac:dyDescent="0.2">
      <c r="A3" s="29" t="s">
        <v>7</v>
      </c>
      <c r="B3" s="29"/>
      <c r="C3" s="29"/>
      <c r="D3" s="29"/>
      <c r="G3" s="13"/>
      <c r="H3" s="13"/>
      <c r="I3" s="30" t="s">
        <v>16</v>
      </c>
      <c r="J3" s="30"/>
      <c r="K3" s="30" t="s">
        <v>17</v>
      </c>
      <c r="L3" s="30"/>
      <c r="M3" s="31" t="s">
        <v>18</v>
      </c>
      <c r="N3" s="31"/>
      <c r="O3" s="32" t="s">
        <v>23</v>
      </c>
      <c r="P3" s="29"/>
    </row>
    <row r="4" spans="1:16" x14ac:dyDescent="0.2">
      <c r="A4" s="1"/>
      <c r="B4" s="1" t="s">
        <v>8</v>
      </c>
      <c r="C4" s="10" t="s">
        <v>9</v>
      </c>
      <c r="D4" s="7" t="s">
        <v>10</v>
      </c>
      <c r="G4" s="13"/>
      <c r="H4" s="13" t="s">
        <v>15</v>
      </c>
      <c r="I4" s="14" t="s">
        <v>9</v>
      </c>
      <c r="J4" s="15" t="s">
        <v>10</v>
      </c>
      <c r="K4" s="14" t="s">
        <v>9</v>
      </c>
      <c r="L4" s="15" t="s">
        <v>10</v>
      </c>
      <c r="M4" s="16" t="s">
        <v>19</v>
      </c>
      <c r="N4" s="16" t="s">
        <v>10</v>
      </c>
      <c r="O4" t="s">
        <v>9</v>
      </c>
      <c r="P4" t="s">
        <v>10</v>
      </c>
    </row>
    <row r="5" spans="1:16" x14ac:dyDescent="0.2">
      <c r="A5" t="s">
        <v>1</v>
      </c>
      <c r="B5" s="2">
        <v>16.901917242086402</v>
      </c>
      <c r="C5" s="11">
        <v>32.388313108523697</v>
      </c>
      <c r="D5" s="8">
        <v>34.507244391002203</v>
      </c>
      <c r="G5" s="13" t="s">
        <v>1</v>
      </c>
      <c r="H5" s="17">
        <f>B5-$K$1</f>
        <v>13.653989728642816</v>
      </c>
      <c r="I5" s="18">
        <f>H5-C5</f>
        <v>-18.73432337988088</v>
      </c>
      <c r="J5" s="19">
        <f>H5-D5</f>
        <v>-20.853254662359387</v>
      </c>
      <c r="K5" s="20">
        <f>POWER(2,I5)</f>
        <v>2.2930140415169759E-6</v>
      </c>
      <c r="L5" s="21">
        <f>2^J5</f>
        <v>5.2789170696935778E-7</v>
      </c>
      <c r="M5" s="24">
        <f>K5*100</f>
        <v>2.2930140415169757E-4</v>
      </c>
      <c r="N5" s="24">
        <f>L5*100</f>
        <v>5.2789170696935779E-5</v>
      </c>
      <c r="O5" s="27">
        <f>AVERAGE(M5:M7)</f>
        <v>2.6149143582865304E-4</v>
      </c>
      <c r="P5" s="27">
        <f>AVERAGE(N5:N7)</f>
        <v>1.6726906611817089E-4</v>
      </c>
    </row>
    <row r="6" spans="1:16" x14ac:dyDescent="0.2">
      <c r="A6" t="s">
        <v>2</v>
      </c>
      <c r="B6" s="2">
        <v>16.792568172448501</v>
      </c>
      <c r="C6" s="12">
        <v>32.078503681580202</v>
      </c>
      <c r="D6" s="9">
        <v>32.093425136466998</v>
      </c>
      <c r="G6" s="13" t="s">
        <v>2</v>
      </c>
      <c r="H6" s="17">
        <f t="shared" ref="H6:H10" si="0">B6-$K$1</f>
        <v>13.544640659004916</v>
      </c>
      <c r="I6" s="18">
        <f t="shared" ref="I6:I10" si="1">H6-C6</f>
        <v>-18.533863022575286</v>
      </c>
      <c r="J6" s="19">
        <f t="shared" ref="J6:J10" si="2">H6-D6</f>
        <v>-18.548784477462082</v>
      </c>
      <c r="K6" s="20">
        <f>POWER(2,I6)</f>
        <v>2.634822082871945E-6</v>
      </c>
      <c r="L6" s="21">
        <f t="shared" ref="L6:L10" si="3">2^J6</f>
        <v>2.6077111813834749E-6</v>
      </c>
      <c r="M6" s="24">
        <f t="shared" ref="M6:M10" si="4">K6*100</f>
        <v>2.6348220828719451E-4</v>
      </c>
      <c r="N6" s="24">
        <f t="shared" ref="N6:N10" si="5">L6*100</f>
        <v>2.6077111813834749E-4</v>
      </c>
      <c r="O6" s="27"/>
      <c r="P6" s="27"/>
    </row>
    <row r="7" spans="1:16" x14ac:dyDescent="0.2">
      <c r="A7" t="s">
        <v>3</v>
      </c>
      <c r="B7" s="2">
        <v>16.937642827363199</v>
      </c>
      <c r="C7" s="11">
        <v>32.076844518343201</v>
      </c>
      <c r="D7" s="9">
        <v>32.708657703116202</v>
      </c>
      <c r="G7" s="13" t="s">
        <v>3</v>
      </c>
      <c r="H7" s="17">
        <f t="shared" si="0"/>
        <v>13.689715313919613</v>
      </c>
      <c r="I7" s="18">
        <f t="shared" si="1"/>
        <v>-18.387129204423587</v>
      </c>
      <c r="J7" s="19">
        <f t="shared" si="2"/>
        <v>-19.018942389196589</v>
      </c>
      <c r="K7" s="20">
        <f t="shared" ref="K7:K10" si="6">2^I7</f>
        <v>2.9169069504706708E-6</v>
      </c>
      <c r="L7" s="21">
        <f t="shared" si="3"/>
        <v>1.8824690951922945E-6</v>
      </c>
      <c r="M7" s="24">
        <f t="shared" si="4"/>
        <v>2.916906950470671E-4</v>
      </c>
      <c r="N7" s="24">
        <f t="shared" si="5"/>
        <v>1.8824690951922945E-4</v>
      </c>
      <c r="O7" s="27"/>
      <c r="P7" s="27"/>
    </row>
    <row r="8" spans="1:16" x14ac:dyDescent="0.2">
      <c r="A8" t="s">
        <v>4</v>
      </c>
      <c r="B8" s="2">
        <v>17.671370776382702</v>
      </c>
      <c r="C8" s="11">
        <v>32.544542874109801</v>
      </c>
      <c r="D8" s="8">
        <v>33.458879387430102</v>
      </c>
      <c r="G8" s="13" t="s">
        <v>4</v>
      </c>
      <c r="H8" s="17">
        <f t="shared" si="0"/>
        <v>14.423443262939116</v>
      </c>
      <c r="I8" s="18">
        <f t="shared" si="1"/>
        <v>-18.121099611170685</v>
      </c>
      <c r="J8" s="19">
        <f t="shared" si="2"/>
        <v>-19.035436124490985</v>
      </c>
      <c r="K8" s="20">
        <f t="shared" si="6"/>
        <v>3.5075628579127355E-6</v>
      </c>
      <c r="L8" s="21">
        <f t="shared" si="3"/>
        <v>1.861070160807207E-6</v>
      </c>
      <c r="M8" s="24">
        <f t="shared" si="4"/>
        <v>3.5075628579127354E-4</v>
      </c>
      <c r="N8" s="24">
        <f t="shared" si="5"/>
        <v>1.8610701608072068E-4</v>
      </c>
      <c r="O8" s="27">
        <f>AVERAGE(M8:M10)</f>
        <v>3.1020203505277409E-4</v>
      </c>
      <c r="P8" s="27">
        <f>AVERAGE(N8:N10)</f>
        <v>1.9437754582799229E-4</v>
      </c>
    </row>
    <row r="9" spans="1:16" x14ac:dyDescent="0.2">
      <c r="A9" t="s">
        <v>5</v>
      </c>
      <c r="B9" s="2">
        <v>17.456467041509601</v>
      </c>
      <c r="C9" s="12">
        <v>32.3714810957471</v>
      </c>
      <c r="D9" s="9">
        <v>32.547832915883802</v>
      </c>
      <c r="G9" s="13" t="s">
        <v>5</v>
      </c>
      <c r="H9" s="17">
        <f t="shared" si="0"/>
        <v>14.208539528066016</v>
      </c>
      <c r="I9" s="18">
        <f t="shared" si="1"/>
        <v>-18.162941567681084</v>
      </c>
      <c r="J9" s="19">
        <f t="shared" si="2"/>
        <v>-18.339293387817786</v>
      </c>
      <c r="K9" s="20">
        <f t="shared" si="6"/>
        <v>3.40729533487229E-6</v>
      </c>
      <c r="L9" s="21">
        <f t="shared" si="3"/>
        <v>3.0152448959565029E-6</v>
      </c>
      <c r="M9" s="24">
        <f t="shared" si="4"/>
        <v>3.4072953348722901E-4</v>
      </c>
      <c r="N9" s="24">
        <f t="shared" si="5"/>
        <v>3.0152448959565027E-4</v>
      </c>
    </row>
    <row r="10" spans="1:16" x14ac:dyDescent="0.2">
      <c r="A10" t="s">
        <v>6</v>
      </c>
      <c r="B10" s="2">
        <v>17.308802141523199</v>
      </c>
      <c r="C10" s="12">
        <v>32.7347066704627</v>
      </c>
      <c r="D10" s="9">
        <v>34.058853461304601</v>
      </c>
      <c r="G10" s="13" t="s">
        <v>6</v>
      </c>
      <c r="H10" s="17">
        <f t="shared" si="0"/>
        <v>14.060874628079613</v>
      </c>
      <c r="I10" s="18">
        <f t="shared" si="1"/>
        <v>-18.673832042383086</v>
      </c>
      <c r="J10" s="19">
        <f t="shared" si="2"/>
        <v>-19.997978833224987</v>
      </c>
      <c r="K10" s="20">
        <f t="shared" si="6"/>
        <v>2.3912028587981965E-6</v>
      </c>
      <c r="L10" s="21">
        <f t="shared" si="3"/>
        <v>9.5501131807605884E-7</v>
      </c>
      <c r="M10" s="24">
        <f t="shared" si="4"/>
        <v>2.3912028587981966E-4</v>
      </c>
      <c r="N10" s="24">
        <f t="shared" si="5"/>
        <v>9.5501131807605879E-5</v>
      </c>
    </row>
    <row r="11" spans="1:16" x14ac:dyDescent="0.2">
      <c r="G11" s="6"/>
      <c r="H11" s="5"/>
      <c r="I11" s="4"/>
    </row>
    <row r="12" spans="1:16" x14ac:dyDescent="0.2">
      <c r="G12" s="30" t="s">
        <v>20</v>
      </c>
      <c r="H12" s="30"/>
      <c r="I12" s="30"/>
      <c r="J12" s="30"/>
      <c r="K12" s="30"/>
      <c r="L12" s="30"/>
      <c r="M12" s="30"/>
      <c r="N12" s="30"/>
    </row>
    <row r="13" spans="1:16" x14ac:dyDescent="0.2">
      <c r="A13" s="29" t="s">
        <v>12</v>
      </c>
      <c r="B13" s="29"/>
      <c r="C13" s="29"/>
      <c r="D13" s="29"/>
      <c r="G13" s="13"/>
      <c r="H13" s="13"/>
      <c r="I13" s="30" t="s">
        <v>16</v>
      </c>
      <c r="J13" s="30"/>
      <c r="K13" s="30" t="s">
        <v>17</v>
      </c>
      <c r="L13" s="30"/>
      <c r="M13" s="31" t="s">
        <v>18</v>
      </c>
      <c r="N13" s="31"/>
      <c r="O13" s="32" t="s">
        <v>23</v>
      </c>
      <c r="P13" s="29"/>
    </row>
    <row r="14" spans="1:16" x14ac:dyDescent="0.2">
      <c r="A14" s="1"/>
      <c r="B14" s="1" t="s">
        <v>8</v>
      </c>
      <c r="C14" s="10" t="s">
        <v>9</v>
      </c>
      <c r="D14" s="7" t="s">
        <v>10</v>
      </c>
      <c r="G14" s="13"/>
      <c r="H14" s="13" t="s">
        <v>15</v>
      </c>
      <c r="I14" s="14" t="s">
        <v>9</v>
      </c>
      <c r="J14" s="15" t="s">
        <v>10</v>
      </c>
      <c r="K14" s="14" t="s">
        <v>9</v>
      </c>
      <c r="L14" s="15" t="s">
        <v>10</v>
      </c>
      <c r="M14" s="16" t="s">
        <v>19</v>
      </c>
      <c r="N14" s="16" t="s">
        <v>10</v>
      </c>
      <c r="O14" t="s">
        <v>9</v>
      </c>
      <c r="P14" t="s">
        <v>10</v>
      </c>
    </row>
    <row r="15" spans="1:16" x14ac:dyDescent="0.2">
      <c r="A15" t="s">
        <v>1</v>
      </c>
      <c r="B15" s="2">
        <v>22.6675437214022</v>
      </c>
      <c r="C15" s="12">
        <v>36.202387880245801</v>
      </c>
      <c r="D15" s="8" t="s">
        <v>13</v>
      </c>
      <c r="G15" s="13" t="s">
        <v>1</v>
      </c>
      <c r="H15" s="17">
        <f>B15-$K$1</f>
        <v>19.419616207958615</v>
      </c>
      <c r="I15" s="18">
        <f>H15-C15</f>
        <v>-16.782771672287186</v>
      </c>
      <c r="J15" s="19" t="s">
        <v>13</v>
      </c>
      <c r="K15" s="20">
        <f>2^I15</f>
        <v>8.8691564589015369E-6</v>
      </c>
      <c r="L15" s="21" t="s">
        <v>13</v>
      </c>
      <c r="M15" s="24">
        <f>K15*100</f>
        <v>8.869156458901537E-4</v>
      </c>
      <c r="N15" s="22" t="s">
        <v>13</v>
      </c>
      <c r="O15" s="26">
        <f>AVERAGE(M15:M17)</f>
        <v>5.5242994610034922E-4</v>
      </c>
      <c r="P15" s="23" t="s">
        <v>13</v>
      </c>
    </row>
    <row r="16" spans="1:16" x14ac:dyDescent="0.2">
      <c r="A16" t="s">
        <v>2</v>
      </c>
      <c r="B16" s="2">
        <v>22.6496329389857</v>
      </c>
      <c r="C16" s="12">
        <v>36.391509695313601</v>
      </c>
      <c r="D16" s="8" t="s">
        <v>13</v>
      </c>
      <c r="G16" s="13" t="s">
        <v>2</v>
      </c>
      <c r="H16" s="17">
        <f t="shared" ref="H16:H20" si="7">B16-$K$1</f>
        <v>19.401705425542115</v>
      </c>
      <c r="I16" s="18">
        <f t="shared" ref="I16:I20" si="8">H16-C16</f>
        <v>-16.989804269771486</v>
      </c>
      <c r="J16" s="19" t="s">
        <v>13</v>
      </c>
      <c r="K16" s="20">
        <f t="shared" ref="K16:K20" si="9">2^I16</f>
        <v>7.6835035159212105E-6</v>
      </c>
      <c r="L16" s="21" t="s">
        <v>13</v>
      </c>
      <c r="M16" s="24">
        <f t="shared" ref="M16:M20" si="10">K16*100</f>
        <v>7.6835035159212109E-4</v>
      </c>
      <c r="N16" s="22" t="s">
        <v>13</v>
      </c>
      <c r="O16" s="26"/>
    </row>
    <row r="17" spans="1:16" x14ac:dyDescent="0.2">
      <c r="A17" t="s">
        <v>3</v>
      </c>
      <c r="B17" s="2">
        <v>22.6895985764925</v>
      </c>
      <c r="C17" s="11">
        <v>45</v>
      </c>
      <c r="D17" s="8" t="s">
        <v>13</v>
      </c>
      <c r="G17" s="13" t="s">
        <v>3</v>
      </c>
      <c r="H17" s="17">
        <f t="shared" si="7"/>
        <v>19.441671063048915</v>
      </c>
      <c r="I17" s="18">
        <f t="shared" si="8"/>
        <v>-25.558328936951085</v>
      </c>
      <c r="J17" s="19" t="s">
        <v>13</v>
      </c>
      <c r="K17" s="20">
        <f t="shared" si="9"/>
        <v>2.0238408187728954E-8</v>
      </c>
      <c r="L17" s="21" t="s">
        <v>13</v>
      </c>
      <c r="M17" s="24">
        <f t="shared" si="10"/>
        <v>2.0238408187728956E-6</v>
      </c>
      <c r="N17" s="22" t="s">
        <v>13</v>
      </c>
      <c r="O17" s="26"/>
    </row>
    <row r="18" spans="1:16" x14ac:dyDescent="0.2">
      <c r="A18" t="s">
        <v>4</v>
      </c>
      <c r="B18" s="2">
        <v>23.388753403331599</v>
      </c>
      <c r="C18" s="11">
        <v>45</v>
      </c>
      <c r="D18" s="8" t="s">
        <v>13</v>
      </c>
      <c r="G18" s="13" t="s">
        <v>4</v>
      </c>
      <c r="H18" s="17">
        <f t="shared" si="7"/>
        <v>20.140825889888013</v>
      </c>
      <c r="I18" s="18">
        <f t="shared" si="8"/>
        <v>-24.859174110111987</v>
      </c>
      <c r="J18" s="19" t="s">
        <v>13</v>
      </c>
      <c r="K18" s="20">
        <f t="shared" si="9"/>
        <v>3.2858136196342574E-8</v>
      </c>
      <c r="L18" s="21" t="s">
        <v>13</v>
      </c>
      <c r="M18" s="24">
        <f t="shared" si="10"/>
        <v>3.2858136196342573E-6</v>
      </c>
      <c r="N18" s="22" t="s">
        <v>13</v>
      </c>
      <c r="O18" s="26">
        <f>AVERAGE(M18:M20)</f>
        <v>3.2099281374173538E-4</v>
      </c>
      <c r="P18" s="23" t="s">
        <v>13</v>
      </c>
    </row>
    <row r="19" spans="1:16" x14ac:dyDescent="0.2">
      <c r="A19" t="s">
        <v>5</v>
      </c>
      <c r="B19" s="2">
        <v>23.550331608917102</v>
      </c>
      <c r="C19" s="11">
        <v>45</v>
      </c>
      <c r="D19" s="8" t="s">
        <v>13</v>
      </c>
      <c r="G19" s="13" t="s">
        <v>5</v>
      </c>
      <c r="H19" s="17">
        <f t="shared" si="7"/>
        <v>20.302404095473516</v>
      </c>
      <c r="I19" s="18">
        <f t="shared" si="8"/>
        <v>-24.697595904526484</v>
      </c>
      <c r="J19" s="19" t="s">
        <v>13</v>
      </c>
      <c r="K19" s="20">
        <f t="shared" si="9"/>
        <v>3.6752155210208494E-8</v>
      </c>
      <c r="L19" s="21" t="s">
        <v>13</v>
      </c>
      <c r="M19" s="24">
        <f t="shared" si="10"/>
        <v>3.6752155210208496E-6</v>
      </c>
      <c r="N19" s="22" t="s">
        <v>13</v>
      </c>
    </row>
    <row r="20" spans="1:16" x14ac:dyDescent="0.2">
      <c r="A20" t="s">
        <v>6</v>
      </c>
      <c r="B20" s="2">
        <v>23.423265699941101</v>
      </c>
      <c r="C20" s="12">
        <v>36.849869861361199</v>
      </c>
      <c r="D20" s="8" t="s">
        <v>13</v>
      </c>
      <c r="G20" s="13" t="s">
        <v>6</v>
      </c>
      <c r="H20" s="17">
        <f t="shared" si="7"/>
        <v>20.175338186497516</v>
      </c>
      <c r="I20" s="18">
        <f t="shared" si="8"/>
        <v>-16.674531674863683</v>
      </c>
      <c r="J20" s="19" t="s">
        <v>13</v>
      </c>
      <c r="K20" s="20">
        <f t="shared" si="9"/>
        <v>9.5601741208455088E-6</v>
      </c>
      <c r="L20" s="21" t="s">
        <v>13</v>
      </c>
      <c r="M20" s="24">
        <f t="shared" si="10"/>
        <v>9.5601741208455092E-4</v>
      </c>
      <c r="N20" s="22" t="s">
        <v>13</v>
      </c>
    </row>
    <row r="22" spans="1:16" x14ac:dyDescent="0.2">
      <c r="G22" s="30" t="s">
        <v>21</v>
      </c>
      <c r="H22" s="30"/>
      <c r="I22" s="30"/>
      <c r="J22" s="30"/>
      <c r="K22" s="30"/>
      <c r="L22" s="30"/>
      <c r="M22" s="30"/>
      <c r="N22" s="30"/>
    </row>
    <row r="23" spans="1:16" x14ac:dyDescent="0.2">
      <c r="A23" s="29" t="s">
        <v>11</v>
      </c>
      <c r="B23" s="29"/>
      <c r="C23" s="29"/>
      <c r="D23" s="29"/>
      <c r="G23" s="13"/>
      <c r="H23" s="13"/>
      <c r="I23" s="30" t="s">
        <v>16</v>
      </c>
      <c r="J23" s="30"/>
      <c r="K23" s="30" t="s">
        <v>17</v>
      </c>
      <c r="L23" s="30"/>
      <c r="M23" s="31" t="s">
        <v>18</v>
      </c>
      <c r="N23" s="31"/>
      <c r="O23" s="32" t="s">
        <v>23</v>
      </c>
      <c r="P23" s="29"/>
    </row>
    <row r="24" spans="1:16" x14ac:dyDescent="0.2">
      <c r="A24" s="1"/>
      <c r="B24" s="1" t="s">
        <v>8</v>
      </c>
      <c r="C24" s="10" t="s">
        <v>9</v>
      </c>
      <c r="D24" s="7" t="s">
        <v>10</v>
      </c>
      <c r="G24" s="13"/>
      <c r="H24" s="13" t="s">
        <v>15</v>
      </c>
      <c r="I24" s="14" t="s">
        <v>9</v>
      </c>
      <c r="J24" s="15" t="s">
        <v>10</v>
      </c>
      <c r="K24" s="14" t="s">
        <v>9</v>
      </c>
      <c r="L24" s="15" t="s">
        <v>10</v>
      </c>
      <c r="M24" s="16" t="s">
        <v>19</v>
      </c>
      <c r="N24" s="16" t="s">
        <v>10</v>
      </c>
      <c r="O24" t="s">
        <v>9</v>
      </c>
      <c r="P24" t="s">
        <v>10</v>
      </c>
    </row>
    <row r="25" spans="1:16" x14ac:dyDescent="0.2">
      <c r="A25" t="s">
        <v>1</v>
      </c>
      <c r="B25" s="2">
        <v>21.3200510707033</v>
      </c>
      <c r="C25" s="12">
        <v>23.395646707329501</v>
      </c>
      <c r="D25" s="9">
        <v>22.398436569896599</v>
      </c>
      <c r="G25" s="13" t="s">
        <v>1</v>
      </c>
      <c r="H25" s="17">
        <f>B25-$K$1</f>
        <v>18.072123557259715</v>
      </c>
      <c r="I25" s="18">
        <f>H25-C25</f>
        <v>-5.3235231500697857</v>
      </c>
      <c r="J25" s="19">
        <f>H25-D25</f>
        <v>-4.3263130126368843</v>
      </c>
      <c r="K25" s="20">
        <f>2^I25</f>
        <v>2.4972375073920309E-2</v>
      </c>
      <c r="L25" s="21">
        <f>2^J25</f>
        <v>4.9848261045246083E-2</v>
      </c>
      <c r="M25" s="25">
        <f>K25*100</f>
        <v>2.4972375073920308</v>
      </c>
      <c r="N25" s="25">
        <f>L25*100</f>
        <v>4.9848261045246085</v>
      </c>
      <c r="O25" s="28">
        <f>AVERAGE(M25:M27)</f>
        <v>2.3873666948592054</v>
      </c>
      <c r="P25" s="28">
        <f>AVERAGE(N25:N27)</f>
        <v>4.7862187226856259</v>
      </c>
    </row>
    <row r="26" spans="1:16" x14ac:dyDescent="0.2">
      <c r="A26" t="s">
        <v>2</v>
      </c>
      <c r="B26" s="2">
        <v>21.256478424494301</v>
      </c>
      <c r="C26" s="12">
        <v>23.463743897203301</v>
      </c>
      <c r="D26" s="9">
        <v>22.476960091210501</v>
      </c>
      <c r="G26" s="13" t="s">
        <v>2</v>
      </c>
      <c r="H26" s="17">
        <f t="shared" ref="H26:H30" si="11">B26-$K$1</f>
        <v>18.008550911050715</v>
      </c>
      <c r="I26" s="18">
        <f t="shared" ref="I26:I30" si="12">H26-C26</f>
        <v>-5.4551929861525856</v>
      </c>
      <c r="J26" s="19">
        <f t="shared" ref="J26:J30" si="13">H26-D26</f>
        <v>-4.4684091801597852</v>
      </c>
      <c r="K26" s="20">
        <f t="shared" ref="K26:K30" si="14">2^I26</f>
        <v>2.2794143552198422E-2</v>
      </c>
      <c r="L26" s="21">
        <f t="shared" ref="L26:L30" si="15">2^J26</f>
        <v>4.5172570449385482E-2</v>
      </c>
      <c r="M26" s="25">
        <f t="shared" ref="M26:M30" si="16">K26*100</f>
        <v>2.279414355219842</v>
      </c>
      <c r="N26" s="25">
        <f t="shared" ref="N26:N30" si="17">L26*100</f>
        <v>4.5172570449385478</v>
      </c>
      <c r="O26" s="28"/>
      <c r="P26" s="28"/>
    </row>
    <row r="27" spans="1:16" x14ac:dyDescent="0.2">
      <c r="A27" t="s">
        <v>3</v>
      </c>
      <c r="B27" s="2">
        <v>21.355117153118101</v>
      </c>
      <c r="C27" s="12">
        <v>23.496785457620401</v>
      </c>
      <c r="D27" s="9">
        <v>22.4711071767371</v>
      </c>
      <c r="G27" s="13" t="s">
        <v>3</v>
      </c>
      <c r="H27" s="17">
        <f>B27-$K$1</f>
        <v>18.107189639674516</v>
      </c>
      <c r="I27" s="18">
        <f t="shared" si="12"/>
        <v>-5.3895958179458852</v>
      </c>
      <c r="J27" s="19">
        <f t="shared" si="13"/>
        <v>-4.3639175370625836</v>
      </c>
      <c r="K27" s="20">
        <f t="shared" si="14"/>
        <v>2.3854482219657427E-2</v>
      </c>
      <c r="L27" s="21">
        <f t="shared" si="15"/>
        <v>4.8565730185937225E-2</v>
      </c>
      <c r="M27" s="25">
        <f t="shared" si="16"/>
        <v>2.3854482219657429</v>
      </c>
      <c r="N27" s="25">
        <f t="shared" si="17"/>
        <v>4.8565730185937221</v>
      </c>
      <c r="O27" s="28"/>
      <c r="P27" s="28"/>
    </row>
    <row r="28" spans="1:16" x14ac:dyDescent="0.2">
      <c r="A28" t="s">
        <v>4</v>
      </c>
      <c r="B28" s="2">
        <v>31.0245692385487</v>
      </c>
      <c r="C28" s="12">
        <v>32.974750621356499</v>
      </c>
      <c r="D28" s="9">
        <v>32.5541018551436</v>
      </c>
      <c r="G28" s="13" t="s">
        <v>4</v>
      </c>
      <c r="H28" s="17">
        <f t="shared" si="11"/>
        <v>27.776641725105115</v>
      </c>
      <c r="I28" s="18">
        <f t="shared" si="12"/>
        <v>-5.1981088962513837</v>
      </c>
      <c r="J28" s="19">
        <f t="shared" si="13"/>
        <v>-4.7774601300384845</v>
      </c>
      <c r="K28" s="20">
        <f t="shared" si="14"/>
        <v>2.7240388772615691E-2</v>
      </c>
      <c r="L28" s="21">
        <f t="shared" si="15"/>
        <v>3.6462059696624798E-2</v>
      </c>
      <c r="M28" s="25">
        <f t="shared" si="16"/>
        <v>2.7240388772615689</v>
      </c>
      <c r="N28" s="25">
        <f t="shared" si="17"/>
        <v>3.6462059696624798</v>
      </c>
      <c r="O28" s="28">
        <f>AVERAGE(M28:M30)</f>
        <v>7.735337517197503</v>
      </c>
      <c r="P28" s="28">
        <f>AVERAGE(N28:N30)</f>
        <v>11.410060388249894</v>
      </c>
    </row>
    <row r="29" spans="1:16" x14ac:dyDescent="0.2">
      <c r="A29" t="s">
        <v>5</v>
      </c>
      <c r="B29" s="2">
        <v>31.947913712804699</v>
      </c>
      <c r="C29" s="12">
        <v>36.006289373475198</v>
      </c>
      <c r="D29" s="9">
        <v>32.229694096225302</v>
      </c>
      <c r="G29" s="13" t="s">
        <v>5</v>
      </c>
      <c r="H29" s="17">
        <f t="shared" si="11"/>
        <v>28.699986199361113</v>
      </c>
      <c r="I29" s="18">
        <f t="shared" si="12"/>
        <v>-7.3063031741140847</v>
      </c>
      <c r="J29" s="19">
        <f t="shared" si="13"/>
        <v>-3.5297078968641884</v>
      </c>
      <c r="K29" s="20">
        <f t="shared" si="14"/>
        <v>6.318057690862057E-3</v>
      </c>
      <c r="L29" s="21">
        <f t="shared" si="15"/>
        <v>8.6586871266358945E-2</v>
      </c>
      <c r="M29" s="25">
        <f t="shared" si="16"/>
        <v>0.63180576908620567</v>
      </c>
      <c r="N29" s="25">
        <f t="shared" si="17"/>
        <v>8.6586871266358951</v>
      </c>
      <c r="O29" s="28"/>
      <c r="P29" s="28"/>
    </row>
    <row r="30" spans="1:16" x14ac:dyDescent="0.2">
      <c r="A30" t="s">
        <v>6</v>
      </c>
      <c r="B30" s="2">
        <v>33.811548653736203</v>
      </c>
      <c r="C30" s="12">
        <v>32.896398024535202</v>
      </c>
      <c r="D30" s="9">
        <v>32.752953437335698</v>
      </c>
      <c r="G30" s="13" t="s">
        <v>6</v>
      </c>
      <c r="H30" s="17">
        <f t="shared" si="11"/>
        <v>30.563621140292618</v>
      </c>
      <c r="I30" s="18">
        <f t="shared" si="12"/>
        <v>-2.332776884242584</v>
      </c>
      <c r="J30" s="19">
        <f t="shared" si="13"/>
        <v>-2.1893322970430802</v>
      </c>
      <c r="K30" s="20">
        <f t="shared" si="14"/>
        <v>0.19850167905244737</v>
      </c>
      <c r="L30" s="21">
        <f t="shared" si="15"/>
        <v>0.2192528806845131</v>
      </c>
      <c r="M30" s="25">
        <f t="shared" si="16"/>
        <v>19.850167905244735</v>
      </c>
      <c r="N30" s="25">
        <f t="shared" si="17"/>
        <v>21.925288068451309</v>
      </c>
      <c r="O30" s="28"/>
      <c r="P30" s="28"/>
    </row>
    <row r="32" spans="1:16" x14ac:dyDescent="0.2">
      <c r="M32" t="s">
        <v>22</v>
      </c>
    </row>
  </sheetData>
  <mergeCells count="18">
    <mergeCell ref="O23:P23"/>
    <mergeCell ref="O13:P13"/>
    <mergeCell ref="O3:P3"/>
    <mergeCell ref="K13:L13"/>
    <mergeCell ref="M13:N13"/>
    <mergeCell ref="G22:N22"/>
    <mergeCell ref="I23:J23"/>
    <mergeCell ref="K23:L23"/>
    <mergeCell ref="M23:N23"/>
    <mergeCell ref="K3:L3"/>
    <mergeCell ref="A3:D3"/>
    <mergeCell ref="A13:D13"/>
    <mergeCell ref="A23:D23"/>
    <mergeCell ref="G2:N2"/>
    <mergeCell ref="I3:J3"/>
    <mergeCell ref="M3:N3"/>
    <mergeCell ref="G12:N12"/>
    <mergeCell ref="I13:J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6344-7E1B-CA40-9514-D95087C6CC55}">
  <dimension ref="A1:V19"/>
  <sheetViews>
    <sheetView tabSelected="1" topLeftCell="F1" workbookViewId="0">
      <selection activeCell="U12" sqref="U12"/>
    </sheetView>
  </sheetViews>
  <sheetFormatPr baseColWidth="10" defaultRowHeight="16" x14ac:dyDescent="0.2"/>
  <cols>
    <col min="3" max="3" width="14" bestFit="1" customWidth="1"/>
    <col min="6" max="6" width="14.5" bestFit="1" customWidth="1"/>
    <col min="10" max="10" width="13.6640625" bestFit="1" customWidth="1"/>
  </cols>
  <sheetData>
    <row r="1" spans="1:22" x14ac:dyDescent="0.2">
      <c r="A1" t="s">
        <v>28</v>
      </c>
      <c r="B1" t="s">
        <v>9</v>
      </c>
      <c r="C1" t="s">
        <v>26</v>
      </c>
      <c r="E1" t="s">
        <v>27</v>
      </c>
      <c r="F1" t="s">
        <v>26</v>
      </c>
      <c r="I1" t="s">
        <v>21</v>
      </c>
      <c r="J1" t="s">
        <v>26</v>
      </c>
      <c r="K1" t="s">
        <v>41</v>
      </c>
      <c r="L1" t="s">
        <v>26</v>
      </c>
      <c r="O1" t="s">
        <v>9</v>
      </c>
      <c r="P1" t="s">
        <v>27</v>
      </c>
      <c r="Q1" t="s">
        <v>26</v>
      </c>
      <c r="S1" t="s">
        <v>21</v>
      </c>
      <c r="T1" t="s">
        <v>12</v>
      </c>
      <c r="U1" t="s">
        <v>7</v>
      </c>
      <c r="V1" t="s">
        <v>26</v>
      </c>
    </row>
    <row r="2" spans="1:22" x14ac:dyDescent="0.2">
      <c r="B2">
        <v>2.2930140415169757E-4</v>
      </c>
      <c r="C2" t="s">
        <v>29</v>
      </c>
      <c r="E2">
        <v>5.2789170696935779E-5</v>
      </c>
      <c r="F2" t="s">
        <v>35</v>
      </c>
      <c r="I2">
        <v>2.4972375073920308</v>
      </c>
      <c r="J2" t="s">
        <v>30</v>
      </c>
      <c r="K2">
        <v>2.2930140415169757E-4</v>
      </c>
      <c r="L2" t="s">
        <v>29</v>
      </c>
      <c r="O2">
        <v>2.2930140415169757E-4</v>
      </c>
      <c r="P2">
        <v>5.2789170696935779E-5</v>
      </c>
      <c r="Q2" t="s">
        <v>42</v>
      </c>
      <c r="S2">
        <v>2.4972375073920308</v>
      </c>
      <c r="T2">
        <v>8.869156458901537E-4</v>
      </c>
      <c r="U2">
        <v>2.2930140415169757E-4</v>
      </c>
      <c r="V2" t="s">
        <v>45</v>
      </c>
    </row>
    <row r="3" spans="1:22" x14ac:dyDescent="0.2">
      <c r="B3">
        <v>2.6348220828719451E-4</v>
      </c>
      <c r="C3" t="s">
        <v>29</v>
      </c>
      <c r="E3">
        <v>2.6077111813834749E-4</v>
      </c>
      <c r="F3" t="s">
        <v>35</v>
      </c>
      <c r="I3">
        <v>2.279414355219842</v>
      </c>
      <c r="J3" t="s">
        <v>30</v>
      </c>
      <c r="K3">
        <v>2.6348220828719451E-4</v>
      </c>
      <c r="L3" t="s">
        <v>29</v>
      </c>
      <c r="O3">
        <v>2.6348220828719451E-4</v>
      </c>
      <c r="P3">
        <v>2.6077111813834749E-4</v>
      </c>
      <c r="Q3" t="s">
        <v>42</v>
      </c>
      <c r="S3">
        <v>2.279414355219842</v>
      </c>
      <c r="T3">
        <v>7.6835035159212109E-4</v>
      </c>
      <c r="U3">
        <v>2.6348220828719451E-4</v>
      </c>
      <c r="V3" t="s">
        <v>45</v>
      </c>
    </row>
    <row r="4" spans="1:22" x14ac:dyDescent="0.2">
      <c r="B4">
        <v>2.916906950470671E-4</v>
      </c>
      <c r="C4" t="s">
        <v>29</v>
      </c>
      <c r="E4">
        <v>1.8824690951922945E-4</v>
      </c>
      <c r="F4" t="s">
        <v>35</v>
      </c>
      <c r="I4">
        <v>2.3854482219657429</v>
      </c>
      <c r="J4" t="s">
        <v>30</v>
      </c>
      <c r="K4">
        <v>2.916906950470671E-4</v>
      </c>
      <c r="L4" t="s">
        <v>29</v>
      </c>
      <c r="O4">
        <v>2.916906950470671E-4</v>
      </c>
      <c r="P4">
        <v>1.8824690951922945E-4</v>
      </c>
      <c r="Q4" t="s">
        <v>42</v>
      </c>
      <c r="S4">
        <v>2.3854482219657429</v>
      </c>
      <c r="T4">
        <v>2.0238408187728956E-6</v>
      </c>
      <c r="U4">
        <v>2.916906950470671E-4</v>
      </c>
      <c r="V4" t="s">
        <v>45</v>
      </c>
    </row>
    <row r="5" spans="1:22" x14ac:dyDescent="0.2">
      <c r="B5">
        <v>2.4972375073920308</v>
      </c>
      <c r="C5" t="s">
        <v>30</v>
      </c>
      <c r="E5">
        <v>4.9848261045246085</v>
      </c>
      <c r="F5" t="s">
        <v>36</v>
      </c>
      <c r="I5">
        <v>4.9848261045246085</v>
      </c>
      <c r="J5" t="s">
        <v>36</v>
      </c>
      <c r="K5">
        <v>8.869156458901537E-4</v>
      </c>
      <c r="L5" t="s">
        <v>31</v>
      </c>
      <c r="O5">
        <v>2.4972375073920308</v>
      </c>
      <c r="P5">
        <v>4.9848261045246085</v>
      </c>
      <c r="Q5" t="s">
        <v>43</v>
      </c>
      <c r="S5">
        <v>4.9848261045246085</v>
      </c>
      <c r="T5">
        <v>0</v>
      </c>
      <c r="U5">
        <v>5.2789170696935779E-5</v>
      </c>
      <c r="V5" t="s">
        <v>46</v>
      </c>
    </row>
    <row r="6" spans="1:22" x14ac:dyDescent="0.2">
      <c r="B6">
        <v>2.279414355219842</v>
      </c>
      <c r="C6" t="s">
        <v>30</v>
      </c>
      <c r="E6">
        <v>4.5172570449385478</v>
      </c>
      <c r="F6" t="s">
        <v>36</v>
      </c>
      <c r="I6">
        <v>4.5172570449385478</v>
      </c>
      <c r="J6" t="s">
        <v>36</v>
      </c>
      <c r="K6">
        <v>7.6835035159212109E-4</v>
      </c>
      <c r="L6" t="s">
        <v>31</v>
      </c>
      <c r="O6">
        <v>2.279414355219842</v>
      </c>
      <c r="P6">
        <v>4.5172570449385478</v>
      </c>
      <c r="Q6" t="s">
        <v>43</v>
      </c>
      <c r="S6">
        <v>4.5172570449385478</v>
      </c>
      <c r="T6">
        <v>0</v>
      </c>
      <c r="U6">
        <v>2.6077111813834749E-4</v>
      </c>
      <c r="V6" t="s">
        <v>46</v>
      </c>
    </row>
    <row r="7" spans="1:22" x14ac:dyDescent="0.2">
      <c r="B7">
        <v>2.3854482219657429</v>
      </c>
      <c r="C7" t="s">
        <v>30</v>
      </c>
      <c r="E7">
        <v>4.8565730185937221</v>
      </c>
      <c r="F7" t="s">
        <v>36</v>
      </c>
      <c r="I7">
        <v>4.8565730185937221</v>
      </c>
      <c r="J7" t="s">
        <v>36</v>
      </c>
      <c r="K7">
        <v>2.0238408187728956E-6</v>
      </c>
      <c r="L7" t="s">
        <v>31</v>
      </c>
      <c r="O7">
        <v>2.3854482219657429</v>
      </c>
      <c r="P7">
        <v>4.8565730185937221</v>
      </c>
      <c r="Q7" t="s">
        <v>43</v>
      </c>
      <c r="S7">
        <v>4.8565730185937221</v>
      </c>
      <c r="T7">
        <v>0</v>
      </c>
      <c r="U7">
        <v>1.8824690951922945E-4</v>
      </c>
      <c r="V7" t="s">
        <v>46</v>
      </c>
    </row>
    <row r="8" spans="1:22" x14ac:dyDescent="0.2">
      <c r="B8">
        <v>8.869156458901537E-4</v>
      </c>
      <c r="C8" t="s">
        <v>31</v>
      </c>
      <c r="E8">
        <v>0</v>
      </c>
      <c r="F8" t="s">
        <v>37</v>
      </c>
      <c r="K8">
        <v>5.2789170696935779E-5</v>
      </c>
      <c r="L8" t="s">
        <v>35</v>
      </c>
      <c r="O8">
        <v>8.869156458901537E-4</v>
      </c>
      <c r="P8">
        <v>0</v>
      </c>
      <c r="Q8" t="s">
        <v>44</v>
      </c>
    </row>
    <row r="9" spans="1:22" x14ac:dyDescent="0.2">
      <c r="B9">
        <v>7.6835035159212109E-4</v>
      </c>
      <c r="C9" t="s">
        <v>31</v>
      </c>
      <c r="E9">
        <v>0</v>
      </c>
      <c r="F9" t="s">
        <v>37</v>
      </c>
      <c r="K9">
        <v>2.6077111813834749E-4</v>
      </c>
      <c r="L9" t="s">
        <v>35</v>
      </c>
      <c r="O9">
        <v>7.6835035159212109E-4</v>
      </c>
      <c r="P9">
        <v>0</v>
      </c>
      <c r="Q9" t="s">
        <v>44</v>
      </c>
    </row>
    <row r="10" spans="1:22" x14ac:dyDescent="0.2">
      <c r="B10">
        <v>2.0238408187728956E-6</v>
      </c>
      <c r="C10" t="s">
        <v>31</v>
      </c>
      <c r="E10">
        <v>0</v>
      </c>
      <c r="F10" t="s">
        <v>37</v>
      </c>
      <c r="K10">
        <v>1.8824690951922945E-4</v>
      </c>
      <c r="L10" t="s">
        <v>35</v>
      </c>
      <c r="O10">
        <v>2.0238408187728956E-6</v>
      </c>
      <c r="P10">
        <v>0</v>
      </c>
      <c r="Q10" t="s">
        <v>44</v>
      </c>
    </row>
    <row r="11" spans="1:22" x14ac:dyDescent="0.2">
      <c r="B11">
        <v>3.5075628579127354E-4</v>
      </c>
      <c r="C11" t="s">
        <v>32</v>
      </c>
      <c r="E11">
        <v>1.8610701608072068E-4</v>
      </c>
      <c r="F11" t="s">
        <v>38</v>
      </c>
      <c r="K11">
        <v>0</v>
      </c>
      <c r="L11" t="s">
        <v>37</v>
      </c>
    </row>
    <row r="12" spans="1:22" x14ac:dyDescent="0.2">
      <c r="B12">
        <v>3.4072953348722901E-4</v>
      </c>
      <c r="C12" t="s">
        <v>32</v>
      </c>
      <c r="E12">
        <v>3.0152448959565027E-4</v>
      </c>
      <c r="F12" t="s">
        <v>38</v>
      </c>
      <c r="K12">
        <v>0</v>
      </c>
      <c r="L12" t="s">
        <v>37</v>
      </c>
    </row>
    <row r="13" spans="1:22" x14ac:dyDescent="0.2">
      <c r="B13">
        <v>2.3912028587981966E-4</v>
      </c>
      <c r="C13" t="s">
        <v>32</v>
      </c>
      <c r="E13">
        <v>9.5501131807605879E-5</v>
      </c>
      <c r="F13" t="s">
        <v>38</v>
      </c>
      <c r="K13">
        <v>0</v>
      </c>
      <c r="L13" t="s">
        <v>37</v>
      </c>
    </row>
    <row r="14" spans="1:22" x14ac:dyDescent="0.2">
      <c r="B14">
        <v>2.7240388772615689</v>
      </c>
      <c r="C14" t="s">
        <v>33</v>
      </c>
      <c r="E14">
        <v>3.6462059696624798</v>
      </c>
      <c r="F14" t="s">
        <v>39</v>
      </c>
    </row>
    <row r="15" spans="1:22" x14ac:dyDescent="0.2">
      <c r="B15">
        <v>0.63180576908620567</v>
      </c>
      <c r="C15" t="s">
        <v>33</v>
      </c>
      <c r="E15">
        <v>8.6586871266358951</v>
      </c>
      <c r="F15" t="s">
        <v>39</v>
      </c>
    </row>
    <row r="16" spans="1:22" x14ac:dyDescent="0.2">
      <c r="B16">
        <v>19.850167905244735</v>
      </c>
      <c r="C16" t="s">
        <v>33</v>
      </c>
      <c r="E16">
        <v>21.925288068451309</v>
      </c>
      <c r="F16" t="s">
        <v>39</v>
      </c>
    </row>
    <row r="17" spans="2:6" x14ac:dyDescent="0.2">
      <c r="B17">
        <v>3.2858136196342573E-6</v>
      </c>
      <c r="C17" t="s">
        <v>34</v>
      </c>
      <c r="E17">
        <v>0</v>
      </c>
      <c r="F17" t="s">
        <v>40</v>
      </c>
    </row>
    <row r="18" spans="2:6" x14ac:dyDescent="0.2">
      <c r="B18">
        <v>3.6752155210208496E-6</v>
      </c>
      <c r="C18" t="s">
        <v>34</v>
      </c>
      <c r="E18">
        <v>0</v>
      </c>
      <c r="F18" t="s">
        <v>40</v>
      </c>
    </row>
    <row r="19" spans="2:6" x14ac:dyDescent="0.2">
      <c r="B19">
        <v>9.5601741208455092E-4</v>
      </c>
      <c r="C19" t="s">
        <v>34</v>
      </c>
      <c r="E19">
        <v>0</v>
      </c>
      <c r="F19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Kit Rep 1</vt:lpstr>
      <vt:lpstr>ANOVA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Tenaya Vallery</dc:creator>
  <cp:lastModifiedBy>Tenaya Vallery</cp:lastModifiedBy>
  <dcterms:created xsi:type="dcterms:W3CDTF">2021-12-13T21:44:59Z</dcterms:created>
  <dcterms:modified xsi:type="dcterms:W3CDTF">2021-12-17T18:59:16Z</dcterms:modified>
</cp:coreProperties>
</file>