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filterPrivacy="1"/>
  <xr:revisionPtr revIDLastSave="0" documentId="13_ncr:1_{167CC5D9-C4FD-49BE-B263-289ACDC95EE0}" xr6:coauthVersionLast="47" xr6:coauthVersionMax="47" xr10:uidLastSave="{00000000-0000-0000-0000-000000000000}"/>
  <bookViews>
    <workbookView xWindow="-25710" yWindow="-110" windowWidth="25820" windowHeight="13900" tabRatio="828" activeTab="5" xr2:uid="{00000000-000D-0000-FFFF-FFFF00000000}"/>
  </bookViews>
  <sheets>
    <sheet name="Gartner's IT Leaders Toolkit" sheetId="3" r:id="rId1"/>
    <sheet name="Instructions" sheetId="4" r:id="rId2"/>
    <sheet name="Cost Value Matrix Entries" sheetId="1" r:id="rId3"/>
    <sheet name="Quadrants Explained" sheetId="6" r:id="rId4"/>
    <sheet name="Key Industry Measures" sheetId="2" r:id="rId5"/>
    <sheet name="Example" sheetId="5" r:id="rId6"/>
  </sheets>
  <definedNames>
    <definedName name="Industries" localSheetId="2">'Key Industry Measures'!$A$5:$A$27</definedName>
    <definedName name="Industries" localSheetId="5">'Key Industry Measures'!$A$5:$A$27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5" i="1" l="1"/>
  <c r="D26" i="5" l="1"/>
  <c r="D25" i="5"/>
  <c r="D23" i="5"/>
  <c r="D22" i="5"/>
  <c r="F15" i="5"/>
  <c r="F12" i="5"/>
  <c r="H11" i="5" s="1"/>
  <c r="F22" i="5" s="1"/>
  <c r="F9" i="5"/>
  <c r="H8" i="5" s="1"/>
  <c r="F26" i="5" s="1"/>
  <c r="F6" i="5"/>
  <c r="H5" i="5" s="1"/>
  <c r="F23" i="5" s="1"/>
  <c r="H14" i="5" l="1"/>
  <c r="F25" i="5" s="1"/>
  <c r="H25" i="5" s="1"/>
  <c r="H22" i="5"/>
  <c r="A29" i="5" l="1"/>
  <c r="F12" i="1" l="1"/>
  <c r="F9" i="1"/>
  <c r="F6" i="1"/>
  <c r="D26" i="1" l="1"/>
  <c r="D25" i="1"/>
  <c r="D23" i="1"/>
  <c r="D22" i="1"/>
  <c r="H14" i="1"/>
  <c r="F25" i="1" s="1"/>
  <c r="H11" i="1"/>
  <c r="F22" i="1" s="1"/>
  <c r="H8" i="1"/>
  <c r="F26" i="1" s="1"/>
  <c r="H5" i="1"/>
  <c r="F23" i="1" s="1"/>
  <c r="H22" i="1" l="1"/>
  <c r="I22" i="1" s="1"/>
  <c r="H25" i="1"/>
  <c r="I25" i="1" s="1"/>
  <c r="A29" i="1" l="1"/>
</calcChain>
</file>

<file path=xl/sharedStrings.xml><?xml version="1.0" encoding="utf-8"?>
<sst xmlns="http://schemas.openxmlformats.org/spreadsheetml/2006/main" count="180" uniqueCount="78">
  <si>
    <t>IT as % of Revenue Ratio (A)</t>
  </si>
  <si>
    <t>IT as % of Opex Ratio (B)</t>
  </si>
  <si>
    <t>Revenue per Employee Ratio (C)</t>
  </si>
  <si>
    <t>Income per Employee Ratio (D)</t>
  </si>
  <si>
    <t>=</t>
  </si>
  <si>
    <t>Value Index Score</t>
  </si>
  <si>
    <t>Cost Index Score</t>
  </si>
  <si>
    <t>Revenue per Employee</t>
  </si>
  <si>
    <t>Income per Employee</t>
  </si>
  <si>
    <t>Index</t>
  </si>
  <si>
    <t>Index by Industry</t>
  </si>
  <si>
    <t>Banking and Financial Services</t>
  </si>
  <si>
    <t>Chemicals</t>
  </si>
  <si>
    <t>Construction Materials and Natural Resources</t>
  </si>
  <si>
    <t>Consumer Products</t>
  </si>
  <si>
    <t>Education</t>
  </si>
  <si>
    <t>Energy</t>
  </si>
  <si>
    <t>Food and Beverage Processing</t>
  </si>
  <si>
    <t>Healthcare Providers</t>
  </si>
  <si>
    <t>Industrial Electronics and Electrical Equipment</t>
  </si>
  <si>
    <t>Industrial Manufacturing</t>
  </si>
  <si>
    <t>Insurance</t>
  </si>
  <si>
    <t>Media and Entertainment</t>
  </si>
  <si>
    <t>Professional Services</t>
  </si>
  <si>
    <t>Retail and Wholesale</t>
  </si>
  <si>
    <t>Software Publishing and Internet Services</t>
  </si>
  <si>
    <t>Telecommunications</t>
  </si>
  <si>
    <t>Transportation</t>
  </si>
  <si>
    <t>Utilities</t>
  </si>
  <si>
    <t>Client Organization Metric</t>
  </si>
  <si>
    <t>N/A</t>
  </si>
  <si>
    <t>All Industries</t>
  </si>
  <si>
    <t>Unless otherwise marked for external use, the items in this Gartner Toolkit are for internal noncommercial use by the licensed Gartner client. The materials contained in this Toolkit may not be repackaged or resold. Gartner makes no representations or warranties as to the suitability of this Toolkit for any particular purpose, and disclaims all liabilities for any damages, whether direct, consequential, incidental or special, arising out of the use of or inability to use this material or the information provided herein.</t>
  </si>
  <si>
    <t xml:space="preserve">The instructions, intent and objective of this template are contained in the source document. Please refer back to that document for details. </t>
  </si>
  <si>
    <t>Step</t>
  </si>
  <si>
    <t>Task</t>
  </si>
  <si>
    <t>Instructions for Completing the Cost Value Matrix Toolkit</t>
  </si>
  <si>
    <t>Sample Analysis</t>
  </si>
  <si>
    <t>Quadrants Explained</t>
  </si>
  <si>
    <t xml:space="preserve"> -or- </t>
  </si>
  <si>
    <t>Complete the ITBudget Tool survey</t>
  </si>
  <si>
    <t>Iteration 1: Calculation Tables</t>
  </si>
  <si>
    <t>Iteration 2: Index Score Calculation</t>
  </si>
  <si>
    <t>Ratios</t>
  </si>
  <si>
    <t>IT Spending % of Revenue</t>
  </si>
  <si>
    <t>IT Spending % of Opex</t>
  </si>
  <si>
    <t>Prepare the following four metrics for your organization:
  1) IT spending as % of revenue
  2) IT spending as % of operating expense
  3) Revenue per employee (total company revenue/total company employees)
  4) Income per employee (operating profit/total company employees)</t>
  </si>
  <si>
    <t>Government — National/International</t>
  </si>
  <si>
    <t>Gartner Key Metric — Average</t>
  </si>
  <si>
    <t>Government — State/Local</t>
  </si>
  <si>
    <t>Gartner for IT Leaders Tool</t>
  </si>
  <si>
    <t>IT Key Metrics Data 2018: Mean Values for Key Industry Measures (Abridged)</t>
  </si>
  <si>
    <r>
      <rPr>
        <b/>
        <sz val="11"/>
        <color theme="1"/>
        <rFont val="宋体"/>
        <family val="2"/>
        <scheme val="minor"/>
      </rPr>
      <t>Cost-Efficient (Value Score Less Than 1, Cost Score More Than 1)</t>
    </r>
    <r>
      <rPr>
        <sz val="11"/>
        <color theme="1"/>
        <rFont val="宋体"/>
        <family val="2"/>
        <scheme val="minor"/>
      </rPr>
      <t xml:space="preserve">
Organizations whose focus is to only improve operating margins — either due to restrictions on revenue placed through regulatory sanctions, or because they operate in a saturated market with technology having little impact on growth — may want to focus on being "cost-efficient." The focus here is on business process improvement, and on using technology to reduce operating costs of the business through process automation and workflow improvements. Use the Gartner IT Key Metrics Data reports by industry, such as the healthcare report (see "IT Key Metrics Data 2018</t>
    </r>
    <r>
      <rPr>
        <sz val="11"/>
        <color theme="1"/>
        <rFont val="宋体"/>
        <family val="2"/>
        <scheme val="minor"/>
      </rPr>
      <t>: Key Industry Measures: Healthcare Providers Analysis: Current Year" ), to view the average operating margins of your peers. Investments/initiatives that can help reduce the end-to-end process costs for the business are given priority. The focus is on driving efficiency through the utilization of technology.</t>
    </r>
  </si>
  <si>
    <t>Iteration 1: Calculation Table</t>
  </si>
  <si>
    <t>Iteration 2: Index Scores Calculation</t>
  </si>
  <si>
    <t>Links to IT Key Metrics Research Notes</t>
  </si>
  <si>
    <t>Toolkit: Gartner Cost Value Matrix, 2018: A Framework to Measure IT Efficiency and Business Value</t>
  </si>
  <si>
    <t xml:space="preserve">All Industries </t>
  </si>
  <si>
    <t xml:space="preserve">Consumer Products </t>
  </si>
  <si>
    <t xml:space="preserve">Education </t>
  </si>
  <si>
    <t xml:space="preserve">Food and Beverage Processing </t>
  </si>
  <si>
    <t xml:space="preserve">Government — National/International </t>
  </si>
  <si>
    <t xml:space="preserve">Insurance </t>
  </si>
  <si>
    <t>Pharmaceuticals, Life Sciences and Medical Products</t>
  </si>
  <si>
    <t xml:space="preserve">Retail and Wholesale </t>
  </si>
  <si>
    <t>On the "Cost Value Matrix Entries" tab of this spreadsheet, click on the blue cell (K4) to select the industry your organization is aligned with. Once the industry is selected, cells F6, F9, F12 and F15 will autopopulate with the average values for select IT Key Metrics Data.</t>
  </si>
  <si>
    <t>Once the ratios are calculated, the quadrant associated with those ratios will autopopulate in Row 29.</t>
  </si>
  <si>
    <t>Beginning on Row 32, a graph has been provided as a visual representation of where your IT organization falls relative to IT spending, revenue and income per employee.</t>
  </si>
  <si>
    <t>Review the "Quadrants Explained" tab for an explanation of the quadrant the Toolkit's output yielded.</t>
  </si>
  <si>
    <t>Note: The Cost Value Matrix framework evaluates business productivity in terms of revenue generation intensity; therefore, this framework is not applicable to public-sector or non-revenue-generating organizations.  Gartner analysts continuously evaluate valid, consistent measures equivalent to "IT spending as percentage of revenue," "revenue per employee" and "income per employee" for public-sector or non-revenue-generating organizations to make this framework applicable to every industry.</t>
  </si>
  <si>
    <r>
      <rPr>
        <b/>
        <i/>
        <sz val="11"/>
        <color theme="1"/>
        <rFont val="宋体"/>
        <family val="2"/>
        <scheme val="minor"/>
      </rPr>
      <t>Note:</t>
    </r>
    <r>
      <rPr>
        <i/>
        <sz val="11"/>
        <color theme="1"/>
        <rFont val="宋体"/>
        <family val="2"/>
        <scheme val="minor"/>
      </rPr>
      <t xml:space="preserve"> The goal of every organization may not be to achieve the Value for Money quadrant, but to measure IT's contribution to the business and whether cost optimization initiatives will help drive the business to yield a higher return than their peers.</t>
    </r>
  </si>
  <si>
    <r>
      <rPr>
        <b/>
        <sz val="11"/>
        <color theme="1"/>
        <rFont val="宋体"/>
        <family val="2"/>
        <scheme val="minor"/>
      </rPr>
      <t>Revenue-Efficient (Value Score More Than 1, Cost Score Less Than 1)</t>
    </r>
    <r>
      <rPr>
        <sz val="11"/>
        <color theme="1"/>
        <rFont val="宋体"/>
        <family val="2"/>
        <scheme val="minor"/>
      </rPr>
      <t xml:space="preserve">
Organizations in the Revenue-Efficient quadrant had a value score of greater than 1 and a cost score of less than 1, which means that they achieved a higher than average "revenue per employee" metric, with lower-than-average IT spend and lower-than-average business margins (income per employee). This suggests that these organizations are extremely innovative and that they maximize the use of technology to drive revenue, enhance customer experience and help customer retention, and that they predominantly use IT to enhance business services/products, rather than to improve back-office processes (as they had lower-than-average business margins). This is a position that some organizations may want to be in for a short period to establish market share and a loyal customer base, before moving into the Value for Money quadrant.</t>
    </r>
  </si>
  <si>
    <r>
      <rPr>
        <b/>
        <sz val="11"/>
        <color theme="1"/>
        <rFont val="宋体"/>
        <family val="2"/>
        <scheme val="minor"/>
      </rPr>
      <t>Value for Money (Value Score More Than 1, Cost Score More Than 1)</t>
    </r>
    <r>
      <rPr>
        <sz val="11"/>
        <color theme="1"/>
        <rFont val="宋体"/>
        <family val="2"/>
        <scheme val="minor"/>
      </rPr>
      <t xml:space="preserve">
Organizations in this quadrant have an IT department contributing positively to business metrics at a reasonable cost compared with their peers. Both the cost and value scores are greater than 1, meaning that there is a higher-than-average contribution to the business compared to their peers. There is a balance of spending between "run," "grow" and "transform" similar to industry averages (see "IT Key Metrics Data 2018: Executive Summary" ) for averages for run, grow and transform. The cost optimization initiatives are a balanced mix of cost-cutting and value-generation projects. The long-term aim for most CIOs should be to focus on getting into the Value for Money quadrant, as it means the organization is generating a higher operating margin (income per employee) and revenue per employee than its peers in relation to IT spending.</t>
    </r>
  </si>
  <si>
    <r>
      <rPr>
        <b/>
        <sz val="11"/>
        <color theme="1"/>
        <rFont val="宋体"/>
        <family val="2"/>
        <scheme val="minor"/>
      </rPr>
      <t>Cost-Inefficient (Renamed From "Low Cost, Low Value"; Value Score Less Than 1, Cost Score Less Than 1)</t>
    </r>
    <r>
      <rPr>
        <sz val="11"/>
        <color theme="1"/>
        <rFont val="宋体"/>
        <family val="2"/>
        <scheme val="minor"/>
      </rPr>
      <t xml:space="preserve">
This quadrant was originally called "Low Cost, Low Value," as it was assumed that it would be full of organizations that were spending little in IT and therefore driving significantly less business value. Through research, our findings show that this quadrant consists of both the original assumed "low cost, low value" and organizations that spend high amounts on IT without the corresponding improvement in business metrics. We classify this spend as inefficient IT spend; therefore, we have renamed this quadrant "Cost-Inefficient."
Organizations in the Cost-Inefficient quadrant had a score of less than 1 on both the value and cost index. Most organizations with this score had higher-than-average IT spending, with lower-than-average "revenue per employee" and "income per employee" metrics. In an efficient organization, we would expect the higher spending to be offset by having better-than-average business metrics. In the absence of such improvements, the conclusion is that there is a genuine overspend in the IT budget, which needs to be reduced in line with industry averages, or that that the organization is undergoing a period of investment in IT, which once finished will yield benefits both in terms of IT spending levels reaching a normal run rate and an improvement in business metrics. We encourage organizations to calculate their cost value rating (CVR) for both the current state (as is) and future state (to be — a point in time where IT spending is back at normal levels and business metrics are showing benefits of investments) to ensure that the organization will move into the appropriate quadrant once the benefits of IT investment are realized. If both the current cost value matrix (CVM) rating and the future CVM rating give the organization a "cost-inefficient" status, then it is likely the IT budget has inefficient overspending and therefore should be brought back in line with industry averages. An IT cost reduction exercise would be recommended as a next step.</t>
    </r>
  </si>
  <si>
    <t>CIOs in the Cost-Inefficient quadrant focus on IT cost reduction, and deliver a good, functional IT department that serves the needs of the business as a support function at a low cost.
Organizations implementing more digital business practices are looking to CIOs to contribute to their success. Technology investments should lead to improved operational margins, increased revenue or both.
CIOs can look to move to the Cost-Efficient quadrant by focusing on business process improvement. Using technology can reduce operating costs of the business through process automation as well as workflow improvements.
CIOs should utilize the ITKMD report aligned with their industry to view the average operating margains of their peers. Using these benchmarks helps the CIO prioritize process reduction to then drive efficiency.</t>
  </si>
  <si>
    <t>This Toolkit allows CIOs to understand the correlation between IT spending and business value metrics such as income per employee and revenue per employee. By knowing where the organization falls along the cost and value axes, CIOs can model potential future investments to determine the value IT could bring to the enterprise. These models and assumptions can then be used in conversations with the CEO and CFO when discussing the IT budget and cost optimization opportunities.</t>
  </si>
  <si>
    <r>
      <t xml:space="preserve">Enter </t>
    </r>
    <r>
      <rPr>
        <b/>
        <sz val="11"/>
        <rFont val="Arial"/>
        <family val="2"/>
      </rPr>
      <t>your</t>
    </r>
    <r>
      <rPr>
        <sz val="11"/>
        <rFont val="Arial"/>
        <family val="2"/>
      </rPr>
      <t xml:space="preserve"> organization's IT spending as a percentage of revenue, IT spending as a percentage of operating expense, revenue per employee, and income per employee in cells F5, F8, F11 and F14, respectively. These values, along with the values autopopulated in Step No. 2, will then calculate each category's ratio.</t>
    </r>
  </si>
  <si>
    <t>(Optional) Follow up with a Gartner analyst to discuss how this output relates to how IT provides value to the business and cost optimization opportunities.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</si>
</sst>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_(&quot;$&quot;* #,##0_);_(&quot;$&quot;* \(#,##0\);_(&quot;$&quot;* &quot;-&quot;_);_(@_)"/>
    <numFmt numFmtId="177" formatCode="0.0%"/>
    <numFmt numFmtId="178" formatCode="_(&quot;$&quot;* #,##0_);_(&quot;$&quot;* \(#,##0\);_(&quot;$&quot;* &quot;-&quot;??_);_(@_)"/>
  </numFmts>
  <fonts count="28" x14ac:knownFonts="1">
    <font>
      <sz val="11"/>
      <color theme="1"/>
      <name val="宋体"/>
      <family val="2"/>
      <scheme val="minor"/>
    </font>
    <font>
      <b/>
      <sz val="11"/>
      <color theme="1"/>
      <name val="宋体"/>
      <family val="2"/>
      <scheme val="minor"/>
    </font>
    <font>
      <b/>
      <sz val="12"/>
      <color theme="1"/>
      <name val="宋体"/>
      <family val="2"/>
      <scheme val="minor"/>
    </font>
    <font>
      <u/>
      <sz val="11"/>
      <color theme="10"/>
      <name val="宋体"/>
      <family val="2"/>
      <scheme val="minor"/>
    </font>
    <font>
      <b/>
      <u/>
      <sz val="11"/>
      <color theme="10"/>
      <name val="宋体"/>
      <family val="2"/>
      <scheme val="minor"/>
    </font>
    <font>
      <sz val="10"/>
      <name val="Arial"/>
      <family val="2"/>
    </font>
    <font>
      <sz val="22"/>
      <name val="Arial"/>
      <family val="2"/>
    </font>
    <font>
      <sz val="22"/>
      <color indexed="20"/>
      <name val="Arial"/>
      <family val="2"/>
    </font>
    <font>
      <b/>
      <sz val="14"/>
      <color theme="3"/>
      <name val="Arial"/>
      <family val="2"/>
    </font>
    <font>
      <sz val="22"/>
      <color theme="4"/>
      <name val="Arial"/>
      <family val="2"/>
    </font>
    <font>
      <sz val="12"/>
      <color indexed="8"/>
      <name val="Arial"/>
      <family val="2"/>
    </font>
    <font>
      <sz val="10"/>
      <color indexed="8"/>
      <name val="Arial"/>
      <family val="2"/>
    </font>
    <font>
      <b/>
      <sz val="16"/>
      <color indexed="9"/>
      <name val="Arial"/>
      <family val="2"/>
    </font>
    <font>
      <b/>
      <sz val="10"/>
      <name val="Arial"/>
      <family val="2"/>
    </font>
    <font>
      <b/>
      <sz val="10"/>
      <color theme="0"/>
      <name val="Arial"/>
      <family val="2"/>
    </font>
    <font>
      <sz val="11"/>
      <name val="Arial"/>
      <family val="2"/>
    </font>
    <font>
      <sz val="11"/>
      <name val="宋体"/>
      <family val="2"/>
      <scheme val="minor"/>
    </font>
    <font>
      <u/>
      <sz val="11"/>
      <color theme="10"/>
      <name val="Arial"/>
      <family val="2"/>
    </font>
    <font>
      <sz val="11"/>
      <color rgb="FFFFFF00"/>
      <name val="宋体"/>
      <family val="2"/>
      <scheme val="minor"/>
    </font>
    <font>
      <i/>
      <sz val="11"/>
      <color theme="1"/>
      <name val="宋体"/>
      <family val="2"/>
      <scheme val="minor"/>
    </font>
    <font>
      <b/>
      <i/>
      <sz val="11"/>
      <color theme="1"/>
      <name val="宋体"/>
      <family val="2"/>
      <scheme val="minor"/>
    </font>
    <font>
      <b/>
      <sz val="11"/>
      <name val="Arial"/>
      <family val="2"/>
    </font>
    <font>
      <sz val="11"/>
      <color theme="2" tint="-0.249977111117893"/>
      <name val="宋体"/>
      <family val="2"/>
      <scheme val="minor"/>
    </font>
    <font>
      <i/>
      <sz val="11"/>
      <name val="Arial"/>
      <family val="2"/>
    </font>
    <font>
      <sz val="11"/>
      <color theme="1"/>
      <name val="Arial"/>
      <family val="2"/>
    </font>
    <font>
      <b/>
      <sz val="11"/>
      <color theme="1"/>
      <name val="Arial"/>
      <family val="2"/>
    </font>
    <font>
      <b/>
      <sz val="12"/>
      <color theme="1"/>
      <name val="Arial"/>
      <family val="2"/>
    </font>
    <font>
      <sz val="9"/>
      <name val="宋体"/>
      <family val="3"/>
      <charset val="134"/>
      <scheme val="minor"/>
    </font>
  </fonts>
  <fills count="18">
    <fill>
      <patternFill patternType="none"/>
    </fill>
    <fill>
      <patternFill patternType="gray125"/>
    </fill>
    <fill>
      <patternFill patternType="solid">
        <fgColor theme="0" tint="-0.34998626667073579"/>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indexed="9"/>
        <bgColor indexed="64"/>
      </patternFill>
    </fill>
    <fill>
      <patternFill patternType="solid">
        <fgColor theme="3"/>
        <bgColor indexed="64"/>
      </patternFill>
    </fill>
    <fill>
      <patternFill patternType="solid">
        <fgColor theme="4"/>
        <bgColor indexed="64"/>
      </patternFill>
    </fill>
    <fill>
      <patternFill patternType="solid">
        <fgColor rgb="FF00529B"/>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2"/>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theme="0"/>
        <bgColor indexed="64"/>
      </patternFill>
    </fill>
  </fills>
  <borders count="13">
    <border>
      <left/>
      <right/>
      <top/>
      <bottom/>
      <diagonal/>
    </border>
    <border>
      <left/>
      <right/>
      <top/>
      <bottom style="thin">
        <color indexed="64"/>
      </bottom>
      <diagonal/>
    </border>
    <border>
      <left/>
      <right/>
      <top style="thick">
        <color theme="0" tint="-0.499984740745262"/>
      </top>
      <bottom style="thick">
        <color theme="0" tint="-0.499984740745262"/>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0" fontId="5" fillId="0" borderId="0"/>
  </cellStyleXfs>
  <cellXfs count="114">
    <xf numFmtId="0" fontId="0" fillId="0" borderId="0" xfId="0"/>
    <xf numFmtId="0" fontId="0" fillId="2" borderId="0" xfId="0" applyFill="1"/>
    <xf numFmtId="0" fontId="0" fillId="2" borderId="0" xfId="0" applyFill="1" applyAlignment="1"/>
    <xf numFmtId="0" fontId="0" fillId="0" borderId="0" xfId="0" applyAlignment="1">
      <alignment vertical="center"/>
    </xf>
    <xf numFmtId="0" fontId="1" fillId="0" borderId="0" xfId="0" applyFont="1" applyAlignment="1">
      <alignment vertical="center"/>
    </xf>
    <xf numFmtId="0" fontId="3" fillId="0" borderId="0" xfId="1"/>
    <xf numFmtId="0" fontId="4" fillId="0" borderId="0" xfId="1" applyFont="1" applyAlignment="1">
      <alignment vertical="center"/>
    </xf>
    <xf numFmtId="0" fontId="1" fillId="0" borderId="0" xfId="0" applyFont="1"/>
    <xf numFmtId="0" fontId="0" fillId="3" borderId="0" xfId="0" applyFill="1" applyAlignment="1">
      <alignment horizontal="center" vertical="center"/>
    </xf>
    <xf numFmtId="177" fontId="0" fillId="3" borderId="0" xfId="0" applyNumberFormat="1" applyFill="1" applyBorder="1" applyAlignment="1">
      <alignment horizontal="center" vertical="center"/>
    </xf>
    <xf numFmtId="0" fontId="0" fillId="4" borderId="1" xfId="0" applyFill="1" applyBorder="1" applyAlignment="1">
      <alignment horizontal="center" vertical="center"/>
    </xf>
    <xf numFmtId="177" fontId="0" fillId="4" borderId="1" xfId="0" applyNumberFormat="1" applyFill="1" applyBorder="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176" fontId="0" fillId="4" borderId="1" xfId="0" applyNumberFormat="1" applyFill="1" applyBorder="1" applyAlignment="1">
      <alignment horizontal="center" vertical="center"/>
    </xf>
    <xf numFmtId="176" fontId="0" fillId="3" borderId="0" xfId="0" applyNumberFormat="1" applyFill="1" applyBorder="1" applyAlignment="1">
      <alignment horizontal="center" vertical="center"/>
    </xf>
    <xf numFmtId="0" fontId="5" fillId="6" borderId="0" xfId="2" applyFill="1"/>
    <xf numFmtId="0" fontId="6" fillId="6" borderId="0" xfId="2" applyFont="1" applyFill="1"/>
    <xf numFmtId="0" fontId="7" fillId="6" borderId="0" xfId="2" applyFont="1" applyFill="1"/>
    <xf numFmtId="0" fontId="8" fillId="6" borderId="0" xfId="2" applyFont="1" applyFill="1"/>
    <xf numFmtId="0" fontId="5" fillId="6" borderId="0" xfId="2" applyFont="1" applyFill="1"/>
    <xf numFmtId="1" fontId="5" fillId="0" borderId="0" xfId="0" applyNumberFormat="1" applyFont="1" applyAlignment="1">
      <alignment horizontal="center" vertical="top"/>
    </xf>
    <xf numFmtId="0" fontId="15" fillId="0" borderId="0" xfId="0" applyFont="1" applyAlignment="1">
      <alignment horizontal="left" vertical="top" wrapText="1"/>
    </xf>
    <xf numFmtId="0" fontId="0" fillId="0" borderId="0" xfId="0" applyAlignment="1">
      <alignment horizontal="left" vertical="top"/>
    </xf>
    <xf numFmtId="0" fontId="0" fillId="0" borderId="3" xfId="0" applyBorder="1" applyAlignment="1">
      <alignment horizontal="left" vertical="top" wrapText="1"/>
    </xf>
    <xf numFmtId="0" fontId="0" fillId="0" borderId="0" xfId="0" applyFill="1" applyAlignment="1">
      <alignment horizontal="left" vertical="top"/>
    </xf>
    <xf numFmtId="0" fontId="16" fillId="0" borderId="0" xfId="0" applyFont="1" applyAlignment="1">
      <alignment horizontal="center" vertical="center" wrapText="1"/>
    </xf>
    <xf numFmtId="0" fontId="17" fillId="0" borderId="0" xfId="1" applyFont="1" applyAlignment="1">
      <alignment horizontal="left" vertical="top" wrapText="1"/>
    </xf>
    <xf numFmtId="0" fontId="14" fillId="8" borderId="0" xfId="0" applyFont="1" applyFill="1" applyAlignment="1">
      <alignment horizontal="center" vertical="center"/>
    </xf>
    <xf numFmtId="0" fontId="18" fillId="9" borderId="3" xfId="0" applyFont="1" applyFill="1" applyBorder="1"/>
    <xf numFmtId="0" fontId="1" fillId="11" borderId="0" xfId="0" applyFont="1" applyFill="1" applyAlignment="1">
      <alignment horizontal="center" vertical="center" wrapText="1"/>
    </xf>
    <xf numFmtId="177" fontId="0" fillId="11" borderId="0" xfId="0" applyNumberFormat="1" applyFill="1" applyAlignment="1">
      <alignment horizontal="center" vertical="center"/>
    </xf>
    <xf numFmtId="176" fontId="0" fillId="11" borderId="0" xfId="0" applyNumberFormat="1" applyFill="1" applyAlignment="1">
      <alignment horizontal="center" vertical="center"/>
    </xf>
    <xf numFmtId="0" fontId="1" fillId="12" borderId="0" xfId="0" applyFont="1" applyFill="1" applyAlignment="1">
      <alignment horizontal="center" vertical="center" wrapText="1"/>
    </xf>
    <xf numFmtId="177" fontId="0" fillId="12" borderId="0" xfId="0" applyNumberFormat="1" applyFill="1" applyAlignment="1">
      <alignment horizontal="center" vertical="center"/>
    </xf>
    <xf numFmtId="176" fontId="0" fillId="12" borderId="0" xfId="0" applyNumberFormat="1" applyFill="1" applyAlignment="1">
      <alignment horizontal="center" vertical="center"/>
    </xf>
    <xf numFmtId="177" fontId="16" fillId="11" borderId="0" xfId="0" applyNumberFormat="1" applyFont="1" applyFill="1" applyAlignment="1">
      <alignment horizontal="center" vertical="center"/>
    </xf>
    <xf numFmtId="177" fontId="16" fillId="12" borderId="0" xfId="0" applyNumberFormat="1" applyFont="1" applyFill="1" applyAlignment="1">
      <alignment horizontal="center" vertical="center"/>
    </xf>
    <xf numFmtId="176" fontId="16" fillId="11" borderId="0" xfId="0" applyNumberFormat="1" applyFont="1" applyFill="1" applyAlignment="1">
      <alignment horizontal="center" vertical="center"/>
    </xf>
    <xf numFmtId="176" fontId="16" fillId="12" borderId="0" xfId="0" applyNumberFormat="1" applyFont="1" applyFill="1" applyAlignment="1">
      <alignment horizontal="center" vertical="center"/>
    </xf>
    <xf numFmtId="178" fontId="16" fillId="11" borderId="0" xfId="0" applyNumberFormat="1" applyFont="1" applyFill="1" applyAlignment="1">
      <alignment horizontal="center" vertical="center"/>
    </xf>
    <xf numFmtId="178" fontId="16" fillId="12" borderId="0" xfId="0" applyNumberFormat="1" applyFont="1" applyFill="1" applyAlignment="1">
      <alignment horizontal="center" vertical="center"/>
    </xf>
    <xf numFmtId="0" fontId="1" fillId="17" borderId="1" xfId="0" applyFont="1" applyFill="1" applyBorder="1" applyAlignment="1">
      <alignment horizontal="center" vertical="center"/>
    </xf>
    <xf numFmtId="0" fontId="0" fillId="17" borderId="1" xfId="0" applyFill="1" applyBorder="1" applyAlignment="1">
      <alignment horizontal="center" vertical="center"/>
    </xf>
    <xf numFmtId="2" fontId="0" fillId="17" borderId="1" xfId="0" applyNumberFormat="1" applyFill="1" applyBorder="1" applyAlignment="1">
      <alignment horizontal="center" vertical="center"/>
    </xf>
    <xf numFmtId="0" fontId="0" fillId="17" borderId="0" xfId="0" applyFill="1" applyAlignment="1">
      <alignment horizontal="center" vertical="center"/>
    </xf>
    <xf numFmtId="2" fontId="0" fillId="17" borderId="0" xfId="0" applyNumberFormat="1" applyFill="1" applyBorder="1" applyAlignment="1">
      <alignment horizontal="center" vertical="center"/>
    </xf>
    <xf numFmtId="0" fontId="0" fillId="17" borderId="0" xfId="0" applyFill="1"/>
    <xf numFmtId="0" fontId="1" fillId="17" borderId="0" xfId="0" applyFont="1" applyFill="1"/>
    <xf numFmtId="0" fontId="0" fillId="17" borderId="0" xfId="0" applyFill="1" applyBorder="1"/>
    <xf numFmtId="0" fontId="0" fillId="17" borderId="8" xfId="0" applyFill="1" applyBorder="1" applyAlignment="1">
      <alignment vertical="center"/>
    </xf>
    <xf numFmtId="0" fontId="0" fillId="17" borderId="0" xfId="0" applyFill="1" applyBorder="1" applyAlignment="1">
      <alignment vertical="center"/>
    </xf>
    <xf numFmtId="0" fontId="0" fillId="17" borderId="0" xfId="0" applyFill="1" applyBorder="1" applyAlignment="1">
      <alignment horizontal="right" vertical="center" indent="1"/>
    </xf>
    <xf numFmtId="0" fontId="0" fillId="17" borderId="4" xfId="0" applyFill="1" applyBorder="1" applyAlignment="1"/>
    <xf numFmtId="0" fontId="22" fillId="2" borderId="0" xfId="0" applyFont="1" applyFill="1"/>
    <xf numFmtId="0" fontId="16" fillId="17" borderId="0" xfId="0" applyFont="1" applyFill="1"/>
    <xf numFmtId="0" fontId="5" fillId="17" borderId="0" xfId="0" applyFont="1" applyFill="1"/>
    <xf numFmtId="0" fontId="5" fillId="17" borderId="0" xfId="0" applyFont="1" applyFill="1" applyAlignment="1"/>
    <xf numFmtId="0" fontId="16" fillId="17" borderId="0" xfId="0" applyFont="1" applyFill="1" applyAlignment="1">
      <alignment horizontal="left" vertical="top" wrapText="1"/>
    </xf>
    <xf numFmtId="0" fontId="16" fillId="17" borderId="0" xfId="0" applyFont="1" applyFill="1" applyAlignment="1"/>
    <xf numFmtId="0" fontId="11" fillId="6" borderId="0" xfId="2" applyFont="1" applyFill="1" applyAlignment="1">
      <alignment horizontal="left" vertical="top" wrapText="1"/>
    </xf>
    <xf numFmtId="0" fontId="9" fillId="6" borderId="0" xfId="2" applyFont="1" applyFill="1" applyAlignment="1">
      <alignment horizontal="left" wrapText="1"/>
    </xf>
    <xf numFmtId="0" fontId="10" fillId="6" borderId="0" xfId="2" applyFont="1" applyFill="1" applyAlignment="1">
      <alignment horizontal="left" vertical="top" wrapText="1"/>
    </xf>
    <xf numFmtId="0" fontId="23" fillId="0" borderId="0" xfId="0" applyFont="1" applyAlignment="1">
      <alignment horizontal="left" vertical="top" wrapText="1"/>
    </xf>
    <xf numFmtId="0" fontId="15" fillId="0" borderId="0" xfId="0" applyFont="1" applyAlignment="1">
      <alignment horizontal="left" vertical="top" wrapText="1"/>
    </xf>
    <xf numFmtId="0" fontId="14" fillId="8" borderId="0" xfId="0" applyFont="1" applyFill="1" applyAlignment="1">
      <alignment horizontal="center" vertical="center"/>
    </xf>
    <xf numFmtId="0" fontId="12" fillId="7" borderId="0" xfId="0" applyFont="1" applyFill="1" applyBorder="1" applyAlignment="1">
      <alignment horizontal="left" vertical="center"/>
    </xf>
    <xf numFmtId="0" fontId="13" fillId="0" borderId="0" xfId="0" applyFont="1" applyFill="1" applyBorder="1" applyAlignment="1">
      <alignment horizontal="left" vertical="top" wrapText="1"/>
    </xf>
    <xf numFmtId="0" fontId="0" fillId="10" borderId="3" xfId="0" applyFill="1" applyBorder="1" applyAlignment="1">
      <alignment horizontal="center" vertical="center"/>
    </xf>
    <xf numFmtId="0" fontId="0" fillId="13" borderId="3" xfId="0" applyFill="1" applyBorder="1" applyAlignment="1">
      <alignment horizontal="center" vertical="center"/>
    </xf>
    <xf numFmtId="0" fontId="0" fillId="3" borderId="3" xfId="0" applyFill="1" applyBorder="1" applyAlignment="1">
      <alignment horizontal="center" vertical="center"/>
    </xf>
    <xf numFmtId="0" fontId="0" fillId="14" borderId="3" xfId="0" applyFill="1" applyBorder="1" applyAlignment="1">
      <alignment horizontal="center" vertical="center"/>
    </xf>
    <xf numFmtId="0" fontId="2" fillId="0" borderId="2" xfId="0" applyFont="1" applyBorder="1" applyAlignment="1">
      <alignment horizontal="center" vertical="center"/>
    </xf>
    <xf numFmtId="0" fontId="0" fillId="17" borderId="0" xfId="0" applyFill="1" applyAlignment="1">
      <alignment horizontal="center"/>
    </xf>
    <xf numFmtId="0" fontId="1" fillId="17" borderId="0" xfId="0" applyFont="1" applyFill="1" applyAlignment="1">
      <alignment horizontal="center" vertical="center"/>
    </xf>
    <xf numFmtId="0" fontId="0" fillId="17" borderId="0" xfId="0" applyFill="1" applyAlignment="1">
      <alignment horizontal="center" vertical="center"/>
    </xf>
    <xf numFmtId="2" fontId="0" fillId="10" borderId="0" xfId="0" applyNumberFormat="1" applyFill="1" applyAlignment="1">
      <alignment horizontal="center" vertical="center"/>
    </xf>
    <xf numFmtId="0" fontId="12" fillId="7" borderId="11" xfId="0" applyFont="1" applyFill="1" applyBorder="1" applyAlignment="1">
      <alignment horizontal="left" vertical="center"/>
    </xf>
    <xf numFmtId="0" fontId="12" fillId="7" borderId="12" xfId="0" applyFont="1" applyFill="1" applyBorder="1" applyAlignment="1">
      <alignment horizontal="left" vertical="center"/>
    </xf>
    <xf numFmtId="0" fontId="19" fillId="0" borderId="0" xfId="0" applyFont="1" applyBorder="1" applyAlignment="1">
      <alignment horizontal="left" vertical="top" wrapText="1"/>
    </xf>
    <xf numFmtId="0" fontId="12" fillId="0" borderId="0" xfId="0" applyFont="1" applyFill="1" applyBorder="1" applyAlignment="1">
      <alignment horizontal="center" vertical="center"/>
    </xf>
    <xf numFmtId="0" fontId="12" fillId="0" borderId="1" xfId="0" applyFont="1" applyFill="1" applyBorder="1" applyAlignment="1">
      <alignment horizontal="center" vertical="center"/>
    </xf>
    <xf numFmtId="0" fontId="12" fillId="7" borderId="7" xfId="0" applyFont="1" applyFill="1" applyBorder="1" applyAlignment="1">
      <alignment horizontal="left" vertical="center"/>
    </xf>
    <xf numFmtId="0" fontId="24" fillId="2" borderId="0" xfId="0" applyFont="1" applyFill="1"/>
    <xf numFmtId="0" fontId="24" fillId="13" borderId="0" xfId="0" applyFont="1" applyFill="1" applyAlignment="1">
      <alignment horizontal="center"/>
    </xf>
    <xf numFmtId="0" fontId="24" fillId="13" borderId="0" xfId="0" applyFont="1" applyFill="1"/>
    <xf numFmtId="0" fontId="25" fillId="13" borderId="0" xfId="0" applyFont="1" applyFill="1" applyAlignment="1">
      <alignment horizontal="center" vertical="center"/>
    </xf>
    <xf numFmtId="0" fontId="25" fillId="13" borderId="0" xfId="0" applyFont="1" applyFill="1"/>
    <xf numFmtId="0" fontId="25" fillId="13" borderId="1" xfId="0" applyFont="1" applyFill="1" applyBorder="1" applyAlignment="1">
      <alignment horizontal="center"/>
    </xf>
    <xf numFmtId="0" fontId="24" fillId="4" borderId="5" xfId="0" applyFont="1" applyFill="1" applyBorder="1" applyAlignment="1">
      <alignment horizontal="left" vertical="top" wrapText="1"/>
    </xf>
    <xf numFmtId="0" fontId="24" fillId="4" borderId="4" xfId="0" applyFont="1" applyFill="1" applyBorder="1" applyAlignment="1">
      <alignment horizontal="left" vertical="top" wrapText="1"/>
    </xf>
    <xf numFmtId="0" fontId="24" fillId="4" borderId="6" xfId="0" applyFont="1" applyFill="1" applyBorder="1" applyAlignment="1">
      <alignment horizontal="left" vertical="top" wrapText="1"/>
    </xf>
    <xf numFmtId="0" fontId="25" fillId="13" borderId="1" xfId="0" applyFont="1" applyFill="1" applyBorder="1" applyAlignment="1">
      <alignment horizontal="center" vertical="center"/>
    </xf>
    <xf numFmtId="0" fontId="17" fillId="5" borderId="3" xfId="1" applyFont="1" applyFill="1" applyBorder="1"/>
    <xf numFmtId="0" fontId="24" fillId="4" borderId="7" xfId="0" applyFont="1" applyFill="1" applyBorder="1" applyAlignment="1">
      <alignment horizontal="left" vertical="top" wrapText="1"/>
    </xf>
    <xf numFmtId="0" fontId="24" fillId="4" borderId="0" xfId="0" applyFont="1" applyFill="1" applyBorder="1" applyAlignment="1">
      <alignment horizontal="left" vertical="top" wrapText="1"/>
    </xf>
    <xf numFmtId="0" fontId="24" fillId="4" borderId="8" xfId="0" applyFont="1" applyFill="1" applyBorder="1" applyAlignment="1">
      <alignment horizontal="left" vertical="top" wrapText="1"/>
    </xf>
    <xf numFmtId="0" fontId="24" fillId="13" borderId="0" xfId="0" applyFont="1" applyFill="1" applyAlignment="1">
      <alignment horizontal="center" vertical="center"/>
    </xf>
    <xf numFmtId="0" fontId="24" fillId="4" borderId="1" xfId="0" applyFont="1" applyFill="1" applyBorder="1" applyAlignment="1">
      <alignment horizontal="center" vertical="center"/>
    </xf>
    <xf numFmtId="177" fontId="24" fillId="4" borderId="1" xfId="0" applyNumberFormat="1" applyFont="1" applyFill="1" applyBorder="1" applyAlignment="1">
      <alignment horizontal="center" vertical="center"/>
    </xf>
    <xf numFmtId="2" fontId="24" fillId="16" borderId="0" xfId="0" applyNumberFormat="1" applyFont="1" applyFill="1" applyAlignment="1">
      <alignment horizontal="center" vertical="center"/>
    </xf>
    <xf numFmtId="0" fontId="24" fillId="3" borderId="0" xfId="0" applyFont="1" applyFill="1" applyAlignment="1">
      <alignment horizontal="center" vertical="center"/>
    </xf>
    <xf numFmtId="177" fontId="24" fillId="3" borderId="0" xfId="0" applyNumberFormat="1" applyFont="1" applyFill="1" applyBorder="1" applyAlignment="1">
      <alignment horizontal="center" vertical="center"/>
    </xf>
    <xf numFmtId="0" fontId="17" fillId="13" borderId="0" xfId="1" applyFont="1" applyFill="1"/>
    <xf numFmtId="176" fontId="24" fillId="4" borderId="1" xfId="0" applyNumberFormat="1" applyFont="1" applyFill="1" applyBorder="1" applyAlignment="1">
      <alignment horizontal="center" vertical="center"/>
    </xf>
    <xf numFmtId="176" fontId="24" fillId="3" borderId="0" xfId="0" applyNumberFormat="1" applyFont="1" applyFill="1" applyBorder="1" applyAlignment="1">
      <alignment horizontal="center" vertical="center"/>
    </xf>
    <xf numFmtId="0" fontId="24" fillId="15" borderId="1" xfId="0" applyFont="1" applyFill="1" applyBorder="1" applyAlignment="1">
      <alignment horizontal="center" vertical="center"/>
    </xf>
    <xf numFmtId="2" fontId="24" fillId="15" borderId="1" xfId="0" applyNumberFormat="1" applyFont="1" applyFill="1" applyBorder="1" applyAlignment="1">
      <alignment horizontal="center" vertical="center"/>
    </xf>
    <xf numFmtId="0" fontId="24" fillId="15" borderId="0" xfId="0" applyFont="1" applyFill="1" applyAlignment="1">
      <alignment horizontal="center" vertical="center"/>
    </xf>
    <xf numFmtId="2" fontId="24" fillId="15" borderId="0" xfId="0" applyNumberFormat="1" applyFont="1" applyFill="1" applyBorder="1" applyAlignment="1">
      <alignment horizontal="center" vertical="center"/>
    </xf>
    <xf numFmtId="0" fontId="24" fillId="4" borderId="9" xfId="0" applyFont="1" applyFill="1" applyBorder="1" applyAlignment="1">
      <alignment horizontal="left" vertical="top" wrapText="1"/>
    </xf>
    <xf numFmtId="0" fontId="24" fillId="4" borderId="1" xfId="0" applyFont="1" applyFill="1" applyBorder="1" applyAlignment="1">
      <alignment horizontal="left" vertical="top" wrapText="1"/>
    </xf>
    <xf numFmtId="0" fontId="24" fillId="4" borderId="10" xfId="0" applyFont="1" applyFill="1" applyBorder="1" applyAlignment="1">
      <alignment horizontal="left" vertical="top" wrapText="1"/>
    </xf>
    <xf numFmtId="0" fontId="26" fillId="0" borderId="2" xfId="0" applyFont="1" applyBorder="1" applyAlignment="1">
      <alignment horizontal="center" vertical="center"/>
    </xf>
  </cellXfs>
  <cellStyles count="3">
    <cellStyle name="Hyperlink" xfId="1" builtinId="8"/>
    <cellStyle name="Normal" xfId="0" builtinId="0"/>
    <cellStyle name="Normal 2" xfId="2" xr:uid="{00000000-0005-0000-0000-000002000000}"/>
  </cellStyles>
  <dxfs count="8">
    <dxf>
      <fill>
        <patternFill>
          <bgColor theme="4" tint="0.59996337778862885"/>
        </patternFill>
      </fill>
    </dxf>
    <dxf>
      <fill>
        <patternFill>
          <bgColor theme="0" tint="-0.14996795556505021"/>
        </patternFill>
      </fill>
    </dxf>
    <dxf>
      <fill>
        <patternFill>
          <bgColor theme="7" tint="0.39994506668294322"/>
        </patternFill>
      </fill>
    </dxf>
    <dxf>
      <fill>
        <patternFill>
          <bgColor theme="9" tint="0.39994506668294322"/>
        </patternFill>
      </fill>
    </dxf>
    <dxf>
      <fill>
        <patternFill>
          <bgColor theme="4" tint="0.59996337778862885"/>
        </patternFill>
      </fill>
    </dxf>
    <dxf>
      <fill>
        <patternFill>
          <bgColor theme="0" tint="-0.14996795556505021"/>
        </patternFill>
      </fill>
    </dxf>
    <dxf>
      <fill>
        <patternFill>
          <bgColor theme="7" tint="0.39994506668294322"/>
        </patternFill>
      </fill>
    </dxf>
    <dxf>
      <fill>
        <patternFill>
          <bgColor theme="9" tint="0.39994506668294322"/>
        </patternFill>
      </fill>
    </dxf>
  </dxfs>
  <tableStyles count="0" defaultTableStyle="TableStyleMedium2" defaultPivotStyle="PivotStyleLight16"/>
  <colors>
    <mruColors>
      <color rgb="FF0052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490740591173024E-2"/>
          <c:y val="4.6348319732407293E-2"/>
          <c:w val="0.88818572766244375"/>
          <c:h val="0.86011964302836008"/>
        </c:manualLayout>
      </c:layout>
      <c:bubbleChart>
        <c:varyColors val="0"/>
        <c:ser>
          <c:idx val="0"/>
          <c:order val="0"/>
          <c:spPr>
            <a:solidFill>
              <a:srgbClr val="FF0000"/>
            </a:solidFill>
            <a:ln w="12700">
              <a:solidFill>
                <a:schemeClr val="tx1"/>
              </a:solidFill>
            </a:ln>
            <a:effectLst/>
          </c:spPr>
          <c:invertIfNegative val="0"/>
          <c:xVal>
            <c:numRef>
              <c:f>'Cost Value Matrix Entries'!$I$25</c:f>
              <c:numCache>
                <c:formatCode>General</c:formatCode>
                <c:ptCount val="1"/>
                <c:pt idx="0">
                  <c:v>2</c:v>
                </c:pt>
              </c:numCache>
            </c:numRef>
          </c:xVal>
          <c:yVal>
            <c:numRef>
              <c:f>'Cost Value Matrix Entries'!$I$22</c:f>
              <c:numCache>
                <c:formatCode>General</c:formatCode>
                <c:ptCount val="1"/>
                <c:pt idx="0">
                  <c:v>2</c:v>
                </c:pt>
              </c:numCache>
            </c:numRef>
          </c:yVal>
          <c:bubbleSize>
            <c:numLit>
              <c:formatCode>General</c:formatCode>
              <c:ptCount val="1"/>
              <c:pt idx="0">
                <c:v>1</c:v>
              </c:pt>
            </c:numLit>
          </c:bubbleSize>
          <c:bubble3D val="0"/>
          <c:extLst>
            <c:ext xmlns:c16="http://schemas.microsoft.com/office/drawing/2014/chart" uri="{C3380CC4-5D6E-409C-BE32-E72D297353CC}">
              <c16:uniqueId val="{00000000-0AC6-4008-AA4A-1A61ADC0CA9A}"/>
            </c:ext>
          </c:extLst>
        </c:ser>
        <c:dLbls>
          <c:showLegendKey val="0"/>
          <c:showVal val="0"/>
          <c:showCatName val="0"/>
          <c:showSerName val="0"/>
          <c:showPercent val="0"/>
          <c:showBubbleSize val="0"/>
        </c:dLbls>
        <c:bubbleScale val="50"/>
        <c:showNegBubbles val="0"/>
        <c:axId val="321910752"/>
        <c:axId val="321913888"/>
      </c:bubbleChart>
      <c:valAx>
        <c:axId val="321910752"/>
        <c:scaling>
          <c:orientation val="minMax"/>
          <c:max val="2"/>
          <c:min val="0"/>
        </c:scaling>
        <c:delete val="0"/>
        <c:axPos val="b"/>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zh-CN"/>
          </a:p>
        </c:txPr>
        <c:crossAx val="321913888"/>
        <c:crosses val="autoZero"/>
        <c:crossBetween val="midCat"/>
        <c:majorUnit val="1"/>
        <c:minorUnit val="1"/>
      </c:valAx>
      <c:valAx>
        <c:axId val="321913888"/>
        <c:scaling>
          <c:orientation val="minMax"/>
          <c:max val="2"/>
          <c:min val="0"/>
        </c:scaling>
        <c:delete val="0"/>
        <c:axPos val="l"/>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zh-CN"/>
          </a:p>
        </c:txPr>
        <c:crossAx val="321910752"/>
        <c:crosses val="autoZero"/>
        <c:crossBetween val="midCat"/>
        <c:majorUnit val="1"/>
        <c:minorUnit val="1"/>
      </c:valAx>
      <c:spPr>
        <a:noFill/>
        <a:ln>
          <a:noFill/>
        </a:ln>
        <a:effectLst/>
      </c:spPr>
    </c:plotArea>
    <c:plotVisOnly val="1"/>
    <c:dispBlanksAs val="gap"/>
    <c:showDLblsOverMax val="0"/>
  </c:chart>
  <c:spPr>
    <a:noFill/>
    <a:ln w="9525" cap="flat" cmpd="sng" algn="ctr">
      <a:no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76200</xdr:rowOff>
    </xdr:from>
    <xdr:ext cx="739140" cy="60960"/>
    <xdr:pic>
      <xdr:nvPicPr>
        <xdr:cNvPr id="2" name="Picture 33" descr="quartet">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4840" y="1043940"/>
          <a:ext cx="739140" cy="60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mc:AlternateContent xmlns:mc="http://schemas.openxmlformats.org/markup-compatibility/2006">
    <mc:Choice xmlns:a14="http://schemas.microsoft.com/office/drawing/2010/main" Requires="a14">
      <xdr:twoCellAnchor editAs="oneCell">
        <xdr:from>
          <xdr:col>1</xdr:col>
          <xdr:colOff>0</xdr:colOff>
          <xdr:row>2</xdr:row>
          <xdr:rowOff>0</xdr:rowOff>
        </xdr:from>
        <xdr:to>
          <xdr:col>3</xdr:col>
          <xdr:colOff>247650</xdr:colOff>
          <xdr:row>4</xdr:row>
          <xdr:rowOff>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1</xdr:col>
      <xdr:colOff>1710266</xdr:colOff>
      <xdr:row>30</xdr:row>
      <xdr:rowOff>59266</xdr:rowOff>
    </xdr:from>
    <xdr:to>
      <xdr:col>8</xdr:col>
      <xdr:colOff>237065</xdr:colOff>
      <xdr:row>46</xdr:row>
      <xdr:rowOff>93133</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gartner.com/explore/tools/it-budget"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gartner.com/document/3832664?ref=solrAll&amp;refval=196363017&amp;qid=5f99b8242b2ae2d5a3be6378c6076f19" TargetMode="External"/><Relationship Id="rId13" Type="http://schemas.openxmlformats.org/officeDocument/2006/relationships/hyperlink" Target="https://www.gartner.com/document/3830102?ref=solrAll&amp;refval=196363987&amp;qid=64641cf90f09d72637f19f63ca0e7151" TargetMode="External"/><Relationship Id="rId18" Type="http://schemas.openxmlformats.org/officeDocument/2006/relationships/hyperlink" Target="https://www.gartner.com/document/3832567?ref=solrAll&amp;refval=196364832&amp;qid=ccb2b3c74aa81043a14c8cd4637d706c" TargetMode="External"/><Relationship Id="rId3" Type="http://schemas.openxmlformats.org/officeDocument/2006/relationships/hyperlink" Target="https://www.gartner.com/document/3832770?ref=solrAll&amp;refval=196362060&amp;qid=e3615aa9eda40b439013065d73066d21" TargetMode="External"/><Relationship Id="rId21" Type="http://schemas.openxmlformats.org/officeDocument/2006/relationships/hyperlink" Target="https://www.gartner.com/document/3832568?ref=solrAll&amp;refval=196365294&amp;qid=37872a1e3650519c0f05b09437286a7b" TargetMode="External"/><Relationship Id="rId7" Type="http://schemas.openxmlformats.org/officeDocument/2006/relationships/hyperlink" Target="https://www.gartner.com/document/3833064?ref=solrAll&amp;refval=196362884&amp;qid=d40e31dc4bcfba711ef3e973587237c1" TargetMode="External"/><Relationship Id="rId12" Type="http://schemas.openxmlformats.org/officeDocument/2006/relationships/hyperlink" Target="https://www.gartner.com/document/3832772?ref=solrAll&amp;refval=196363803&amp;qid=3bfd10d6a35fba618b3d1a6ad200ceeb" TargetMode="External"/><Relationship Id="rId17" Type="http://schemas.openxmlformats.org/officeDocument/2006/relationships/hyperlink" Target="http://www.gartner.com/document/3833067?ref=solrAll&amp;refval=196364525&amp;qid=ea2a45e9de5634ff9a483f3fe9c2a2a1" TargetMode="External"/><Relationship Id="rId2" Type="http://schemas.openxmlformats.org/officeDocument/2006/relationships/hyperlink" Target="https://www.gartner.com/document/3832474?ref=solrAll&amp;refval=196361785&amp;qid=fbb0d1eb2c9e5a5f2cb928f8f67965bd" TargetMode="External"/><Relationship Id="rId16" Type="http://schemas.openxmlformats.org/officeDocument/2006/relationships/hyperlink" Target="https://www.gartner.com/document/3833065?ref=solrAll&amp;refval=196364443&amp;qid=6bb4028728ae76214253dd8f64375ceb" TargetMode="External"/><Relationship Id="rId20" Type="http://schemas.openxmlformats.org/officeDocument/2006/relationships/hyperlink" Target="https://www.gartner.com/document/3830119?ref=solrAll&amp;refval=196365104&amp;qid=9b92f0ad31ab4ef64da7710d093a23df" TargetMode="External"/><Relationship Id="rId1" Type="http://schemas.openxmlformats.org/officeDocument/2006/relationships/hyperlink" Target="https://www.gartner.com/document/3832768?ref=solrAll&amp;refval=196361591&amp;qid=78844ed1339115f05669b945cb484098" TargetMode="External"/><Relationship Id="rId6" Type="http://schemas.openxmlformats.org/officeDocument/2006/relationships/hyperlink" Target="https://www.gartner.com/document/3832477?ref=solrAll&amp;refval=196362685&amp;qid=ea23503bf3959dd510530c1852bba226" TargetMode="External"/><Relationship Id="rId11" Type="http://schemas.openxmlformats.org/officeDocument/2006/relationships/hyperlink" Target="https://www.gartner.com/document/3832566?ref=solrAll&amp;refval=196363674&amp;qid=ae0561c2c81d8f5744024aa44a98df7d" TargetMode="External"/><Relationship Id="rId5" Type="http://schemas.openxmlformats.org/officeDocument/2006/relationships/hyperlink" Target="https://www.gartner.com/document/3830117?ref=solrAll&amp;refval=196362532&amp;qid=2cf124b6f5408c8e23df055a6f0b1760" TargetMode="External"/><Relationship Id="rId15" Type="http://schemas.openxmlformats.org/officeDocument/2006/relationships/hyperlink" Target="https://www.gartner.com/document/3832773?ref=solrAll&amp;refval=196364275&amp;qid=e437366943bd185aab8e0f043d274305" TargetMode="External"/><Relationship Id="rId23" Type="http://schemas.openxmlformats.org/officeDocument/2006/relationships/printerSettings" Target="../printerSettings/printerSettings4.bin"/><Relationship Id="rId10" Type="http://schemas.openxmlformats.org/officeDocument/2006/relationships/hyperlink" Target="https://www.gartner.com/document/3830107?ref=TypeAheadSearch&amp;qid=fcedced629cd8efa09a50" TargetMode="External"/><Relationship Id="rId19" Type="http://schemas.openxmlformats.org/officeDocument/2006/relationships/hyperlink" Target="https://www.gartner.com/document/3832775?ref=solrAll&amp;refval=196364927&amp;qid=bc3fe7ebf0fe293de12c526a06765689" TargetMode="External"/><Relationship Id="rId4" Type="http://schemas.openxmlformats.org/officeDocument/2006/relationships/hyperlink" Target="https://www.gartner.com/document/3832564?ref=solrAll&amp;refval=196362310&amp;qid=cbb277497f8f29b6cb9333ea47684143" TargetMode="External"/><Relationship Id="rId9" Type="http://schemas.openxmlformats.org/officeDocument/2006/relationships/hyperlink" Target="https://www.gartner.com/document/3832570?ref=solrAll&amp;refval=196363219&amp;qid=f3e6ccb40666b3d35b584eaf644c31e2" TargetMode="External"/><Relationship Id="rId14" Type="http://schemas.openxmlformats.org/officeDocument/2006/relationships/hyperlink" Target="https://www.gartner.com/document/3830103?ref=solrAll&amp;refval=196364199&amp;qid=ce69bca9534dbd996080b1a26d81567e" TargetMode="External"/><Relationship Id="rId22" Type="http://schemas.openxmlformats.org/officeDocument/2006/relationships/hyperlink" Target="https://www.gartner.com/document/3832665?ref=solrAll&amp;refval=196365407&amp;qid=8b729189e9d571478d1b15b784ccf2f5"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gartner.com/document/3832768?ref=solrAll&amp;refval=196361591&amp;qid=78844ed1339115f05669b945cb48409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
  <sheetViews>
    <sheetView topLeftCell="A13" workbookViewId="0">
      <selection activeCell="O10" sqref="O10"/>
    </sheetView>
  </sheetViews>
  <sheetFormatPr defaultColWidth="9.1796875" defaultRowHeight="13.15" customHeight="1" x14ac:dyDescent="0.25"/>
  <cols>
    <col min="1" max="16384" width="9.1796875" style="16"/>
  </cols>
  <sheetData>
    <row r="1" spans="1:11" ht="12.75" customHeight="1" x14ac:dyDescent="0.25"/>
    <row r="2" spans="1:11" s="17" customFormat="1" ht="12.75" customHeight="1" x14ac:dyDescent="0.55000000000000004"/>
    <row r="3" spans="1:11" s="17" customFormat="1" ht="12.75" customHeight="1" x14ac:dyDescent="0.55000000000000004">
      <c r="A3" s="18"/>
    </row>
    <row r="4" spans="1:11" ht="12.75" customHeight="1" x14ac:dyDescent="0.25"/>
    <row r="5" spans="1:11" ht="12.75" customHeight="1" x14ac:dyDescent="0.25"/>
    <row r="7" spans="1:11" ht="18" x14ac:dyDescent="0.4">
      <c r="D7" s="19" t="s">
        <v>50</v>
      </c>
    </row>
    <row r="8" spans="1:11" ht="90.4" customHeight="1" x14ac:dyDescent="0.55000000000000004">
      <c r="D8" s="61" t="s">
        <v>56</v>
      </c>
      <c r="E8" s="61"/>
      <c r="F8" s="61"/>
      <c r="G8" s="61"/>
      <c r="H8" s="61"/>
      <c r="I8" s="61"/>
      <c r="J8" s="61"/>
      <c r="K8" s="61"/>
    </row>
    <row r="10" spans="1:11" ht="80.650000000000006" customHeight="1" x14ac:dyDescent="0.25">
      <c r="D10" s="62" t="s">
        <v>75</v>
      </c>
      <c r="E10" s="62"/>
      <c r="F10" s="62"/>
      <c r="G10" s="62"/>
      <c r="H10" s="62"/>
      <c r="I10" s="62"/>
      <c r="J10" s="62"/>
      <c r="K10" s="62"/>
    </row>
    <row r="11" spans="1:11" ht="25.15" customHeight="1" x14ac:dyDescent="0.25">
      <c r="D11" s="62"/>
      <c r="E11" s="62"/>
      <c r="F11" s="62"/>
      <c r="G11" s="62"/>
      <c r="H11" s="62"/>
      <c r="I11" s="62"/>
      <c r="J11" s="62"/>
      <c r="K11" s="62"/>
    </row>
    <row r="12" spans="1:11" ht="15" customHeight="1" x14ac:dyDescent="0.25"/>
    <row r="13" spans="1:11" ht="87" customHeight="1" x14ac:dyDescent="0.25">
      <c r="D13" s="60" t="s">
        <v>32</v>
      </c>
      <c r="E13" s="60"/>
      <c r="F13" s="60"/>
      <c r="G13" s="60"/>
      <c r="H13" s="60"/>
      <c r="I13" s="60"/>
      <c r="J13" s="60"/>
      <c r="K13" s="60"/>
    </row>
    <row r="14" spans="1:11" s="20" customFormat="1" ht="37.5" customHeight="1" x14ac:dyDescent="0.25">
      <c r="D14" s="60" t="s">
        <v>33</v>
      </c>
      <c r="E14" s="60"/>
      <c r="F14" s="60"/>
      <c r="G14" s="60"/>
      <c r="H14" s="60"/>
      <c r="I14" s="60"/>
      <c r="J14" s="60"/>
    </row>
  </sheetData>
  <mergeCells count="4">
    <mergeCell ref="D14:J14"/>
    <mergeCell ref="D8:K8"/>
    <mergeCell ref="D10:K11"/>
    <mergeCell ref="D13:K13"/>
  </mergeCells>
  <phoneticPr fontId="27" type="noConversion"/>
  <pageMargins left="0.7" right="0.7" top="0.75" bottom="0.75" header="0.3" footer="0.3"/>
  <pageSetup orientation="portrait" verticalDpi="0" r:id="rId1"/>
  <drawing r:id="rId2"/>
  <legacyDrawing r:id="rId3"/>
  <oleObjects>
    <mc:AlternateContent xmlns:mc="http://schemas.openxmlformats.org/markup-compatibility/2006">
      <mc:Choice Requires="x14">
        <oleObject progId="Photoshop.Image.9" shapeId="1025" r:id="rId4">
          <objectPr defaultSize="0" autoPict="0" r:id="rId5">
            <anchor moveWithCells="1">
              <from>
                <xdr:col>1</xdr:col>
                <xdr:colOff>0</xdr:colOff>
                <xdr:row>2</xdr:row>
                <xdr:rowOff>0</xdr:rowOff>
              </from>
              <to>
                <xdr:col>3</xdr:col>
                <xdr:colOff>247650</xdr:colOff>
                <xdr:row>4</xdr:row>
                <xdr:rowOff>0</xdr:rowOff>
              </to>
            </anchor>
          </objectPr>
        </oleObject>
      </mc:Choice>
      <mc:Fallback>
        <oleObject progId="Photoshop.Image.9"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
  <sheetViews>
    <sheetView topLeftCell="A10" workbookViewId="0">
      <selection activeCell="B12" sqref="B12:D12"/>
    </sheetView>
  </sheetViews>
  <sheetFormatPr defaultColWidth="8.81640625" defaultRowHeight="14" x14ac:dyDescent="0.25"/>
  <cols>
    <col min="1" max="1" width="9.1796875" style="47" customWidth="1"/>
    <col min="2" max="2" width="71.7265625" style="59" customWidth="1"/>
    <col min="3" max="3" width="5.7265625" style="58" customWidth="1"/>
    <col min="4" max="4" width="71.7265625" style="58" customWidth="1"/>
    <col min="5" max="16384" width="8.81640625" style="55"/>
  </cols>
  <sheetData>
    <row r="1" spans="1:4" ht="30" customHeight="1" x14ac:dyDescent="0.25">
      <c r="A1" s="66" t="s">
        <v>36</v>
      </c>
      <c r="B1" s="66"/>
      <c r="C1" s="66"/>
      <c r="D1" s="66"/>
    </row>
    <row r="2" spans="1:4" x14ac:dyDescent="0.25">
      <c r="A2" s="67"/>
      <c r="B2" s="67"/>
      <c r="C2" s="67"/>
      <c r="D2" s="67"/>
    </row>
    <row r="3" spans="1:4" x14ac:dyDescent="0.25">
      <c r="A3" s="28" t="s">
        <v>34</v>
      </c>
      <c r="B3" s="65" t="s">
        <v>35</v>
      </c>
      <c r="C3" s="65"/>
      <c r="D3" s="65"/>
    </row>
    <row r="4" spans="1:4" x14ac:dyDescent="0.25">
      <c r="A4" s="67"/>
      <c r="B4" s="67"/>
      <c r="C4" s="67"/>
      <c r="D4" s="67"/>
    </row>
    <row r="5" spans="1:4" ht="98.25" customHeight="1" x14ac:dyDescent="0.25">
      <c r="A5" s="21">
        <v>1</v>
      </c>
      <c r="B5" s="27" t="s">
        <v>40</v>
      </c>
      <c r="C5" s="26" t="s">
        <v>39</v>
      </c>
      <c r="D5" s="22" t="s">
        <v>46</v>
      </c>
    </row>
    <row r="6" spans="1:4" ht="49.9" customHeight="1" x14ac:dyDescent="0.25">
      <c r="A6" s="21">
        <v>2</v>
      </c>
      <c r="B6" s="64" t="s">
        <v>65</v>
      </c>
      <c r="C6" s="64"/>
      <c r="D6" s="64"/>
    </row>
    <row r="7" spans="1:4" ht="49.9" customHeight="1" x14ac:dyDescent="0.25">
      <c r="A7" s="21">
        <v>3</v>
      </c>
      <c r="B7" s="64" t="s">
        <v>76</v>
      </c>
      <c r="C7" s="64"/>
      <c r="D7" s="64"/>
    </row>
    <row r="8" spans="1:4" ht="49.9" customHeight="1" x14ac:dyDescent="0.25">
      <c r="A8" s="21">
        <v>4</v>
      </c>
      <c r="B8" s="64" t="s">
        <v>66</v>
      </c>
      <c r="C8" s="64"/>
      <c r="D8" s="64"/>
    </row>
    <row r="9" spans="1:4" ht="49.9" customHeight="1" x14ac:dyDescent="0.25">
      <c r="A9" s="21">
        <v>5</v>
      </c>
      <c r="B9" s="64" t="s">
        <v>67</v>
      </c>
      <c r="C9" s="64"/>
      <c r="D9" s="64"/>
    </row>
    <row r="10" spans="1:4" ht="49.9" customHeight="1" x14ac:dyDescent="0.25">
      <c r="A10" s="21">
        <v>6</v>
      </c>
      <c r="B10" s="64" t="s">
        <v>68</v>
      </c>
      <c r="C10" s="64"/>
      <c r="D10" s="64"/>
    </row>
    <row r="11" spans="1:4" ht="49.9" customHeight="1" x14ac:dyDescent="0.25">
      <c r="A11" s="21">
        <v>7</v>
      </c>
      <c r="B11" s="64" t="s">
        <v>77</v>
      </c>
      <c r="C11" s="64"/>
      <c r="D11" s="64"/>
    </row>
    <row r="12" spans="1:4" ht="60" customHeight="1" x14ac:dyDescent="0.25">
      <c r="A12" s="21">
        <v>8</v>
      </c>
      <c r="B12" s="63" t="s">
        <v>69</v>
      </c>
      <c r="C12" s="64"/>
      <c r="D12" s="64"/>
    </row>
    <row r="13" spans="1:4" x14ac:dyDescent="0.25">
      <c r="A13" s="56"/>
      <c r="B13" s="57"/>
    </row>
    <row r="14" spans="1:4" x14ac:dyDescent="0.25">
      <c r="A14" s="56"/>
      <c r="B14" s="57"/>
    </row>
    <row r="15" spans="1:4" x14ac:dyDescent="0.25">
      <c r="A15" s="56"/>
      <c r="B15" s="57"/>
    </row>
    <row r="16" spans="1:4" x14ac:dyDescent="0.25">
      <c r="A16" s="56"/>
      <c r="B16" s="57"/>
    </row>
    <row r="17" spans="1:2" x14ac:dyDescent="0.25">
      <c r="A17" s="56"/>
      <c r="B17" s="57"/>
    </row>
    <row r="18" spans="1:2" x14ac:dyDescent="0.25">
      <c r="A18" s="56"/>
      <c r="B18" s="57"/>
    </row>
    <row r="19" spans="1:2" x14ac:dyDescent="0.25">
      <c r="A19" s="56"/>
      <c r="B19" s="57"/>
    </row>
    <row r="20" spans="1:2" x14ac:dyDescent="0.25">
      <c r="A20" s="56"/>
      <c r="B20" s="57"/>
    </row>
  </sheetData>
  <mergeCells count="11">
    <mergeCell ref="B12:D12"/>
    <mergeCell ref="B11:D11"/>
    <mergeCell ref="B3:D3"/>
    <mergeCell ref="A1:D1"/>
    <mergeCell ref="A2:D2"/>
    <mergeCell ref="A4:D4"/>
    <mergeCell ref="B6:D6"/>
    <mergeCell ref="B7:D7"/>
    <mergeCell ref="B8:D8"/>
    <mergeCell ref="B10:D10"/>
    <mergeCell ref="B9:D9"/>
  </mergeCells>
  <phoneticPr fontId="27" type="noConversion"/>
  <hyperlinks>
    <hyperlink ref="B5" r:id="rId1" xr:uid="{00000000-0004-0000-0100-000000000000}"/>
  </hyperlinks>
  <pageMargins left="0.7" right="0.7" top="0.75" bottom="0.75" header="0.3" footer="0.3"/>
  <pageSetup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6"/>
  <sheetViews>
    <sheetView zoomScale="90" zoomScaleNormal="90" workbookViewId="0">
      <selection activeCell="K6" sqref="K6"/>
    </sheetView>
  </sheetViews>
  <sheetFormatPr defaultColWidth="8.81640625" defaultRowHeight="14" x14ac:dyDescent="0.25"/>
  <cols>
    <col min="1" max="1" width="5.7265625" style="47" customWidth="1"/>
    <col min="2" max="2" width="30.7265625" style="47" customWidth="1"/>
    <col min="3" max="3" width="5.7265625" style="47" customWidth="1"/>
    <col min="4" max="4" width="30.7265625" style="47" customWidth="1"/>
    <col min="5" max="5" width="5.7265625" style="47" customWidth="1"/>
    <col min="6" max="6" width="15.7265625" style="47" customWidth="1"/>
    <col min="7" max="7" width="5.7265625" style="47" customWidth="1"/>
    <col min="8" max="8" width="10.7265625" style="47" customWidth="1"/>
    <col min="9" max="9" width="5.7265625" style="47" customWidth="1"/>
    <col min="10" max="10" width="8.81640625" style="47"/>
    <col min="11" max="11" width="44.7265625" style="47" customWidth="1"/>
    <col min="12" max="16384" width="8.81640625" style="47"/>
  </cols>
  <sheetData>
    <row r="1" spans="1:11" x14ac:dyDescent="0.25">
      <c r="A1" s="1"/>
      <c r="B1" s="1"/>
      <c r="C1" s="1"/>
      <c r="D1" s="1"/>
      <c r="E1" s="1"/>
      <c r="F1" s="1"/>
      <c r="G1" s="1"/>
      <c r="H1" s="1"/>
      <c r="I1" s="1"/>
    </row>
    <row r="2" spans="1:11" x14ac:dyDescent="0.25">
      <c r="A2" s="1"/>
      <c r="B2" s="74" t="s">
        <v>41</v>
      </c>
      <c r="C2" s="74"/>
      <c r="D2" s="74"/>
      <c r="E2" s="74"/>
      <c r="F2" s="74"/>
      <c r="G2" s="74"/>
      <c r="H2" s="74"/>
      <c r="I2" s="1"/>
      <c r="K2" s="48" t="s">
        <v>10</v>
      </c>
    </row>
    <row r="3" spans="1:11" x14ac:dyDescent="0.25">
      <c r="A3" s="1"/>
      <c r="B3" s="74"/>
      <c r="C3" s="74"/>
      <c r="D3" s="74"/>
      <c r="E3" s="74"/>
      <c r="F3" s="74"/>
      <c r="G3" s="74"/>
      <c r="H3" s="74"/>
      <c r="I3" s="1"/>
    </row>
    <row r="4" spans="1:11" x14ac:dyDescent="0.25">
      <c r="A4" s="1"/>
      <c r="B4" s="73"/>
      <c r="C4" s="73"/>
      <c r="D4" s="73"/>
      <c r="E4" s="73"/>
      <c r="F4" s="73"/>
      <c r="G4" s="73"/>
      <c r="H4" s="42" t="s">
        <v>43</v>
      </c>
      <c r="I4" s="1"/>
      <c r="K4" s="29"/>
    </row>
    <row r="5" spans="1:11" x14ac:dyDescent="0.25">
      <c r="A5" s="1"/>
      <c r="B5" s="74" t="s">
        <v>0</v>
      </c>
      <c r="C5" s="75" t="s">
        <v>4</v>
      </c>
      <c r="D5" s="10" t="s">
        <v>29</v>
      </c>
      <c r="E5" s="75" t="s">
        <v>4</v>
      </c>
      <c r="F5" s="11"/>
      <c r="G5" s="75" t="s">
        <v>4</v>
      </c>
      <c r="H5" s="76" t="str">
        <f>IF(OR(ISBLANK(F5),ISBLANK(F6))," ",F5/F6)</f>
        <v xml:space="preserve"> </v>
      </c>
      <c r="I5" s="1"/>
      <c r="K5"/>
    </row>
    <row r="6" spans="1:11" x14ac:dyDescent="0.25">
      <c r="A6" s="1"/>
      <c r="B6" s="74"/>
      <c r="C6" s="75"/>
      <c r="D6" s="8" t="s">
        <v>48</v>
      </c>
      <c r="E6" s="75"/>
      <c r="F6" s="9" t="str">
        <f>IF(ISBLANK(K4)," ",VLOOKUP(K4,'Key Industry Measures'!$A$6:$E$27,2))</f>
        <v xml:space="preserve"> </v>
      </c>
      <c r="G6" s="75"/>
      <c r="H6" s="76"/>
      <c r="I6" s="1"/>
      <c r="K6" s="5" t="s">
        <v>31</v>
      </c>
    </row>
    <row r="7" spans="1:11" x14ac:dyDescent="0.25">
      <c r="A7" s="1"/>
      <c r="B7" s="73"/>
      <c r="C7" s="73"/>
      <c r="D7" s="73"/>
      <c r="E7" s="73"/>
      <c r="F7" s="73"/>
      <c r="G7" s="73"/>
      <c r="H7" s="73"/>
      <c r="I7" s="1"/>
      <c r="K7" s="5" t="s">
        <v>11</v>
      </c>
    </row>
    <row r="8" spans="1:11" x14ac:dyDescent="0.25">
      <c r="A8" s="1"/>
      <c r="B8" s="74" t="s">
        <v>1</v>
      </c>
      <c r="C8" s="75" t="s">
        <v>4</v>
      </c>
      <c r="D8" s="10" t="s">
        <v>29</v>
      </c>
      <c r="E8" s="75" t="s">
        <v>4</v>
      </c>
      <c r="F8" s="11"/>
      <c r="G8" s="75" t="s">
        <v>4</v>
      </c>
      <c r="H8" s="76" t="str">
        <f>IF(OR(ISBLANK(F8),ISBLANK(F9))," ",F8/F9)</f>
        <v xml:space="preserve"> </v>
      </c>
      <c r="I8" s="1"/>
      <c r="K8" s="5" t="s">
        <v>12</v>
      </c>
    </row>
    <row r="9" spans="1:11" x14ac:dyDescent="0.25">
      <c r="A9" s="1"/>
      <c r="B9" s="74"/>
      <c r="C9" s="75"/>
      <c r="D9" s="8" t="s">
        <v>48</v>
      </c>
      <c r="E9" s="75"/>
      <c r="F9" s="9" t="str">
        <f>IF(ISBLANK(K4)," ",VLOOKUP(K4,'Key Industry Measures'!$A$6:$E$27,3))</f>
        <v xml:space="preserve"> </v>
      </c>
      <c r="G9" s="75"/>
      <c r="H9" s="76"/>
      <c r="I9" s="1"/>
      <c r="K9" s="5" t="s">
        <v>13</v>
      </c>
    </row>
    <row r="10" spans="1:11" x14ac:dyDescent="0.25">
      <c r="A10" s="1"/>
      <c r="B10" s="73"/>
      <c r="C10" s="73"/>
      <c r="D10" s="73"/>
      <c r="E10" s="73"/>
      <c r="F10" s="73"/>
      <c r="G10" s="73"/>
      <c r="H10" s="73"/>
      <c r="I10" s="1"/>
      <c r="K10" s="5" t="s">
        <v>14</v>
      </c>
    </row>
    <row r="11" spans="1:11" x14ac:dyDescent="0.25">
      <c r="A11" s="1"/>
      <c r="B11" s="74" t="s">
        <v>2</v>
      </c>
      <c r="C11" s="75" t="s">
        <v>4</v>
      </c>
      <c r="D11" s="10" t="s">
        <v>29</v>
      </c>
      <c r="E11" s="75" t="s">
        <v>4</v>
      </c>
      <c r="F11" s="14"/>
      <c r="G11" s="75" t="s">
        <v>4</v>
      </c>
      <c r="H11" s="76" t="str">
        <f>IF(OR(ISBLANK(F11),ISBLANK(F12))," ",F11/F12)</f>
        <v xml:space="preserve"> </v>
      </c>
      <c r="I11" s="1"/>
      <c r="K11" s="5" t="s">
        <v>15</v>
      </c>
    </row>
    <row r="12" spans="1:11" x14ac:dyDescent="0.25">
      <c r="A12" s="1"/>
      <c r="B12" s="74"/>
      <c r="C12" s="75"/>
      <c r="D12" s="8" t="s">
        <v>48</v>
      </c>
      <c r="E12" s="75"/>
      <c r="F12" s="15" t="str">
        <f>IF(ISBLANK(K4)," ",VLOOKUP(K4,'Key Industry Measures'!$A$6:$E$27,4))</f>
        <v xml:space="preserve"> </v>
      </c>
      <c r="G12" s="75"/>
      <c r="H12" s="76"/>
      <c r="I12" s="1"/>
      <c r="K12" s="5" t="s">
        <v>16</v>
      </c>
    </row>
    <row r="13" spans="1:11" x14ac:dyDescent="0.25">
      <c r="A13" s="1"/>
      <c r="B13" s="73"/>
      <c r="C13" s="73"/>
      <c r="D13" s="73"/>
      <c r="E13" s="73"/>
      <c r="F13" s="73"/>
      <c r="G13" s="73"/>
      <c r="H13" s="73"/>
      <c r="I13" s="1"/>
      <c r="K13" s="5" t="s">
        <v>17</v>
      </c>
    </row>
    <row r="14" spans="1:11" x14ac:dyDescent="0.25">
      <c r="A14" s="1"/>
      <c r="B14" s="74" t="s">
        <v>3</v>
      </c>
      <c r="C14" s="75" t="s">
        <v>4</v>
      </c>
      <c r="D14" s="10" t="s">
        <v>29</v>
      </c>
      <c r="E14" s="75" t="s">
        <v>4</v>
      </c>
      <c r="F14" s="14"/>
      <c r="G14" s="75" t="s">
        <v>4</v>
      </c>
      <c r="H14" s="76" t="str">
        <f>IF(OR(ISBLANK(F14),ISBLANK(F15))," ",F14/F15)</f>
        <v xml:space="preserve"> </v>
      </c>
      <c r="I14" s="1"/>
      <c r="K14" s="5" t="s">
        <v>47</v>
      </c>
    </row>
    <row r="15" spans="1:11" x14ac:dyDescent="0.25">
      <c r="A15" s="1"/>
      <c r="B15" s="74"/>
      <c r="C15" s="75"/>
      <c r="D15" s="8" t="s">
        <v>48</v>
      </c>
      <c r="E15" s="75"/>
      <c r="F15" s="15" t="str">
        <f>IF(ISBLANK(K4)," ",VLOOKUP(K4,'Key Industry Measures'!$A$6:$E$27,5))</f>
        <v xml:space="preserve"> </v>
      </c>
      <c r="G15" s="75"/>
      <c r="H15" s="76"/>
      <c r="I15" s="1"/>
      <c r="K15" s="5" t="s">
        <v>49</v>
      </c>
    </row>
    <row r="16" spans="1:11" x14ac:dyDescent="0.25">
      <c r="A16" s="1"/>
      <c r="B16" s="1"/>
      <c r="C16" s="1"/>
      <c r="D16" s="1"/>
      <c r="E16" s="1"/>
      <c r="F16" s="1"/>
      <c r="G16" s="1"/>
      <c r="H16" s="1"/>
      <c r="I16" s="1"/>
      <c r="K16" s="5" t="s">
        <v>18</v>
      </c>
    </row>
    <row r="17" spans="1:11" x14ac:dyDescent="0.25">
      <c r="K17" s="5" t="s">
        <v>19</v>
      </c>
    </row>
    <row r="18" spans="1:11" x14ac:dyDescent="0.25">
      <c r="A18" s="1"/>
      <c r="B18" s="1"/>
      <c r="C18" s="1"/>
      <c r="D18" s="1"/>
      <c r="E18" s="1"/>
      <c r="F18" s="1"/>
      <c r="G18" s="1"/>
      <c r="H18" s="1"/>
      <c r="I18" s="1"/>
      <c r="K18" s="5" t="s">
        <v>20</v>
      </c>
    </row>
    <row r="19" spans="1:11" x14ac:dyDescent="0.25">
      <c r="A19" s="1"/>
      <c r="B19" s="74" t="s">
        <v>42</v>
      </c>
      <c r="C19" s="74"/>
      <c r="D19" s="74"/>
      <c r="E19" s="74"/>
      <c r="F19" s="74"/>
      <c r="G19" s="74"/>
      <c r="H19" s="74"/>
      <c r="I19" s="1"/>
      <c r="K19" s="5" t="s">
        <v>21</v>
      </c>
    </row>
    <row r="20" spans="1:11" x14ac:dyDescent="0.25">
      <c r="A20" s="1"/>
      <c r="B20" s="74"/>
      <c r="C20" s="74"/>
      <c r="D20" s="74"/>
      <c r="E20" s="74"/>
      <c r="F20" s="74"/>
      <c r="G20" s="74"/>
      <c r="H20" s="74"/>
      <c r="I20" s="1"/>
      <c r="K20" s="5" t="s">
        <v>22</v>
      </c>
    </row>
    <row r="21" spans="1:11" x14ac:dyDescent="0.25">
      <c r="A21" s="1"/>
      <c r="B21" s="73"/>
      <c r="C21" s="73"/>
      <c r="D21" s="73"/>
      <c r="E21" s="73"/>
      <c r="F21" s="73"/>
      <c r="G21" s="73"/>
      <c r="H21" s="42" t="s">
        <v>43</v>
      </c>
      <c r="I21" s="1"/>
      <c r="K21" s="5" t="s">
        <v>63</v>
      </c>
    </row>
    <row r="22" spans="1:11" x14ac:dyDescent="0.25">
      <c r="A22" s="1"/>
      <c r="B22" s="74" t="s">
        <v>5</v>
      </c>
      <c r="C22" s="75" t="s">
        <v>4</v>
      </c>
      <c r="D22" s="43" t="str">
        <f>B11</f>
        <v>Revenue per Employee Ratio (C)</v>
      </c>
      <c r="E22" s="75" t="s">
        <v>4</v>
      </c>
      <c r="F22" s="44" t="str">
        <f>H11</f>
        <v xml:space="preserve"> </v>
      </c>
      <c r="G22" s="75" t="s">
        <v>4</v>
      </c>
      <c r="H22" s="76" t="str">
        <f>IF(OR(ISTEXT(F22),ISTEXT(F23))," ",F22/F23)</f>
        <v xml:space="preserve"> </v>
      </c>
      <c r="I22" s="54">
        <f>IF(H22&gt;=2,2,H22)</f>
        <v>2</v>
      </c>
      <c r="K22" s="5" t="s">
        <v>23</v>
      </c>
    </row>
    <row r="23" spans="1:11" x14ac:dyDescent="0.25">
      <c r="A23" s="1"/>
      <c r="B23" s="74"/>
      <c r="C23" s="75"/>
      <c r="D23" s="45" t="str">
        <f>B5</f>
        <v>IT as % of Revenue Ratio (A)</v>
      </c>
      <c r="E23" s="75"/>
      <c r="F23" s="46" t="str">
        <f>H5</f>
        <v xml:space="preserve"> </v>
      </c>
      <c r="G23" s="75"/>
      <c r="H23" s="76"/>
      <c r="I23" s="1"/>
      <c r="K23" s="5" t="s">
        <v>24</v>
      </c>
    </row>
    <row r="24" spans="1:11" x14ac:dyDescent="0.25">
      <c r="A24" s="1"/>
      <c r="B24" s="73"/>
      <c r="C24" s="73"/>
      <c r="D24" s="73"/>
      <c r="E24" s="73"/>
      <c r="F24" s="73"/>
      <c r="G24" s="73"/>
      <c r="H24" s="73"/>
      <c r="I24" s="1"/>
      <c r="K24" s="5" t="s">
        <v>25</v>
      </c>
    </row>
    <row r="25" spans="1:11" x14ac:dyDescent="0.25">
      <c r="A25" s="1"/>
      <c r="B25" s="74" t="s">
        <v>6</v>
      </c>
      <c r="C25" s="75" t="s">
        <v>4</v>
      </c>
      <c r="D25" s="43" t="str">
        <f>B14</f>
        <v>Income per Employee Ratio (D)</v>
      </c>
      <c r="E25" s="75" t="s">
        <v>4</v>
      </c>
      <c r="F25" s="44" t="str">
        <f>H14</f>
        <v xml:space="preserve"> </v>
      </c>
      <c r="G25" s="75" t="s">
        <v>4</v>
      </c>
      <c r="H25" s="76" t="str">
        <f>IF(OR(ISTEXT(F25),ISTEXT(F26))," ",F25/F26)</f>
        <v xml:space="preserve"> </v>
      </c>
      <c r="I25" s="54">
        <f>IF(H25&gt;=2,2,H25)</f>
        <v>2</v>
      </c>
      <c r="K25" s="5" t="s">
        <v>26</v>
      </c>
    </row>
    <row r="26" spans="1:11" x14ac:dyDescent="0.25">
      <c r="A26" s="1"/>
      <c r="B26" s="74"/>
      <c r="C26" s="75"/>
      <c r="D26" s="45" t="str">
        <f>B8</f>
        <v>IT as % of Opex Ratio (B)</v>
      </c>
      <c r="E26" s="75"/>
      <c r="F26" s="46" t="str">
        <f>H8</f>
        <v xml:space="preserve"> </v>
      </c>
      <c r="G26" s="75"/>
      <c r="H26" s="76"/>
      <c r="I26" s="1"/>
      <c r="K26" s="5" t="s">
        <v>27</v>
      </c>
    </row>
    <row r="27" spans="1:11" x14ac:dyDescent="0.25">
      <c r="A27" s="1"/>
      <c r="B27" s="2"/>
      <c r="C27" s="2"/>
      <c r="D27" s="2"/>
      <c r="E27" s="2"/>
      <c r="F27" s="2"/>
      <c r="G27" s="2"/>
      <c r="H27" s="2"/>
      <c r="I27" s="1"/>
      <c r="K27" s="5" t="s">
        <v>28</v>
      </c>
    </row>
    <row r="28" spans="1:11" ht="14.5" thickBot="1" x14ac:dyDescent="0.3"/>
    <row r="29" spans="1:11" ht="28.15" customHeight="1" thickTop="1" thickBot="1" x14ac:dyDescent="0.3">
      <c r="A29" s="72" t="str">
        <f>IF(OR(ISTEXT(H22),ISTEXT(H25))," ",IF(AND(H22&lt;1,H25&lt;1),"Cost-Inefficient",IF(AND(H22&gt;1,H25&lt;1),"Revenue-Efficient",IF(AND(H22&gt;1,H25&gt;1),"Value for Money",IF(AND(H22&lt;1,H25&gt;1),"Cost-Efficient"," ")))))</f>
        <v xml:space="preserve"> </v>
      </c>
      <c r="B29" s="72"/>
      <c r="C29" s="72"/>
      <c r="D29" s="72"/>
      <c r="E29" s="72"/>
      <c r="F29" s="72"/>
      <c r="G29" s="72"/>
      <c r="H29" s="72"/>
      <c r="I29" s="72"/>
    </row>
    <row r="30" spans="1:11" ht="14.5" thickTop="1" x14ac:dyDescent="0.25"/>
    <row r="31" spans="1:11" x14ac:dyDescent="0.25">
      <c r="B31" s="51"/>
    </row>
    <row r="32" spans="1:11" x14ac:dyDescent="0.25">
      <c r="B32" s="51"/>
      <c r="C32" s="68"/>
      <c r="D32" s="68"/>
      <c r="E32" s="69"/>
      <c r="F32" s="69"/>
      <c r="G32" s="69"/>
      <c r="H32" s="69"/>
    </row>
    <row r="33" spans="2:8" x14ac:dyDescent="0.25">
      <c r="C33" s="68"/>
      <c r="D33" s="68"/>
      <c r="E33" s="69"/>
      <c r="F33" s="69"/>
      <c r="G33" s="69"/>
      <c r="H33" s="69"/>
    </row>
    <row r="34" spans="2:8" x14ac:dyDescent="0.25">
      <c r="C34" s="68"/>
      <c r="D34" s="68"/>
      <c r="E34" s="69"/>
      <c r="F34" s="69"/>
      <c r="G34" s="69"/>
      <c r="H34" s="69"/>
    </row>
    <row r="35" spans="2:8" x14ac:dyDescent="0.25">
      <c r="C35" s="68"/>
      <c r="D35" s="68"/>
      <c r="E35" s="69"/>
      <c r="F35" s="69"/>
      <c r="G35" s="69"/>
      <c r="H35" s="69"/>
    </row>
    <row r="36" spans="2:8" x14ac:dyDescent="0.25">
      <c r="C36" s="68"/>
      <c r="D36" s="68"/>
      <c r="E36" s="69"/>
      <c r="F36" s="69"/>
      <c r="G36" s="69"/>
      <c r="H36" s="69"/>
    </row>
    <row r="37" spans="2:8" x14ac:dyDescent="0.25">
      <c r="C37" s="68"/>
      <c r="D37" s="68"/>
      <c r="E37" s="69"/>
      <c r="F37" s="69"/>
      <c r="G37" s="69"/>
      <c r="H37" s="69"/>
    </row>
    <row r="38" spans="2:8" x14ac:dyDescent="0.25">
      <c r="B38" s="51"/>
      <c r="C38" s="68"/>
      <c r="D38" s="68"/>
      <c r="E38" s="69"/>
      <c r="F38" s="69"/>
      <c r="G38" s="69"/>
      <c r="H38" s="69"/>
    </row>
    <row r="39" spans="2:8" x14ac:dyDescent="0.25">
      <c r="B39" s="50"/>
      <c r="C39" s="70"/>
      <c r="D39" s="70"/>
      <c r="E39" s="71"/>
      <c r="F39" s="71"/>
      <c r="G39" s="71"/>
      <c r="H39" s="71"/>
    </row>
    <row r="40" spans="2:8" x14ac:dyDescent="0.25">
      <c r="C40" s="70"/>
      <c r="D40" s="70"/>
      <c r="E40" s="71"/>
      <c r="F40" s="71"/>
      <c r="G40" s="71"/>
      <c r="H40" s="71"/>
    </row>
    <row r="41" spans="2:8" x14ac:dyDescent="0.25">
      <c r="C41" s="70"/>
      <c r="D41" s="70"/>
      <c r="E41" s="71"/>
      <c r="F41" s="71"/>
      <c r="G41" s="71"/>
      <c r="H41" s="71"/>
    </row>
    <row r="42" spans="2:8" x14ac:dyDescent="0.25">
      <c r="C42" s="70"/>
      <c r="D42" s="70"/>
      <c r="E42" s="71"/>
      <c r="F42" s="71"/>
      <c r="G42" s="71"/>
      <c r="H42" s="71"/>
    </row>
    <row r="43" spans="2:8" x14ac:dyDescent="0.25">
      <c r="C43" s="70"/>
      <c r="D43" s="70"/>
      <c r="E43" s="71"/>
      <c r="F43" s="71"/>
      <c r="G43" s="71"/>
      <c r="H43" s="71"/>
    </row>
    <row r="44" spans="2:8" x14ac:dyDescent="0.25">
      <c r="C44" s="70"/>
      <c r="D44" s="70"/>
      <c r="E44" s="71"/>
      <c r="F44" s="71"/>
      <c r="G44" s="71"/>
      <c r="H44" s="71"/>
    </row>
    <row r="45" spans="2:8" x14ac:dyDescent="0.25">
      <c r="C45" s="70"/>
      <c r="D45" s="70"/>
      <c r="E45" s="71"/>
      <c r="F45" s="71"/>
      <c r="G45" s="71"/>
      <c r="H45" s="71"/>
    </row>
    <row r="46" spans="2:8" x14ac:dyDescent="0.25">
      <c r="B46" s="52"/>
      <c r="C46" s="49"/>
      <c r="D46" s="53"/>
      <c r="E46" s="53"/>
    </row>
  </sheetData>
  <mergeCells count="43">
    <mergeCell ref="B2:H3"/>
    <mergeCell ref="B5:B6"/>
    <mergeCell ref="E5:E6"/>
    <mergeCell ref="G5:G6"/>
    <mergeCell ref="H5:H6"/>
    <mergeCell ref="C5:C6"/>
    <mergeCell ref="B4:G4"/>
    <mergeCell ref="B7:H7"/>
    <mergeCell ref="B8:B9"/>
    <mergeCell ref="E8:E9"/>
    <mergeCell ref="G8:G9"/>
    <mergeCell ref="H8:H9"/>
    <mergeCell ref="C8:C9"/>
    <mergeCell ref="B10:H10"/>
    <mergeCell ref="B11:B12"/>
    <mergeCell ref="E11:E12"/>
    <mergeCell ref="G11:G12"/>
    <mergeCell ref="H11:H12"/>
    <mergeCell ref="C11:C12"/>
    <mergeCell ref="B13:H13"/>
    <mergeCell ref="B14:B15"/>
    <mergeCell ref="E14:E15"/>
    <mergeCell ref="G14:G15"/>
    <mergeCell ref="H14:H15"/>
    <mergeCell ref="C14:C15"/>
    <mergeCell ref="B19:H20"/>
    <mergeCell ref="B22:B23"/>
    <mergeCell ref="C22:C23"/>
    <mergeCell ref="E22:E23"/>
    <mergeCell ref="G22:G23"/>
    <mergeCell ref="H22:H23"/>
    <mergeCell ref="B21:G21"/>
    <mergeCell ref="B24:H24"/>
    <mergeCell ref="B25:B26"/>
    <mergeCell ref="C25:C26"/>
    <mergeCell ref="E25:E26"/>
    <mergeCell ref="G25:G26"/>
    <mergeCell ref="H25:H26"/>
    <mergeCell ref="C32:D38"/>
    <mergeCell ref="E32:H38"/>
    <mergeCell ref="C39:D45"/>
    <mergeCell ref="E39:H45"/>
    <mergeCell ref="A29:I29"/>
  </mergeCells>
  <phoneticPr fontId="27" type="noConversion"/>
  <conditionalFormatting sqref="A29:I29">
    <cfRule type="cellIs" dxfId="7" priority="1" operator="equal">
      <formula>"Value for Money"</formula>
    </cfRule>
    <cfRule type="cellIs" dxfId="6" priority="2" operator="equal">
      <formula>"Cost-Efficient"</formula>
    </cfRule>
    <cfRule type="cellIs" dxfId="5" priority="3" operator="equal">
      <formula>"Revenue-Efficient"</formula>
    </cfRule>
    <cfRule type="cellIs" dxfId="4" priority="4" operator="equal">
      <formula>"Cost-Inefficient"</formula>
    </cfRule>
  </conditionalFormatting>
  <dataValidations count="1">
    <dataValidation type="list" allowBlank="1" showInputMessage="1" showErrorMessage="1" sqref="K4" xr:uid="{00000000-0002-0000-0200-000000000000}">
      <formula1>Industries</formula1>
    </dataValidation>
  </dataValidations>
  <hyperlinks>
    <hyperlink ref="K6" location="'Key Industry Measures'!A6" display="Cross Industry" xr:uid="{00000000-0004-0000-0200-000000000000}"/>
    <hyperlink ref="K7" location="'Key Industry Measures'!A7" display="Banking and Financial Services" xr:uid="{00000000-0004-0000-0200-000001000000}"/>
    <hyperlink ref="K8" location="'Key Industry Measures'!A8" display="Chemicals" xr:uid="{00000000-0004-0000-0200-000002000000}"/>
    <hyperlink ref="K9" location="'Key Industry Measures'!A9" display="Construction Materials and Natural Resources" xr:uid="{00000000-0004-0000-0200-000003000000}"/>
    <hyperlink ref="K10" location="'Key Industry Measures'!A10" display="Consumer Products" xr:uid="{00000000-0004-0000-0200-000004000000}"/>
    <hyperlink ref="K11" location="'Key Industry Measures'!A11" display="Education" xr:uid="{00000000-0004-0000-0200-000005000000}"/>
    <hyperlink ref="K12" location="'Key Industry Measures'!A12" display="Energy" xr:uid="{00000000-0004-0000-0200-000006000000}"/>
    <hyperlink ref="K13" location="'Key Industry Measures'!A13" display="Food and Beverage Processing" xr:uid="{00000000-0004-0000-0200-000007000000}"/>
    <hyperlink ref="K14" location="'Key Industry Measures'!A14" display="Government - National/International" xr:uid="{00000000-0004-0000-0200-000008000000}"/>
    <hyperlink ref="K15" location="'Key Industry Measures'!A15" display="Government - State/Local" xr:uid="{00000000-0004-0000-0200-000009000000}"/>
    <hyperlink ref="K16" location="'Key Industry Measures'!A16" display="Healthcare Providers" xr:uid="{00000000-0004-0000-0200-00000A000000}"/>
    <hyperlink ref="K17" location="'Key Industry Measures'!A17" display="Industrial Electronics and Electrical Equipment" xr:uid="{00000000-0004-0000-0200-00000B000000}"/>
    <hyperlink ref="K18" location="'Key Industry Measures'!A18" display="Industrial Manufacturing" xr:uid="{00000000-0004-0000-0200-00000C000000}"/>
    <hyperlink ref="K19" location="'Key Industry Measures'!A19" display="Insurance" xr:uid="{00000000-0004-0000-0200-00000D000000}"/>
    <hyperlink ref="K20" location="'Key Industry Measures'!A20" display="Media and Entertainment" xr:uid="{00000000-0004-0000-0200-00000E000000}"/>
    <hyperlink ref="K21" location="'Key Industry Measures'!A21" display="Pharmaceuticals Life Sciences and Medical Products" xr:uid="{00000000-0004-0000-0200-00000F000000}"/>
    <hyperlink ref="K22" location="'Key Industry Measures'!A22" display="Professional Services" xr:uid="{00000000-0004-0000-0200-000010000000}"/>
    <hyperlink ref="K23" location="'Key Industry Measures'!A23" display="Retail and Wholesale" xr:uid="{00000000-0004-0000-0200-000011000000}"/>
    <hyperlink ref="K24" location="'Key Industry Measures'!A24" display="Software Publishing and Internet Services" xr:uid="{00000000-0004-0000-0200-000012000000}"/>
    <hyperlink ref="K25" location="'Key Industry Measures'!A25" display="Telecommunications" xr:uid="{00000000-0004-0000-0200-000013000000}"/>
    <hyperlink ref="K26" location="'Key Industry Measures'!A26" display="Transportation" xr:uid="{00000000-0004-0000-0200-000014000000}"/>
    <hyperlink ref="K27" location="'Key Industry Measures'!A27" display="Utilities" xr:uid="{00000000-0004-0000-0200-000015000000}"/>
  </hyperlinks>
  <pageMargins left="0.7" right="0.7" top="0.75" bottom="0.75" header="0.3" footer="0.3"/>
  <pageSetup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
  <sheetViews>
    <sheetView workbookViewId="0">
      <selection activeCell="A7" sqref="A7"/>
    </sheetView>
  </sheetViews>
  <sheetFormatPr defaultRowHeight="14" x14ac:dyDescent="0.25"/>
  <cols>
    <col min="1" max="3" width="80.7265625" customWidth="1"/>
  </cols>
  <sheetData>
    <row r="1" spans="1:2" s="23" customFormat="1" ht="30" customHeight="1" x14ac:dyDescent="0.25">
      <c r="A1" s="77" t="s">
        <v>38</v>
      </c>
      <c r="B1" s="78"/>
    </row>
    <row r="2" spans="1:2" s="25" customFormat="1" ht="12" customHeight="1" x14ac:dyDescent="0.25">
      <c r="A2" s="80"/>
      <c r="B2" s="80"/>
    </row>
    <row r="3" spans="1:2" s="25" customFormat="1" x14ac:dyDescent="0.25">
      <c r="A3" s="79" t="s">
        <v>70</v>
      </c>
      <c r="B3" s="79"/>
    </row>
    <row r="4" spans="1:2" s="25" customFormat="1" x14ac:dyDescent="0.25">
      <c r="A4" s="79"/>
      <c r="B4" s="79"/>
    </row>
    <row r="5" spans="1:2" s="25" customFormat="1" ht="12" customHeight="1" x14ac:dyDescent="0.25">
      <c r="A5" s="81"/>
      <c r="B5" s="81"/>
    </row>
    <row r="6" spans="1:2" ht="169.9" customHeight="1" x14ac:dyDescent="0.25">
      <c r="A6" s="24" t="s">
        <v>71</v>
      </c>
      <c r="B6" s="24" t="s">
        <v>72</v>
      </c>
    </row>
    <row r="7" spans="1:2" ht="379.9" customHeight="1" x14ac:dyDescent="0.25">
      <c r="A7" s="24" t="s">
        <v>73</v>
      </c>
      <c r="B7" s="24" t="s">
        <v>52</v>
      </c>
    </row>
  </sheetData>
  <mergeCells count="4">
    <mergeCell ref="A1:B1"/>
    <mergeCell ref="A3:B4"/>
    <mergeCell ref="A2:B2"/>
    <mergeCell ref="A5:B5"/>
  </mergeCells>
  <phoneticPr fontId="2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7"/>
  <sheetViews>
    <sheetView workbookViewId="0">
      <pane ySplit="5" topLeftCell="A21" activePane="bottomLeft" state="frozen"/>
      <selection pane="bottomLeft" activeCell="A24" sqref="A24"/>
    </sheetView>
  </sheetViews>
  <sheetFormatPr defaultColWidth="15.7265625" defaultRowHeight="14" x14ac:dyDescent="0.25"/>
  <cols>
    <col min="1" max="1" width="50.7265625" style="3" customWidth="1"/>
    <col min="2" max="5" width="15.7265625" style="13"/>
  </cols>
  <sheetData>
    <row r="1" spans="1:5" s="7" customFormat="1" x14ac:dyDescent="0.25">
      <c r="A1" s="6" t="s">
        <v>9</v>
      </c>
      <c r="B1" s="12"/>
      <c r="C1" s="12"/>
      <c r="D1" s="12"/>
      <c r="E1" s="12"/>
    </row>
    <row r="2" spans="1:5" s="7" customFormat="1" x14ac:dyDescent="0.25">
      <c r="A2" s="4"/>
      <c r="B2" s="12"/>
      <c r="C2" s="12"/>
      <c r="D2" s="12"/>
      <c r="E2" s="12"/>
    </row>
    <row r="3" spans="1:5" s="7" customFormat="1" ht="30" customHeight="1" x14ac:dyDescent="0.25">
      <c r="A3" s="82" t="s">
        <v>51</v>
      </c>
      <c r="B3" s="66"/>
      <c r="C3" s="66"/>
      <c r="D3" s="66"/>
      <c r="E3" s="66"/>
    </row>
    <row r="4" spans="1:5" s="7" customFormat="1" x14ac:dyDescent="0.25">
      <c r="A4" s="4"/>
      <c r="B4" s="12"/>
      <c r="C4" s="12"/>
      <c r="D4" s="12"/>
      <c r="E4" s="12"/>
    </row>
    <row r="5" spans="1:5" ht="28" x14ac:dyDescent="0.25">
      <c r="A5" s="12" t="s">
        <v>55</v>
      </c>
      <c r="B5" s="30" t="s">
        <v>44</v>
      </c>
      <c r="C5" s="33" t="s">
        <v>45</v>
      </c>
      <c r="D5" s="30" t="s">
        <v>7</v>
      </c>
      <c r="E5" s="33" t="s">
        <v>8</v>
      </c>
    </row>
    <row r="6" spans="1:5" x14ac:dyDescent="0.25">
      <c r="A6" s="5" t="s">
        <v>57</v>
      </c>
      <c r="B6" s="31">
        <v>3.5000000000000003E-2</v>
      </c>
      <c r="C6" s="34">
        <v>4.5999999999999999E-2</v>
      </c>
      <c r="D6" s="32">
        <v>504222</v>
      </c>
      <c r="E6" s="35">
        <v>63309</v>
      </c>
    </row>
    <row r="7" spans="1:5" ht="14.5" customHeight="1" x14ac:dyDescent="0.25">
      <c r="A7" s="5" t="s">
        <v>11</v>
      </c>
      <c r="B7" s="36">
        <v>7.1999999999999995E-2</v>
      </c>
      <c r="C7" s="37">
        <v>9.4E-2</v>
      </c>
      <c r="D7" s="38">
        <v>395091</v>
      </c>
      <c r="E7" s="39">
        <v>113592</v>
      </c>
    </row>
    <row r="8" spans="1:5" ht="14.5" customHeight="1" x14ac:dyDescent="0.25">
      <c r="A8" s="5" t="s">
        <v>12</v>
      </c>
      <c r="B8" s="36">
        <v>1.2999999999999999E-2</v>
      </c>
      <c r="C8" s="37">
        <v>1.4999999999999999E-2</v>
      </c>
      <c r="D8" s="38">
        <v>676847</v>
      </c>
      <c r="E8" s="39">
        <v>85774</v>
      </c>
    </row>
    <row r="9" spans="1:5" ht="14.5" customHeight="1" x14ac:dyDescent="0.25">
      <c r="A9" s="5" t="s">
        <v>13</v>
      </c>
      <c r="B9" s="36">
        <v>1.2E-2</v>
      </c>
      <c r="C9" s="37">
        <v>1.2999999999999999E-2</v>
      </c>
      <c r="D9" s="38">
        <v>501197</v>
      </c>
      <c r="E9" s="39">
        <v>41559</v>
      </c>
    </row>
    <row r="10" spans="1:5" ht="14.5" customHeight="1" x14ac:dyDescent="0.25">
      <c r="A10" s="5" t="s">
        <v>58</v>
      </c>
      <c r="B10" s="36">
        <v>2.1000000000000001E-2</v>
      </c>
      <c r="C10" s="37">
        <v>2.4E-2</v>
      </c>
      <c r="D10" s="38">
        <v>320907</v>
      </c>
      <c r="E10" s="39">
        <v>44961</v>
      </c>
    </row>
    <row r="11" spans="1:5" ht="14.5" customHeight="1" x14ac:dyDescent="0.25">
      <c r="A11" s="5" t="s">
        <v>59</v>
      </c>
      <c r="B11" s="36">
        <v>5.7000000000000002E-2</v>
      </c>
      <c r="C11" s="37">
        <v>5.8000000000000003E-2</v>
      </c>
      <c r="D11" s="38">
        <v>147139</v>
      </c>
      <c r="E11" s="39">
        <v>4556</v>
      </c>
    </row>
    <row r="12" spans="1:5" ht="14.5" customHeight="1" x14ac:dyDescent="0.25">
      <c r="A12" s="5" t="s">
        <v>16</v>
      </c>
      <c r="B12" s="36">
        <v>1.2999999999999999E-2</v>
      </c>
      <c r="C12" s="37">
        <v>1.4999999999999999E-2</v>
      </c>
      <c r="D12" s="38">
        <v>1662545</v>
      </c>
      <c r="E12" s="39">
        <v>141722</v>
      </c>
    </row>
    <row r="13" spans="1:5" x14ac:dyDescent="0.25">
      <c r="A13" s="5" t="s">
        <v>60</v>
      </c>
      <c r="B13" s="36">
        <v>1.2999999999999999E-2</v>
      </c>
      <c r="C13" s="37">
        <v>1.6E-2</v>
      </c>
      <c r="D13" s="40">
        <v>469848</v>
      </c>
      <c r="E13" s="41">
        <v>51128</v>
      </c>
    </row>
    <row r="14" spans="1:5" x14ac:dyDescent="0.25">
      <c r="A14" s="5" t="s">
        <v>61</v>
      </c>
      <c r="B14" s="36" t="s">
        <v>30</v>
      </c>
      <c r="C14" s="37">
        <v>9.7000000000000003E-2</v>
      </c>
      <c r="D14" s="36" t="s">
        <v>30</v>
      </c>
      <c r="E14" s="37" t="s">
        <v>30</v>
      </c>
    </row>
    <row r="15" spans="1:5" x14ac:dyDescent="0.25">
      <c r="A15" s="5" t="s">
        <v>49</v>
      </c>
      <c r="B15" s="36" t="s">
        <v>30</v>
      </c>
      <c r="C15" s="37">
        <v>4.1000000000000002E-2</v>
      </c>
      <c r="D15" s="38" t="s">
        <v>30</v>
      </c>
      <c r="E15" s="39" t="s">
        <v>30</v>
      </c>
    </row>
    <row r="16" spans="1:5" ht="14.5" customHeight="1" x14ac:dyDescent="0.25">
      <c r="A16" s="5" t="s">
        <v>18</v>
      </c>
      <c r="B16" s="36">
        <v>4.3999999999999997E-2</v>
      </c>
      <c r="C16" s="37">
        <v>4.5999999999999999E-2</v>
      </c>
      <c r="D16" s="40">
        <v>155883</v>
      </c>
      <c r="E16" s="41">
        <v>4708</v>
      </c>
    </row>
    <row r="17" spans="1:5" ht="14.5" customHeight="1" x14ac:dyDescent="0.25">
      <c r="A17" s="5" t="s">
        <v>19</v>
      </c>
      <c r="B17" s="36">
        <v>2.1999999999999999E-2</v>
      </c>
      <c r="C17" s="37">
        <v>2.4E-2</v>
      </c>
      <c r="D17" s="40">
        <v>288778</v>
      </c>
      <c r="E17" s="41">
        <v>26576</v>
      </c>
    </row>
    <row r="18" spans="1:5" ht="14.5" customHeight="1" x14ac:dyDescent="0.25">
      <c r="A18" s="5" t="s">
        <v>20</v>
      </c>
      <c r="B18" s="36">
        <v>1.7999999999999999E-2</v>
      </c>
      <c r="C18" s="37">
        <v>1.9E-2</v>
      </c>
      <c r="D18" s="40">
        <v>301709</v>
      </c>
      <c r="E18" s="41">
        <v>26995</v>
      </c>
    </row>
    <row r="19" spans="1:5" ht="14.5" customHeight="1" x14ac:dyDescent="0.25">
      <c r="A19" s="5" t="s">
        <v>62</v>
      </c>
      <c r="B19" s="36">
        <v>3.2000000000000001E-2</v>
      </c>
      <c r="C19" s="37">
        <v>3.5000000000000003E-2</v>
      </c>
      <c r="D19" s="40">
        <v>1297449</v>
      </c>
      <c r="E19" s="41">
        <v>115508</v>
      </c>
    </row>
    <row r="20" spans="1:5" x14ac:dyDescent="0.25">
      <c r="A20" s="5" t="s">
        <v>22</v>
      </c>
      <c r="B20" s="36">
        <v>4.5999999999999999E-2</v>
      </c>
      <c r="C20" s="37">
        <v>5.7000000000000002E-2</v>
      </c>
      <c r="D20" s="40">
        <v>405974</v>
      </c>
      <c r="E20" s="41">
        <v>57626</v>
      </c>
    </row>
    <row r="21" spans="1:5" x14ac:dyDescent="0.25">
      <c r="A21" s="5" t="s">
        <v>63</v>
      </c>
      <c r="B21" s="36">
        <v>3.1E-2</v>
      </c>
      <c r="C21" s="37">
        <v>3.9E-2</v>
      </c>
      <c r="D21" s="40">
        <v>390607</v>
      </c>
      <c r="E21" s="41">
        <v>73954</v>
      </c>
    </row>
    <row r="22" spans="1:5" x14ac:dyDescent="0.25">
      <c r="A22" s="5" t="s">
        <v>23</v>
      </c>
      <c r="B22" s="36">
        <v>4.8000000000000001E-2</v>
      </c>
      <c r="C22" s="37">
        <v>5.2999999999999999E-2</v>
      </c>
      <c r="D22" s="40">
        <v>280187</v>
      </c>
      <c r="E22" s="41">
        <v>28165</v>
      </c>
    </row>
    <row r="23" spans="1:5" x14ac:dyDescent="0.25">
      <c r="A23" s="5" t="s">
        <v>64</v>
      </c>
      <c r="B23" s="36">
        <v>1.6E-2</v>
      </c>
      <c r="C23" s="37">
        <v>1.7000000000000001E-2</v>
      </c>
      <c r="D23" s="40">
        <v>500814</v>
      </c>
      <c r="E23" s="41">
        <v>25708</v>
      </c>
    </row>
    <row r="24" spans="1:5" x14ac:dyDescent="0.25">
      <c r="A24" s="5" t="s">
        <v>25</v>
      </c>
      <c r="B24" s="36">
        <v>7.9000000000000001E-2</v>
      </c>
      <c r="C24" s="37">
        <v>8.2000000000000003E-2</v>
      </c>
      <c r="D24" s="40">
        <v>275695</v>
      </c>
      <c r="E24" s="41">
        <v>26355</v>
      </c>
    </row>
    <row r="25" spans="1:5" x14ac:dyDescent="0.25">
      <c r="A25" s="5" t="s">
        <v>26</v>
      </c>
      <c r="B25" s="36">
        <v>4.1000000000000002E-2</v>
      </c>
      <c r="C25" s="37">
        <v>4.9000000000000002E-2</v>
      </c>
      <c r="D25" s="40">
        <v>515072</v>
      </c>
      <c r="E25" s="41">
        <v>72418</v>
      </c>
    </row>
    <row r="26" spans="1:5" x14ac:dyDescent="0.25">
      <c r="A26" s="5" t="s">
        <v>27</v>
      </c>
      <c r="B26" s="36">
        <v>3.1E-2</v>
      </c>
      <c r="C26" s="37">
        <v>3.5999999999999997E-2</v>
      </c>
      <c r="D26" s="40">
        <v>354100</v>
      </c>
      <c r="E26" s="41">
        <v>43450</v>
      </c>
    </row>
    <row r="27" spans="1:5" x14ac:dyDescent="0.25">
      <c r="A27" s="5" t="s">
        <v>28</v>
      </c>
      <c r="B27" s="36">
        <v>3.2000000000000001E-2</v>
      </c>
      <c r="C27" s="37">
        <v>0.04</v>
      </c>
      <c r="D27" s="40">
        <v>767370</v>
      </c>
      <c r="E27" s="41">
        <v>154372</v>
      </c>
    </row>
  </sheetData>
  <mergeCells count="1">
    <mergeCell ref="A3:E3"/>
  </mergeCells>
  <phoneticPr fontId="27" type="noConversion"/>
  <hyperlinks>
    <hyperlink ref="A1" location="'Cost Value Matrix Entries'!A1" display="Index" xr:uid="{00000000-0004-0000-0400-000000000000}"/>
    <hyperlink ref="A6" r:id="rId1" xr:uid="{00000000-0004-0000-0400-000001000000}"/>
    <hyperlink ref="A7" r:id="rId2" xr:uid="{00000000-0004-0000-0400-000002000000}"/>
    <hyperlink ref="A8" r:id="rId3" xr:uid="{00000000-0004-0000-0400-000003000000}"/>
    <hyperlink ref="A9" r:id="rId4" xr:uid="{00000000-0004-0000-0400-000004000000}"/>
    <hyperlink ref="A10" r:id="rId5" xr:uid="{00000000-0004-0000-0400-000005000000}"/>
    <hyperlink ref="A11" r:id="rId6" xr:uid="{00000000-0004-0000-0400-000006000000}"/>
    <hyperlink ref="A12" r:id="rId7" xr:uid="{00000000-0004-0000-0400-000007000000}"/>
    <hyperlink ref="A13" r:id="rId8" xr:uid="{00000000-0004-0000-0400-000008000000}"/>
    <hyperlink ref="A14" r:id="rId9" xr:uid="{00000000-0004-0000-0400-000009000000}"/>
    <hyperlink ref="A15" r:id="rId10" xr:uid="{00000000-0004-0000-0400-00000A000000}"/>
    <hyperlink ref="A16" r:id="rId11" xr:uid="{00000000-0004-0000-0400-00000B000000}"/>
    <hyperlink ref="A17" r:id="rId12" xr:uid="{00000000-0004-0000-0400-00000C000000}"/>
    <hyperlink ref="A18" r:id="rId13" xr:uid="{00000000-0004-0000-0400-00000D000000}"/>
    <hyperlink ref="A19" r:id="rId14" xr:uid="{00000000-0004-0000-0400-00000E000000}"/>
    <hyperlink ref="A20" r:id="rId15" xr:uid="{00000000-0004-0000-0400-00000F000000}"/>
    <hyperlink ref="A21" r:id="rId16" xr:uid="{00000000-0004-0000-0400-000010000000}"/>
    <hyperlink ref="A22" r:id="rId17" xr:uid="{00000000-0004-0000-0400-000011000000}"/>
    <hyperlink ref="A23" r:id="rId18" xr:uid="{00000000-0004-0000-0400-000012000000}"/>
    <hyperlink ref="A24" r:id="rId19" xr:uid="{00000000-0004-0000-0400-000013000000}"/>
    <hyperlink ref="A25" r:id="rId20" xr:uid="{00000000-0004-0000-0400-000014000000}"/>
    <hyperlink ref="A26" r:id="rId21" xr:uid="{00000000-0004-0000-0400-000015000000}"/>
    <hyperlink ref="A27" r:id="rId22" xr:uid="{00000000-0004-0000-0400-000016000000}"/>
  </hyperlinks>
  <pageMargins left="0.7" right="0.7" top="0.75" bottom="0.75" header="0.3" footer="0.3"/>
  <pageSetup orientation="portrait" verticalDpi="0" r:id="rId2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0"/>
  <sheetViews>
    <sheetView tabSelected="1" zoomScale="90" zoomScaleNormal="90" workbookViewId="0">
      <selection activeCell="S10" sqref="S10"/>
    </sheetView>
  </sheetViews>
  <sheetFormatPr defaultColWidth="8.81640625" defaultRowHeight="14" x14ac:dyDescent="0.3"/>
  <cols>
    <col min="1" max="1" width="4.7265625" style="85" customWidth="1"/>
    <col min="2" max="2" width="30.7265625" style="85" customWidth="1"/>
    <col min="3" max="3" width="4.7265625" style="85" customWidth="1"/>
    <col min="4" max="4" width="30.7265625" style="85" customWidth="1"/>
    <col min="5" max="5" width="4.7265625" style="85" customWidth="1"/>
    <col min="6" max="6" width="10.7265625" style="85" customWidth="1"/>
    <col min="7" max="7" width="4.7265625" style="85" customWidth="1"/>
    <col min="8" max="8" width="10.7265625" style="85" customWidth="1"/>
    <col min="9" max="9" width="4.7265625" style="85" customWidth="1"/>
    <col min="10" max="10" width="8.81640625" style="85"/>
    <col min="11" max="11" width="44.7265625" style="85" customWidth="1"/>
    <col min="12" max="16384" width="8.81640625" style="85"/>
  </cols>
  <sheetData>
    <row r="1" spans="1:16" x14ac:dyDescent="0.3">
      <c r="A1" s="83"/>
      <c r="B1" s="83"/>
      <c r="C1" s="83"/>
      <c r="D1" s="83"/>
      <c r="E1" s="83"/>
      <c r="F1" s="83"/>
      <c r="G1" s="83"/>
      <c r="H1" s="83"/>
      <c r="I1" s="83"/>
      <c r="J1" s="84"/>
      <c r="K1" s="84"/>
      <c r="L1" s="84"/>
      <c r="M1" s="84"/>
      <c r="N1" s="84"/>
      <c r="O1" s="84"/>
      <c r="P1" s="84"/>
    </row>
    <row r="2" spans="1:16" x14ac:dyDescent="0.3">
      <c r="A2" s="83"/>
      <c r="B2" s="86" t="s">
        <v>53</v>
      </c>
      <c r="C2" s="86"/>
      <c r="D2" s="86"/>
      <c r="E2" s="86"/>
      <c r="F2" s="86"/>
      <c r="G2" s="86"/>
      <c r="H2" s="86"/>
      <c r="I2" s="83"/>
      <c r="K2" s="87" t="s">
        <v>10</v>
      </c>
      <c r="M2" s="88" t="s">
        <v>37</v>
      </c>
      <c r="N2" s="88"/>
      <c r="O2" s="88"/>
      <c r="P2" s="88"/>
    </row>
    <row r="3" spans="1:16" ht="14.5" customHeight="1" x14ac:dyDescent="0.3">
      <c r="A3" s="83"/>
      <c r="B3" s="86"/>
      <c r="C3" s="86"/>
      <c r="D3" s="86"/>
      <c r="E3" s="86"/>
      <c r="F3" s="86"/>
      <c r="G3" s="86"/>
      <c r="H3" s="86"/>
      <c r="I3" s="83"/>
      <c r="M3" s="89" t="s">
        <v>74</v>
      </c>
      <c r="N3" s="90"/>
      <c r="O3" s="90"/>
      <c r="P3" s="91"/>
    </row>
    <row r="4" spans="1:16" x14ac:dyDescent="0.3">
      <c r="A4" s="83"/>
      <c r="B4" s="84"/>
      <c r="C4" s="84"/>
      <c r="D4" s="84"/>
      <c r="E4" s="84"/>
      <c r="F4" s="84"/>
      <c r="G4" s="84"/>
      <c r="H4" s="92" t="s">
        <v>43</v>
      </c>
      <c r="I4" s="83"/>
      <c r="K4" s="93" t="s">
        <v>57</v>
      </c>
      <c r="M4" s="94"/>
      <c r="N4" s="95"/>
      <c r="O4" s="95"/>
      <c r="P4" s="96"/>
    </row>
    <row r="5" spans="1:16" x14ac:dyDescent="0.3">
      <c r="A5" s="83"/>
      <c r="B5" s="86" t="s">
        <v>0</v>
      </c>
      <c r="C5" s="97" t="s">
        <v>4</v>
      </c>
      <c r="D5" s="98" t="s">
        <v>29</v>
      </c>
      <c r="E5" s="97" t="s">
        <v>4</v>
      </c>
      <c r="F5" s="99">
        <v>0.03</v>
      </c>
      <c r="G5" s="97" t="s">
        <v>4</v>
      </c>
      <c r="H5" s="100">
        <f>IF(OR(ISBLANK(F5),ISBLANK(F6))," ",F5/F6)</f>
        <v>0.85714285714285698</v>
      </c>
      <c r="I5" s="83"/>
      <c r="M5" s="94"/>
      <c r="N5" s="95"/>
      <c r="O5" s="95"/>
      <c r="P5" s="96"/>
    </row>
    <row r="6" spans="1:16" x14ac:dyDescent="0.3">
      <c r="A6" s="83"/>
      <c r="B6" s="86"/>
      <c r="C6" s="97"/>
      <c r="D6" s="101" t="s">
        <v>48</v>
      </c>
      <c r="E6" s="97"/>
      <c r="F6" s="102">
        <f>IF(ISBLANK(K4)," ",VLOOKUP(K4,'Key Industry Measures'!$A$6:$E$27,2))</f>
        <v>3.5000000000000003E-2</v>
      </c>
      <c r="G6" s="97"/>
      <c r="H6" s="100"/>
      <c r="I6" s="83"/>
      <c r="K6" s="103" t="s">
        <v>31</v>
      </c>
      <c r="M6" s="94"/>
      <c r="N6" s="95"/>
      <c r="O6" s="95"/>
      <c r="P6" s="96"/>
    </row>
    <row r="7" spans="1:16" x14ac:dyDescent="0.3">
      <c r="A7" s="83"/>
      <c r="B7" s="84"/>
      <c r="C7" s="84"/>
      <c r="D7" s="84"/>
      <c r="E7" s="84"/>
      <c r="F7" s="84"/>
      <c r="G7" s="84"/>
      <c r="H7" s="84"/>
      <c r="I7" s="83"/>
      <c r="K7" s="103" t="s">
        <v>11</v>
      </c>
      <c r="M7" s="94"/>
      <c r="N7" s="95"/>
      <c r="O7" s="95"/>
      <c r="P7" s="96"/>
    </row>
    <row r="8" spans="1:16" x14ac:dyDescent="0.3">
      <c r="A8" s="83"/>
      <c r="B8" s="86" t="s">
        <v>1</v>
      </c>
      <c r="C8" s="97" t="s">
        <v>4</v>
      </c>
      <c r="D8" s="98" t="s">
        <v>29</v>
      </c>
      <c r="E8" s="97" t="s">
        <v>4</v>
      </c>
      <c r="F8" s="99">
        <v>0.04</v>
      </c>
      <c r="G8" s="97" t="s">
        <v>4</v>
      </c>
      <c r="H8" s="100">
        <f>IF(OR(ISBLANK(F8),ISBLANK(F9))," ",F8/F9)</f>
        <v>0.86956521739130443</v>
      </c>
      <c r="I8" s="83"/>
      <c r="K8" s="103" t="s">
        <v>12</v>
      </c>
      <c r="M8" s="94"/>
      <c r="N8" s="95"/>
      <c r="O8" s="95"/>
      <c r="P8" s="96"/>
    </row>
    <row r="9" spans="1:16" x14ac:dyDescent="0.3">
      <c r="A9" s="83"/>
      <c r="B9" s="86"/>
      <c r="C9" s="97"/>
      <c r="D9" s="101" t="s">
        <v>48</v>
      </c>
      <c r="E9" s="97"/>
      <c r="F9" s="102">
        <f>IF(ISBLANK(K4)," ",VLOOKUP(K4,'Key Industry Measures'!$A$6:$E$27,3))</f>
        <v>4.5999999999999999E-2</v>
      </c>
      <c r="G9" s="97"/>
      <c r="H9" s="100"/>
      <c r="I9" s="83"/>
      <c r="K9" s="103" t="s">
        <v>13</v>
      </c>
      <c r="M9" s="94"/>
      <c r="N9" s="95"/>
      <c r="O9" s="95"/>
      <c r="P9" s="96"/>
    </row>
    <row r="10" spans="1:16" x14ac:dyDescent="0.3">
      <c r="A10" s="83"/>
      <c r="B10" s="84"/>
      <c r="C10" s="84"/>
      <c r="D10" s="84"/>
      <c r="E10" s="84"/>
      <c r="F10" s="84"/>
      <c r="G10" s="84"/>
      <c r="H10" s="84"/>
      <c r="I10" s="83"/>
      <c r="K10" s="103" t="s">
        <v>14</v>
      </c>
      <c r="M10" s="94"/>
      <c r="N10" s="95"/>
      <c r="O10" s="95"/>
      <c r="P10" s="96"/>
    </row>
    <row r="11" spans="1:16" x14ac:dyDescent="0.3">
      <c r="A11" s="83"/>
      <c r="B11" s="86" t="s">
        <v>2</v>
      </c>
      <c r="C11" s="97" t="s">
        <v>4</v>
      </c>
      <c r="D11" s="98" t="s">
        <v>29</v>
      </c>
      <c r="E11" s="97" t="s">
        <v>4</v>
      </c>
      <c r="F11" s="104">
        <v>300000</v>
      </c>
      <c r="G11" s="97" t="s">
        <v>4</v>
      </c>
      <c r="H11" s="100">
        <f>IF(OR(ISBLANK(F11),ISBLANK(F12))," ",F11/F12)</f>
        <v>0.59497602246629466</v>
      </c>
      <c r="I11" s="83"/>
      <c r="K11" s="103" t="s">
        <v>15</v>
      </c>
      <c r="M11" s="94"/>
      <c r="N11" s="95"/>
      <c r="O11" s="95"/>
      <c r="P11" s="96"/>
    </row>
    <row r="12" spans="1:16" x14ac:dyDescent="0.3">
      <c r="A12" s="83"/>
      <c r="B12" s="86"/>
      <c r="C12" s="97"/>
      <c r="D12" s="101" t="s">
        <v>48</v>
      </c>
      <c r="E12" s="97"/>
      <c r="F12" s="105">
        <f>IF(ISBLANK(K4)," ",VLOOKUP(K4,'Key Industry Measures'!$A$6:$E$27,4))</f>
        <v>504222</v>
      </c>
      <c r="G12" s="97"/>
      <c r="H12" s="100"/>
      <c r="I12" s="83"/>
      <c r="K12" s="103" t="s">
        <v>16</v>
      </c>
      <c r="M12" s="94"/>
      <c r="N12" s="95"/>
      <c r="O12" s="95"/>
      <c r="P12" s="96"/>
    </row>
    <row r="13" spans="1:16" x14ac:dyDescent="0.3">
      <c r="A13" s="83"/>
      <c r="B13" s="84"/>
      <c r="C13" s="84"/>
      <c r="D13" s="84"/>
      <c r="E13" s="84"/>
      <c r="F13" s="84"/>
      <c r="G13" s="84"/>
      <c r="H13" s="84"/>
      <c r="I13" s="83"/>
      <c r="K13" s="103" t="s">
        <v>17</v>
      </c>
      <c r="M13" s="94"/>
      <c r="N13" s="95"/>
      <c r="O13" s="95"/>
      <c r="P13" s="96"/>
    </row>
    <row r="14" spans="1:16" x14ac:dyDescent="0.3">
      <c r="A14" s="83"/>
      <c r="B14" s="86" t="s">
        <v>3</v>
      </c>
      <c r="C14" s="97" t="s">
        <v>4</v>
      </c>
      <c r="D14" s="98" t="s">
        <v>29</v>
      </c>
      <c r="E14" s="97" t="s">
        <v>4</v>
      </c>
      <c r="F14" s="104">
        <v>15033</v>
      </c>
      <c r="G14" s="97" t="s">
        <v>4</v>
      </c>
      <c r="H14" s="100">
        <f>IF(OR(ISBLANK(F14),ISBLANK(F15))," ",F14/F15)</f>
        <v>0.2374543903710373</v>
      </c>
      <c r="I14" s="83"/>
      <c r="K14" s="103" t="s">
        <v>47</v>
      </c>
      <c r="M14" s="94"/>
      <c r="N14" s="95"/>
      <c r="O14" s="95"/>
      <c r="P14" s="96"/>
    </row>
    <row r="15" spans="1:16" x14ac:dyDescent="0.3">
      <c r="A15" s="83"/>
      <c r="B15" s="86"/>
      <c r="C15" s="97"/>
      <c r="D15" s="101" t="s">
        <v>48</v>
      </c>
      <c r="E15" s="97"/>
      <c r="F15" s="105">
        <f>IF(ISBLANK(K4)," ",VLOOKUP(K4,'Key Industry Measures'!$A$6:$E$27,5))</f>
        <v>63309</v>
      </c>
      <c r="G15" s="97"/>
      <c r="H15" s="100"/>
      <c r="I15" s="83"/>
      <c r="K15" s="103" t="s">
        <v>49</v>
      </c>
      <c r="M15" s="94"/>
      <c r="N15" s="95"/>
      <c r="O15" s="95"/>
      <c r="P15" s="96"/>
    </row>
    <row r="16" spans="1:16" x14ac:dyDescent="0.3">
      <c r="A16" s="83"/>
      <c r="B16" s="83"/>
      <c r="C16" s="83"/>
      <c r="D16" s="83"/>
      <c r="E16" s="83"/>
      <c r="F16" s="83"/>
      <c r="G16" s="83"/>
      <c r="H16" s="83"/>
      <c r="I16" s="83"/>
      <c r="K16" s="103" t="s">
        <v>18</v>
      </c>
      <c r="M16" s="94"/>
      <c r="N16" s="95"/>
      <c r="O16" s="95"/>
      <c r="P16" s="96"/>
    </row>
    <row r="17" spans="1:16" x14ac:dyDescent="0.3">
      <c r="K17" s="103" t="s">
        <v>19</v>
      </c>
      <c r="M17" s="94"/>
      <c r="N17" s="95"/>
      <c r="O17" s="95"/>
      <c r="P17" s="96"/>
    </row>
    <row r="18" spans="1:16" x14ac:dyDescent="0.3">
      <c r="A18" s="83"/>
      <c r="B18" s="83"/>
      <c r="C18" s="83"/>
      <c r="D18" s="83"/>
      <c r="E18" s="83"/>
      <c r="F18" s="83"/>
      <c r="G18" s="83"/>
      <c r="H18" s="83"/>
      <c r="I18" s="83"/>
      <c r="K18" s="103" t="s">
        <v>20</v>
      </c>
      <c r="M18" s="94"/>
      <c r="N18" s="95"/>
      <c r="O18" s="95"/>
      <c r="P18" s="96"/>
    </row>
    <row r="19" spans="1:16" x14ac:dyDescent="0.3">
      <c r="A19" s="83"/>
      <c r="B19" s="86" t="s">
        <v>54</v>
      </c>
      <c r="C19" s="86"/>
      <c r="D19" s="86"/>
      <c r="E19" s="86"/>
      <c r="F19" s="86"/>
      <c r="G19" s="86"/>
      <c r="H19" s="86"/>
      <c r="I19" s="83"/>
      <c r="K19" s="103" t="s">
        <v>21</v>
      </c>
      <c r="M19" s="94"/>
      <c r="N19" s="95"/>
      <c r="O19" s="95"/>
      <c r="P19" s="96"/>
    </row>
    <row r="20" spans="1:16" x14ac:dyDescent="0.3">
      <c r="A20" s="83"/>
      <c r="B20" s="86"/>
      <c r="C20" s="86"/>
      <c r="D20" s="86"/>
      <c r="E20" s="86"/>
      <c r="F20" s="86"/>
      <c r="G20" s="86"/>
      <c r="H20" s="86"/>
      <c r="I20" s="83"/>
      <c r="K20" s="103" t="s">
        <v>22</v>
      </c>
      <c r="M20" s="94"/>
      <c r="N20" s="95"/>
      <c r="O20" s="95"/>
      <c r="P20" s="96"/>
    </row>
    <row r="21" spans="1:16" x14ac:dyDescent="0.3">
      <c r="A21" s="83"/>
      <c r="B21" s="84"/>
      <c r="C21" s="84"/>
      <c r="D21" s="84"/>
      <c r="E21" s="84"/>
      <c r="F21" s="84"/>
      <c r="G21" s="84"/>
      <c r="H21" s="92" t="s">
        <v>43</v>
      </c>
      <c r="I21" s="83"/>
      <c r="K21" s="103" t="s">
        <v>63</v>
      </c>
      <c r="M21" s="94"/>
      <c r="N21" s="95"/>
      <c r="O21" s="95"/>
      <c r="P21" s="96"/>
    </row>
    <row r="22" spans="1:16" x14ac:dyDescent="0.3">
      <c r="A22" s="83"/>
      <c r="B22" s="86" t="s">
        <v>5</v>
      </c>
      <c r="C22" s="97" t="s">
        <v>4</v>
      </c>
      <c r="D22" s="106" t="str">
        <f>B11</f>
        <v>Revenue per Employee Ratio (C)</v>
      </c>
      <c r="E22" s="97" t="s">
        <v>4</v>
      </c>
      <c r="F22" s="107">
        <f>H11</f>
        <v>0.59497602246629466</v>
      </c>
      <c r="G22" s="97" t="s">
        <v>4</v>
      </c>
      <c r="H22" s="100">
        <f>IF(OR(ISTEXT(F22),ISTEXT(F23))," ",F22/F23)</f>
        <v>0.69413869287734387</v>
      </c>
      <c r="I22" s="83"/>
      <c r="K22" s="103" t="s">
        <v>23</v>
      </c>
      <c r="M22" s="94"/>
      <c r="N22" s="95"/>
      <c r="O22" s="95"/>
      <c r="P22" s="96"/>
    </row>
    <row r="23" spans="1:16" x14ac:dyDescent="0.3">
      <c r="A23" s="83"/>
      <c r="B23" s="86"/>
      <c r="C23" s="97"/>
      <c r="D23" s="108" t="str">
        <f>B5</f>
        <v>IT as % of Revenue Ratio (A)</v>
      </c>
      <c r="E23" s="97"/>
      <c r="F23" s="109">
        <f>H5</f>
        <v>0.85714285714285698</v>
      </c>
      <c r="G23" s="97"/>
      <c r="H23" s="100"/>
      <c r="I23" s="83"/>
      <c r="K23" s="103" t="s">
        <v>24</v>
      </c>
      <c r="M23" s="94"/>
      <c r="N23" s="95"/>
      <c r="O23" s="95"/>
      <c r="P23" s="96"/>
    </row>
    <row r="24" spans="1:16" x14ac:dyDescent="0.3">
      <c r="A24" s="83"/>
      <c r="B24" s="84"/>
      <c r="C24" s="84"/>
      <c r="D24" s="84"/>
      <c r="E24" s="84"/>
      <c r="F24" s="84"/>
      <c r="G24" s="84"/>
      <c r="H24" s="84"/>
      <c r="I24" s="83"/>
      <c r="K24" s="103" t="s">
        <v>25</v>
      </c>
      <c r="M24" s="94"/>
      <c r="N24" s="95"/>
      <c r="O24" s="95"/>
      <c r="P24" s="96"/>
    </row>
    <row r="25" spans="1:16" x14ac:dyDescent="0.3">
      <c r="A25" s="83"/>
      <c r="B25" s="86" t="s">
        <v>6</v>
      </c>
      <c r="C25" s="97" t="s">
        <v>4</v>
      </c>
      <c r="D25" s="106" t="str">
        <f>B14</f>
        <v>Income per Employee Ratio (D)</v>
      </c>
      <c r="E25" s="97" t="s">
        <v>4</v>
      </c>
      <c r="F25" s="107">
        <f>H14</f>
        <v>0.2374543903710373</v>
      </c>
      <c r="G25" s="97" t="s">
        <v>4</v>
      </c>
      <c r="H25" s="100">
        <f>IF(OR(ISTEXT(F25),ISTEXT(F26))," ",F25/F26)</f>
        <v>0.27307254892669286</v>
      </c>
      <c r="I25" s="83"/>
      <c r="K25" s="103" t="s">
        <v>26</v>
      </c>
      <c r="M25" s="94"/>
      <c r="N25" s="95"/>
      <c r="O25" s="95"/>
      <c r="P25" s="96"/>
    </row>
    <row r="26" spans="1:16" x14ac:dyDescent="0.3">
      <c r="A26" s="83"/>
      <c r="B26" s="86"/>
      <c r="C26" s="97"/>
      <c r="D26" s="108" t="str">
        <f>B8</f>
        <v>IT as % of Opex Ratio (B)</v>
      </c>
      <c r="E26" s="97"/>
      <c r="F26" s="109">
        <f>H8</f>
        <v>0.86956521739130443</v>
      </c>
      <c r="G26" s="97"/>
      <c r="H26" s="100"/>
      <c r="I26" s="83"/>
      <c r="K26" s="103" t="s">
        <v>27</v>
      </c>
      <c r="M26" s="94"/>
      <c r="N26" s="95"/>
      <c r="O26" s="95"/>
      <c r="P26" s="96"/>
    </row>
    <row r="27" spans="1:16" x14ac:dyDescent="0.3">
      <c r="A27" s="83"/>
      <c r="B27" s="83"/>
      <c r="C27" s="83"/>
      <c r="D27" s="83"/>
      <c r="E27" s="83"/>
      <c r="F27" s="83"/>
      <c r="G27" s="83"/>
      <c r="H27" s="83"/>
      <c r="I27" s="83"/>
      <c r="K27" s="103" t="s">
        <v>28</v>
      </c>
      <c r="M27" s="94"/>
      <c r="N27" s="95"/>
      <c r="O27" s="95"/>
      <c r="P27" s="96"/>
    </row>
    <row r="28" spans="1:16" ht="14.5" thickBot="1" x14ac:dyDescent="0.35">
      <c r="M28" s="110"/>
      <c r="N28" s="111"/>
      <c r="O28" s="111"/>
      <c r="P28" s="112"/>
    </row>
    <row r="29" spans="1:16" ht="28.15" customHeight="1" thickTop="1" thickBot="1" x14ac:dyDescent="0.35">
      <c r="A29" s="113" t="str">
        <f>IF(OR(ISTEXT(H22),ISTEXT(H25))," ",IF(AND(H22&lt;1,H25&lt;1),"Cost-Inefficient",IF(AND(H22&gt;1,H25&lt;1),"Revenue-Efficient",IF(AND(H22&gt;1,H25&gt;1),"Value for Money",IF(AND(H22&lt;1,H25&gt;1),"Cost-Efficient"," ")))))</f>
        <v>Cost-Inefficient</v>
      </c>
      <c r="B29" s="113"/>
      <c r="C29" s="113"/>
      <c r="D29" s="113"/>
      <c r="E29" s="113"/>
      <c r="F29" s="113"/>
      <c r="G29" s="113"/>
      <c r="H29" s="113"/>
      <c r="I29" s="113"/>
    </row>
    <row r="30" spans="1:16" ht="14.5" thickTop="1" x14ac:dyDescent="0.3"/>
  </sheetData>
  <sheetProtection selectLockedCells="1"/>
  <mergeCells count="42">
    <mergeCell ref="A29:I29"/>
    <mergeCell ref="M2:P2"/>
    <mergeCell ref="B24:H24"/>
    <mergeCell ref="B25:B26"/>
    <mergeCell ref="C25:C26"/>
    <mergeCell ref="E25:E26"/>
    <mergeCell ref="G25:G26"/>
    <mergeCell ref="H25:H26"/>
    <mergeCell ref="B19:H20"/>
    <mergeCell ref="B22:B23"/>
    <mergeCell ref="C22:C23"/>
    <mergeCell ref="E22:E23"/>
    <mergeCell ref="G22:G23"/>
    <mergeCell ref="H22:H23"/>
    <mergeCell ref="B14:B15"/>
    <mergeCell ref="B10:H10"/>
    <mergeCell ref="B11:B12"/>
    <mergeCell ref="C14:C15"/>
    <mergeCell ref="E14:E15"/>
    <mergeCell ref="G14:G15"/>
    <mergeCell ref="H14:H15"/>
    <mergeCell ref="C11:C12"/>
    <mergeCell ref="E11:E12"/>
    <mergeCell ref="G11:G12"/>
    <mergeCell ref="H11:H12"/>
    <mergeCell ref="B13:H13"/>
    <mergeCell ref="J1:P1"/>
    <mergeCell ref="B4:G4"/>
    <mergeCell ref="B21:G21"/>
    <mergeCell ref="M3:P28"/>
    <mergeCell ref="B2:H3"/>
    <mergeCell ref="B5:B6"/>
    <mergeCell ref="C5:C6"/>
    <mergeCell ref="E5:E6"/>
    <mergeCell ref="G5:G6"/>
    <mergeCell ref="H5:H6"/>
    <mergeCell ref="B7:H7"/>
    <mergeCell ref="B8:B9"/>
    <mergeCell ref="C8:C9"/>
    <mergeCell ref="E8:E9"/>
    <mergeCell ref="G8:G9"/>
    <mergeCell ref="H8:H9"/>
  </mergeCells>
  <phoneticPr fontId="27" type="noConversion"/>
  <conditionalFormatting sqref="A29:I29">
    <cfRule type="cellIs" dxfId="3" priority="1" operator="equal">
      <formula>"Value for Money"</formula>
    </cfRule>
    <cfRule type="cellIs" dxfId="2" priority="2" operator="equal">
      <formula>"Cost-Efficient"</formula>
    </cfRule>
    <cfRule type="cellIs" dxfId="1" priority="3" operator="equal">
      <formula>"Revenue-Efficient"</formula>
    </cfRule>
    <cfRule type="cellIs" dxfId="0" priority="4" operator="equal">
      <formula>"Cost-Inefficient"</formula>
    </cfRule>
  </conditionalFormatting>
  <dataValidations count="1">
    <dataValidation type="list" allowBlank="1" showInputMessage="1" showErrorMessage="1" sqref="K4" xr:uid="{00000000-0002-0000-0500-000000000000}">
      <formula1>Industries</formula1>
    </dataValidation>
  </dataValidations>
  <hyperlinks>
    <hyperlink ref="K6" location="'Key Industry Measures'!A6" display="Cross Industry" xr:uid="{00000000-0004-0000-0500-000000000000}"/>
    <hyperlink ref="K7" location="'Key Industry Measures'!A7" display="Banking and Financial Services" xr:uid="{00000000-0004-0000-0500-000001000000}"/>
    <hyperlink ref="K8" location="'Key Industry Measures'!A8" display="Chemicals" xr:uid="{00000000-0004-0000-0500-000002000000}"/>
    <hyperlink ref="K9" location="'Key Industry Measures'!A9" display="Construction Materials and Natural Resources" xr:uid="{00000000-0004-0000-0500-000003000000}"/>
    <hyperlink ref="K10" location="'Key Industry Measures'!A10" display="Consumer Products" xr:uid="{00000000-0004-0000-0500-000004000000}"/>
    <hyperlink ref="K11" location="'Key Industry Measures'!A11" display="Education" xr:uid="{00000000-0004-0000-0500-000005000000}"/>
    <hyperlink ref="K12" location="'Key Industry Measures'!A12" display="Energy" xr:uid="{00000000-0004-0000-0500-000006000000}"/>
    <hyperlink ref="K13" location="'Key Industry Measures'!A13" display="Food and Beverage Processing" xr:uid="{00000000-0004-0000-0500-000007000000}"/>
    <hyperlink ref="K14" location="'Key Industry Measures'!A14" display="Government - National/International" xr:uid="{00000000-0004-0000-0500-000008000000}"/>
    <hyperlink ref="K15" location="'Key Industry Measures'!A15" display="Government - State/Local" xr:uid="{00000000-0004-0000-0500-000009000000}"/>
    <hyperlink ref="K16" location="'Key Industry Measures'!A16" display="Healthcare Providers" xr:uid="{00000000-0004-0000-0500-00000A000000}"/>
    <hyperlink ref="K17" location="'Key Industry Measures'!A17" display="Industrial Electronics and Electrical Equipment" xr:uid="{00000000-0004-0000-0500-00000B000000}"/>
    <hyperlink ref="K18" location="'Key Industry Measures'!A18" display="Industrial Manufacturing" xr:uid="{00000000-0004-0000-0500-00000C000000}"/>
    <hyperlink ref="K19" location="'Key Industry Measures'!A19" display="Insurance" xr:uid="{00000000-0004-0000-0500-00000D000000}"/>
    <hyperlink ref="K20" location="'Key Industry Measures'!A20" display="Media and Entertainment" xr:uid="{00000000-0004-0000-0500-00000E000000}"/>
    <hyperlink ref="K21" location="'Key Industry Measures'!A21" display="Pharmaceuticals Life Sciences and Medical Products" xr:uid="{00000000-0004-0000-0500-00000F000000}"/>
    <hyperlink ref="K22" location="'Key Industry Measures'!A22" display="Professional Services" xr:uid="{00000000-0004-0000-0500-000010000000}"/>
    <hyperlink ref="K23" location="'Key Industry Measures'!A23" display="Retail and Wholesale" xr:uid="{00000000-0004-0000-0500-000011000000}"/>
    <hyperlink ref="K24" location="'Key Industry Measures'!A24" display="Software Publishing and Internet Services" xr:uid="{00000000-0004-0000-0500-000012000000}"/>
    <hyperlink ref="K25" location="'Key Industry Measures'!A25" display="Telecommunications" xr:uid="{00000000-0004-0000-0500-000013000000}"/>
    <hyperlink ref="K26" location="'Key Industry Measures'!A26" display="Transportation" xr:uid="{00000000-0004-0000-0500-000014000000}"/>
    <hyperlink ref="K27" location="'Key Industry Measures'!A27" display="Utilities" xr:uid="{00000000-0004-0000-0500-000015000000}"/>
    <hyperlink ref="K4" r:id="rId1" display="All Industries (G00341727)" xr:uid="{00000000-0004-0000-0500-000016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Gartner's IT Leaders Toolkit</vt:lpstr>
      <vt:lpstr>Instructions</vt:lpstr>
      <vt:lpstr>Cost Value Matrix Entries</vt:lpstr>
      <vt:lpstr>Quadrants Explained</vt:lpstr>
      <vt:lpstr>Key Industry Measures</vt:lpstr>
      <vt:lpstr>Example</vt:lpstr>
      <vt:lpstr>'Cost Value Matrix Entries'!Industries</vt:lpstr>
      <vt:lpstr>Example!Industries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2018-01-12T16:46:40Z</dcterms:created>
  <dcterms:modified xsi:type="dcterms:W3CDTF">2021-08-27T13:48:20Z</dcterms:modified>
</cp:coreProperties>
</file>