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hidePivotFieldList="1" defaultThemeVersion="124226"/>
  <mc:AlternateContent xmlns:mc="http://schemas.openxmlformats.org/markup-compatibility/2006">
    <mc:Choice Requires="x15">
      <x15ac:absPath xmlns:x15ac="http://schemas.microsoft.com/office/spreadsheetml/2010/11/ac" url="C:\Users\HomePC\Documents\Excel datasets\"/>
    </mc:Choice>
  </mc:AlternateContent>
  <xr:revisionPtr revIDLastSave="0" documentId="13_ncr:1_{A67993BD-00E3-49F5-A558-F177DD164C15}" xr6:coauthVersionLast="47" xr6:coauthVersionMax="47" xr10:uidLastSave="{00000000-0000-0000-0000-000000000000}"/>
  <bookViews>
    <workbookView xWindow="-110" yWindow="-110" windowWidth="19420" windowHeight="11020" firstSheet="1" activeTab="4" xr2:uid="{00000000-000D-0000-FFFF-FFFF00000000}"/>
  </bookViews>
  <sheets>
    <sheet name="Raw Data" sheetId="1" r:id="rId1"/>
    <sheet name="clean" sheetId="2" r:id="rId2"/>
    <sheet name="KPIS" sheetId="4" r:id="rId3"/>
    <sheet name="Pivot Visuals" sheetId="6" r:id="rId4"/>
    <sheet name="DASHBOARD" sheetId="8" r:id="rId5"/>
    <sheet name="Report Findings" sheetId="9" r:id="rId6"/>
  </sheets>
  <definedNames>
    <definedName name="CollectionRate">KPIS!$U$3</definedName>
    <definedName name="MissingAge">KPIS!$M$9</definedName>
    <definedName name="MissingGender">KPIS!$M$25</definedName>
    <definedName name="Slicer_Payment_Status">#N/A</definedName>
    <definedName name="Slicer_Visit_Type">#N/A</definedName>
    <definedName name="Slicer_Year">#N/A</definedName>
    <definedName name="TotalBilling">KPIS!$A$4</definedName>
    <definedName name="TotalCollected">KPIS!$A$41</definedName>
    <definedName name="TotalOutsatnding">KPIS!$F$3</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 i="2" l="1"/>
  <c r="R3" i="2"/>
  <c r="R4" i="2"/>
  <c r="R5" i="2"/>
  <c r="R6" i="2"/>
  <c r="R7" i="2"/>
  <c r="R8" i="2"/>
  <c r="R9" i="2"/>
  <c r="R10" i="2"/>
  <c r="R11" i="2"/>
  <c r="R12" i="2"/>
  <c r="R13" i="2"/>
  <c r="R14" i="2"/>
  <c r="R15" i="2"/>
  <c r="R16" i="2"/>
  <c r="R17" i="2"/>
  <c r="R18"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T2"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U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308" i="2"/>
  <c r="U309" i="2"/>
  <c r="U310" i="2"/>
  <c r="U311" i="2"/>
  <c r="U312" i="2"/>
  <c r="U313" i="2"/>
  <c r="U314" i="2"/>
  <c r="U315" i="2"/>
  <c r="U316" i="2"/>
  <c r="U317" i="2"/>
  <c r="U318" i="2"/>
  <c r="U319" i="2"/>
  <c r="U320" i="2"/>
  <c r="U321" i="2"/>
  <c r="U322" i="2"/>
  <c r="U323" i="2"/>
  <c r="U324" i="2"/>
  <c r="U325" i="2"/>
  <c r="U326" i="2"/>
  <c r="U327" i="2"/>
  <c r="U328" i="2"/>
  <c r="U329" i="2"/>
  <c r="U330" i="2"/>
  <c r="U331" i="2"/>
  <c r="U332" i="2"/>
  <c r="U333" i="2"/>
  <c r="U334" i="2"/>
  <c r="U335" i="2"/>
  <c r="U336" i="2"/>
  <c r="U337" i="2"/>
  <c r="U338" i="2"/>
  <c r="U339" i="2"/>
  <c r="U340" i="2"/>
  <c r="U341" i="2"/>
  <c r="U342" i="2"/>
  <c r="U343" i="2"/>
  <c r="U344" i="2"/>
  <c r="U345" i="2"/>
  <c r="U346" i="2"/>
  <c r="U347" i="2"/>
  <c r="U348" i="2"/>
  <c r="U349" i="2"/>
  <c r="U350" i="2"/>
  <c r="U351" i="2"/>
  <c r="U352" i="2"/>
  <c r="U353" i="2"/>
  <c r="U354" i="2"/>
  <c r="U355" i="2"/>
  <c r="U356" i="2"/>
  <c r="U357" i="2"/>
  <c r="U358" i="2"/>
  <c r="U359" i="2"/>
  <c r="U360" i="2"/>
  <c r="U361" i="2"/>
  <c r="U362" i="2"/>
  <c r="U363" i="2"/>
  <c r="U364" i="2"/>
  <c r="U365" i="2"/>
  <c r="U366" i="2"/>
  <c r="U367" i="2"/>
  <c r="U368" i="2"/>
  <c r="U369" i="2"/>
  <c r="U370" i="2"/>
  <c r="U371" i="2"/>
  <c r="U372" i="2"/>
  <c r="U373" i="2"/>
  <c r="U374" i="2"/>
  <c r="U375" i="2"/>
  <c r="U376" i="2"/>
  <c r="U377" i="2"/>
  <c r="U378" i="2"/>
  <c r="U379" i="2"/>
  <c r="U380" i="2"/>
  <c r="U381" i="2"/>
  <c r="U382" i="2"/>
  <c r="U383" i="2"/>
  <c r="U384" i="2"/>
  <c r="U385" i="2"/>
  <c r="U386" i="2"/>
  <c r="U387" i="2"/>
  <c r="U388" i="2"/>
  <c r="U389" i="2"/>
  <c r="U390" i="2"/>
  <c r="U391" i="2"/>
  <c r="U392" i="2"/>
  <c r="U393" i="2"/>
  <c r="U394" i="2"/>
  <c r="U395" i="2"/>
  <c r="U396" i="2"/>
  <c r="U397" i="2"/>
  <c r="U398" i="2"/>
  <c r="U399" i="2"/>
  <c r="U400" i="2"/>
  <c r="U401" i="2"/>
  <c r="U402" i="2"/>
  <c r="U403" i="2"/>
  <c r="U404" i="2"/>
  <c r="U405" i="2"/>
  <c r="U406" i="2"/>
  <c r="U407" i="2"/>
  <c r="U408" i="2"/>
  <c r="U409" i="2"/>
  <c r="U410" i="2"/>
  <c r="U411" i="2"/>
  <c r="U412" i="2"/>
  <c r="U413" i="2"/>
  <c r="U414" i="2"/>
  <c r="U415" i="2"/>
  <c r="U416" i="2"/>
  <c r="U417" i="2"/>
  <c r="U418" i="2"/>
  <c r="U419" i="2"/>
  <c r="U420" i="2"/>
  <c r="U421" i="2"/>
  <c r="U422" i="2"/>
  <c r="U423" i="2"/>
  <c r="U424" i="2"/>
  <c r="U425" i="2"/>
  <c r="U426" i="2"/>
  <c r="U427" i="2"/>
  <c r="U428" i="2"/>
  <c r="U429" i="2"/>
  <c r="U430" i="2"/>
  <c r="U431" i="2"/>
  <c r="U432" i="2"/>
  <c r="U433" i="2"/>
  <c r="U434" i="2"/>
  <c r="U435" i="2"/>
  <c r="U436" i="2"/>
  <c r="U437" i="2"/>
  <c r="U438" i="2"/>
  <c r="U439" i="2"/>
  <c r="U440" i="2"/>
  <c r="U441" i="2"/>
  <c r="U442" i="2"/>
  <c r="U443" i="2"/>
  <c r="U444" i="2"/>
  <c r="U445" i="2"/>
  <c r="U446" i="2"/>
  <c r="U447" i="2"/>
  <c r="U448" i="2"/>
  <c r="U449" i="2"/>
  <c r="U450" i="2"/>
  <c r="U451" i="2"/>
  <c r="U452" i="2"/>
  <c r="U453" i="2"/>
  <c r="U454" i="2"/>
  <c r="U455" i="2"/>
  <c r="U456" i="2"/>
  <c r="U457" i="2"/>
  <c r="U458" i="2"/>
  <c r="U459" i="2"/>
  <c r="U460" i="2"/>
  <c r="U461" i="2"/>
  <c r="U462" i="2"/>
  <c r="U463" i="2"/>
  <c r="U464" i="2"/>
  <c r="U465" i="2"/>
  <c r="U466" i="2"/>
  <c r="U467" i="2"/>
  <c r="U468" i="2"/>
  <c r="U469" i="2"/>
  <c r="U470" i="2"/>
  <c r="U471" i="2"/>
  <c r="U472" i="2"/>
  <c r="U473" i="2"/>
  <c r="U474" i="2"/>
  <c r="U475" i="2"/>
  <c r="U476" i="2"/>
  <c r="U477" i="2"/>
  <c r="U478" i="2"/>
  <c r="U479" i="2"/>
  <c r="U480" i="2"/>
  <c r="U481" i="2"/>
  <c r="U482" i="2"/>
  <c r="U483" i="2"/>
  <c r="U484" i="2"/>
  <c r="U485" i="2"/>
  <c r="U486" i="2"/>
  <c r="U487" i="2"/>
  <c r="U488" i="2"/>
  <c r="U489" i="2"/>
  <c r="U490" i="2"/>
  <c r="U491" i="2"/>
  <c r="U492" i="2"/>
  <c r="U493" i="2"/>
  <c r="U494" i="2"/>
  <c r="U495" i="2"/>
  <c r="U496" i="2"/>
  <c r="U497" i="2"/>
  <c r="U498" i="2"/>
  <c r="U499" i="2"/>
  <c r="U500" i="2"/>
  <c r="U501" i="2"/>
  <c r="U502" i="2"/>
  <c r="U503" i="2"/>
  <c r="U504" i="2"/>
  <c r="U505" i="2"/>
  <c r="U506" i="2"/>
  <c r="U507" i="2"/>
  <c r="U508" i="2"/>
  <c r="U509" i="2"/>
  <c r="U510" i="2"/>
  <c r="U511" i="2"/>
  <c r="U512" i="2"/>
  <c r="U513" i="2"/>
  <c r="U514" i="2"/>
  <c r="U515" i="2"/>
  <c r="U516" i="2"/>
  <c r="U517" i="2"/>
  <c r="U518" i="2"/>
  <c r="U519" i="2"/>
  <c r="U520" i="2"/>
  <c r="U521" i="2"/>
  <c r="U522" i="2"/>
  <c r="U523" i="2"/>
  <c r="U524" i="2"/>
  <c r="U525" i="2"/>
  <c r="U526" i="2"/>
  <c r="U527" i="2"/>
  <c r="U528" i="2"/>
  <c r="U529" i="2"/>
  <c r="U530" i="2"/>
  <c r="U531" i="2"/>
  <c r="U532" i="2"/>
  <c r="U533" i="2"/>
  <c r="U534" i="2"/>
  <c r="U535" i="2"/>
  <c r="U536" i="2"/>
  <c r="U537" i="2"/>
  <c r="U538" i="2"/>
  <c r="U539" i="2"/>
  <c r="U540" i="2"/>
  <c r="U541" i="2"/>
  <c r="U542" i="2"/>
  <c r="U543" i="2"/>
  <c r="U544" i="2"/>
  <c r="U545" i="2"/>
  <c r="U546" i="2"/>
  <c r="U547" i="2"/>
  <c r="U548" i="2"/>
  <c r="U549" i="2"/>
  <c r="U550" i="2"/>
  <c r="U551" i="2"/>
  <c r="U552" i="2"/>
  <c r="U553" i="2"/>
  <c r="U554" i="2"/>
  <c r="U555" i="2"/>
  <c r="U556" i="2"/>
  <c r="U557" i="2"/>
  <c r="U558" i="2"/>
  <c r="U559" i="2"/>
  <c r="U560" i="2"/>
  <c r="U561" i="2"/>
  <c r="U562" i="2"/>
  <c r="U563" i="2"/>
  <c r="U564" i="2"/>
  <c r="U565" i="2"/>
  <c r="U566" i="2"/>
  <c r="U567" i="2"/>
  <c r="U568" i="2"/>
  <c r="U569" i="2"/>
  <c r="U570" i="2"/>
  <c r="U571" i="2"/>
  <c r="U572" i="2"/>
  <c r="U573" i="2"/>
  <c r="U574" i="2"/>
  <c r="U575" i="2"/>
  <c r="U576" i="2"/>
  <c r="U577" i="2"/>
  <c r="U578" i="2"/>
  <c r="U579" i="2"/>
  <c r="U580" i="2"/>
  <c r="U581" i="2"/>
  <c r="U582" i="2"/>
  <c r="U583" i="2"/>
  <c r="U584" i="2"/>
  <c r="U585" i="2"/>
  <c r="U586" i="2"/>
  <c r="U587" i="2"/>
  <c r="U588" i="2"/>
  <c r="U589" i="2"/>
  <c r="U590" i="2"/>
  <c r="U591" i="2"/>
  <c r="U592" i="2"/>
  <c r="U593" i="2"/>
  <c r="U594" i="2"/>
  <c r="U595" i="2"/>
  <c r="U596" i="2"/>
  <c r="U597" i="2"/>
  <c r="U598" i="2"/>
  <c r="U599" i="2"/>
  <c r="U600" i="2"/>
  <c r="U601" i="2"/>
  <c r="U602" i="2"/>
  <c r="U603" i="2"/>
  <c r="U604" i="2"/>
  <c r="U605" i="2"/>
  <c r="U606" i="2"/>
  <c r="U607" i="2"/>
  <c r="U608" i="2"/>
  <c r="U609" i="2"/>
  <c r="U610" i="2"/>
  <c r="U611" i="2"/>
  <c r="U612" i="2"/>
  <c r="U613" i="2"/>
  <c r="U614" i="2"/>
  <c r="U615" i="2"/>
  <c r="U616" i="2"/>
  <c r="U617" i="2"/>
  <c r="U618" i="2"/>
  <c r="U619" i="2"/>
  <c r="U620" i="2"/>
  <c r="U621" i="2"/>
  <c r="U622" i="2"/>
  <c r="U623" i="2"/>
  <c r="U624" i="2"/>
  <c r="U625" i="2"/>
  <c r="U626" i="2"/>
  <c r="U627" i="2"/>
  <c r="U628" i="2"/>
  <c r="U629" i="2"/>
  <c r="U630" i="2"/>
  <c r="U631" i="2"/>
  <c r="U632" i="2"/>
  <c r="U633" i="2"/>
  <c r="U634" i="2"/>
  <c r="U635" i="2"/>
  <c r="U636" i="2"/>
  <c r="U637" i="2"/>
  <c r="U638" i="2"/>
  <c r="U639" i="2"/>
  <c r="U640" i="2"/>
  <c r="U641" i="2"/>
  <c r="U642" i="2"/>
  <c r="U643" i="2"/>
  <c r="U644" i="2"/>
  <c r="U645" i="2"/>
  <c r="U646" i="2"/>
  <c r="U647" i="2"/>
  <c r="U648" i="2"/>
  <c r="U649" i="2"/>
  <c r="U650" i="2"/>
  <c r="U651" i="2"/>
  <c r="U652" i="2"/>
  <c r="U653" i="2"/>
  <c r="U654" i="2"/>
  <c r="U655" i="2"/>
  <c r="U656" i="2"/>
  <c r="U657" i="2"/>
  <c r="U658" i="2"/>
  <c r="U659" i="2"/>
  <c r="U660" i="2"/>
  <c r="U661" i="2"/>
  <c r="U662" i="2"/>
  <c r="U663" i="2"/>
  <c r="U664" i="2"/>
  <c r="U665" i="2"/>
  <c r="U666" i="2"/>
  <c r="U667" i="2"/>
  <c r="U668" i="2"/>
  <c r="U669" i="2"/>
  <c r="U670" i="2"/>
  <c r="U671" i="2"/>
  <c r="U672" i="2"/>
  <c r="U673" i="2"/>
  <c r="U674" i="2"/>
  <c r="U675" i="2"/>
  <c r="U676" i="2"/>
  <c r="U677" i="2"/>
  <c r="U678" i="2"/>
  <c r="U679" i="2"/>
  <c r="U680" i="2"/>
  <c r="U681" i="2"/>
  <c r="U682" i="2"/>
  <c r="U683" i="2"/>
  <c r="U684" i="2"/>
  <c r="U685" i="2"/>
  <c r="U686" i="2"/>
  <c r="U687" i="2"/>
  <c r="U688" i="2"/>
  <c r="U689" i="2"/>
  <c r="U690" i="2"/>
  <c r="U691" i="2"/>
  <c r="U692" i="2"/>
  <c r="U693" i="2"/>
  <c r="U694" i="2"/>
  <c r="U695" i="2"/>
  <c r="U696" i="2"/>
  <c r="U697" i="2"/>
  <c r="U698" i="2"/>
  <c r="U699" i="2"/>
  <c r="U700" i="2"/>
  <c r="U701" i="2"/>
  <c r="U702" i="2"/>
  <c r="U703" i="2"/>
  <c r="U704" i="2"/>
  <c r="U705" i="2"/>
  <c r="U706" i="2"/>
  <c r="U707" i="2"/>
  <c r="U708" i="2"/>
  <c r="U709" i="2"/>
  <c r="U710" i="2"/>
  <c r="U711" i="2"/>
  <c r="U712" i="2"/>
  <c r="U713" i="2"/>
  <c r="U714" i="2"/>
  <c r="U715" i="2"/>
  <c r="U716" i="2"/>
  <c r="U717" i="2"/>
  <c r="U718" i="2"/>
  <c r="U719" i="2"/>
  <c r="U720" i="2"/>
  <c r="U721" i="2"/>
  <c r="U722" i="2"/>
  <c r="U723" i="2"/>
  <c r="U724" i="2"/>
  <c r="U725" i="2"/>
  <c r="U726" i="2"/>
  <c r="U727" i="2"/>
  <c r="U728" i="2"/>
  <c r="U729" i="2"/>
  <c r="U730" i="2"/>
  <c r="U731" i="2"/>
  <c r="U732" i="2"/>
  <c r="U733" i="2"/>
  <c r="U734" i="2"/>
  <c r="U735" i="2"/>
  <c r="U736" i="2"/>
  <c r="U737" i="2"/>
  <c r="U738" i="2"/>
  <c r="U739" i="2"/>
  <c r="U740" i="2"/>
  <c r="U741" i="2"/>
  <c r="U742" i="2"/>
  <c r="U743" i="2"/>
  <c r="U744" i="2"/>
  <c r="U745" i="2"/>
  <c r="U746" i="2"/>
  <c r="U747" i="2"/>
  <c r="U748" i="2"/>
  <c r="U749" i="2"/>
  <c r="U750" i="2"/>
  <c r="U751" i="2"/>
  <c r="U752" i="2"/>
  <c r="U753" i="2"/>
  <c r="U754" i="2"/>
  <c r="U755" i="2"/>
  <c r="U756" i="2"/>
  <c r="U757" i="2"/>
  <c r="U758" i="2"/>
  <c r="U759" i="2"/>
  <c r="U760" i="2"/>
  <c r="U761" i="2"/>
  <c r="U762" i="2"/>
  <c r="U763" i="2"/>
  <c r="U764" i="2"/>
  <c r="U765" i="2"/>
  <c r="U766" i="2"/>
  <c r="U767" i="2"/>
  <c r="U768" i="2"/>
  <c r="U769" i="2"/>
  <c r="U770" i="2"/>
  <c r="U771" i="2"/>
  <c r="U772" i="2"/>
  <c r="U773" i="2"/>
  <c r="U774" i="2"/>
  <c r="U775" i="2"/>
  <c r="U776" i="2"/>
  <c r="U777" i="2"/>
  <c r="U778" i="2"/>
  <c r="U779" i="2"/>
  <c r="U780" i="2"/>
  <c r="U781" i="2"/>
  <c r="U782" i="2"/>
  <c r="U783" i="2"/>
  <c r="U784" i="2"/>
  <c r="U785" i="2"/>
  <c r="U786" i="2"/>
  <c r="U787" i="2"/>
  <c r="U788" i="2"/>
  <c r="U789" i="2"/>
  <c r="U790" i="2"/>
  <c r="U791" i="2"/>
  <c r="U792" i="2"/>
  <c r="U793" i="2"/>
  <c r="U794" i="2"/>
  <c r="U795" i="2"/>
  <c r="U796" i="2"/>
  <c r="U797" i="2"/>
  <c r="U798" i="2"/>
  <c r="U799" i="2"/>
  <c r="U800" i="2"/>
  <c r="U801" i="2"/>
  <c r="U802" i="2"/>
  <c r="U803" i="2"/>
  <c r="U804" i="2"/>
  <c r="U805" i="2"/>
  <c r="U806" i="2"/>
  <c r="U807" i="2"/>
  <c r="U808" i="2"/>
  <c r="U809" i="2"/>
  <c r="U810" i="2"/>
  <c r="U811" i="2"/>
  <c r="U812" i="2"/>
  <c r="U813" i="2"/>
  <c r="U814" i="2"/>
  <c r="U815" i="2"/>
  <c r="U816" i="2"/>
  <c r="U817" i="2"/>
  <c r="U818" i="2"/>
  <c r="U819" i="2"/>
  <c r="U820" i="2"/>
  <c r="U821" i="2"/>
  <c r="U822" i="2"/>
  <c r="U823" i="2"/>
  <c r="U824" i="2"/>
  <c r="U825" i="2"/>
  <c r="U826" i="2"/>
  <c r="U827" i="2"/>
  <c r="U828" i="2"/>
  <c r="U829" i="2"/>
  <c r="U830" i="2"/>
  <c r="U831" i="2"/>
  <c r="U832" i="2"/>
  <c r="U833" i="2"/>
  <c r="U834" i="2"/>
  <c r="U835" i="2"/>
  <c r="U836" i="2"/>
  <c r="U837" i="2"/>
  <c r="U838" i="2"/>
  <c r="U839" i="2"/>
  <c r="U840" i="2"/>
  <c r="U841" i="2"/>
  <c r="U842" i="2"/>
  <c r="U843" i="2"/>
  <c r="U844" i="2"/>
  <c r="U845" i="2"/>
  <c r="U846" i="2"/>
  <c r="U847" i="2"/>
  <c r="U848" i="2"/>
  <c r="U849" i="2"/>
  <c r="U850" i="2"/>
  <c r="U851" i="2"/>
  <c r="U852" i="2"/>
  <c r="U853" i="2"/>
  <c r="U854" i="2"/>
  <c r="U855" i="2"/>
  <c r="U856" i="2"/>
  <c r="U857" i="2"/>
  <c r="U858" i="2"/>
  <c r="U859" i="2"/>
  <c r="U860" i="2"/>
  <c r="U861" i="2"/>
  <c r="U862" i="2"/>
  <c r="U863" i="2"/>
  <c r="U864" i="2"/>
  <c r="U865" i="2"/>
  <c r="U866" i="2"/>
  <c r="U867" i="2"/>
  <c r="U868" i="2"/>
  <c r="U869" i="2"/>
  <c r="U870" i="2"/>
  <c r="U871" i="2"/>
  <c r="U872" i="2"/>
  <c r="U873" i="2"/>
  <c r="U874" i="2"/>
  <c r="U875" i="2"/>
  <c r="U876" i="2"/>
  <c r="U877" i="2"/>
  <c r="U878" i="2"/>
  <c r="U879" i="2"/>
  <c r="U880" i="2"/>
  <c r="U881" i="2"/>
  <c r="U882" i="2"/>
  <c r="U883" i="2"/>
  <c r="U884" i="2"/>
  <c r="U885" i="2"/>
  <c r="U886" i="2"/>
  <c r="U887" i="2"/>
  <c r="U888" i="2"/>
  <c r="U889" i="2"/>
  <c r="U890" i="2"/>
  <c r="U891" i="2"/>
  <c r="U892" i="2"/>
  <c r="U893" i="2"/>
  <c r="U894" i="2"/>
  <c r="U895" i="2"/>
  <c r="U896" i="2"/>
  <c r="U897" i="2"/>
  <c r="U898" i="2"/>
  <c r="U899" i="2"/>
  <c r="U900" i="2"/>
  <c r="U901" i="2"/>
  <c r="U902" i="2"/>
  <c r="U903" i="2"/>
  <c r="U904" i="2"/>
  <c r="U905" i="2"/>
  <c r="U906" i="2"/>
  <c r="U907" i="2"/>
  <c r="U908" i="2"/>
  <c r="U909" i="2"/>
  <c r="U910" i="2"/>
  <c r="U911" i="2"/>
  <c r="U912" i="2"/>
  <c r="U913" i="2"/>
  <c r="U914" i="2"/>
  <c r="U915" i="2"/>
  <c r="U916" i="2"/>
  <c r="U917" i="2"/>
  <c r="U918" i="2"/>
  <c r="U919" i="2"/>
  <c r="U920" i="2"/>
  <c r="U921" i="2"/>
  <c r="U922" i="2"/>
  <c r="U923" i="2"/>
  <c r="U924" i="2"/>
  <c r="U925" i="2"/>
  <c r="U926" i="2"/>
  <c r="U927" i="2"/>
  <c r="U928" i="2"/>
  <c r="U929" i="2"/>
  <c r="U930" i="2"/>
  <c r="U931" i="2"/>
  <c r="U932" i="2"/>
  <c r="U933" i="2"/>
  <c r="U934" i="2"/>
  <c r="U935" i="2"/>
  <c r="U936" i="2"/>
  <c r="U937" i="2"/>
  <c r="U938" i="2"/>
  <c r="U939" i="2"/>
  <c r="U940" i="2"/>
  <c r="U941" i="2"/>
  <c r="U942" i="2"/>
  <c r="U943" i="2"/>
  <c r="U944" i="2"/>
  <c r="U945" i="2"/>
  <c r="U946" i="2"/>
  <c r="U947" i="2"/>
  <c r="U948" i="2"/>
  <c r="U949" i="2"/>
  <c r="U950" i="2"/>
  <c r="U951" i="2"/>
  <c r="U952" i="2"/>
  <c r="U953" i="2"/>
  <c r="U954" i="2"/>
  <c r="U955" i="2"/>
  <c r="U956" i="2"/>
  <c r="U957" i="2"/>
  <c r="U958" i="2"/>
  <c r="U959" i="2"/>
  <c r="U960" i="2"/>
  <c r="U961" i="2"/>
  <c r="U962" i="2"/>
  <c r="U963" i="2"/>
  <c r="U964" i="2"/>
  <c r="U965" i="2"/>
  <c r="U966" i="2"/>
  <c r="U967" i="2"/>
  <c r="U968" i="2"/>
  <c r="U969" i="2"/>
  <c r="U970" i="2"/>
  <c r="U971" i="2"/>
  <c r="U972" i="2"/>
  <c r="U973" i="2"/>
  <c r="U974" i="2"/>
  <c r="U975" i="2"/>
  <c r="U976" i="2"/>
  <c r="U977" i="2"/>
  <c r="U978" i="2"/>
  <c r="U979" i="2"/>
  <c r="U980" i="2"/>
  <c r="U981" i="2"/>
  <c r="U982" i="2"/>
  <c r="U983" i="2"/>
  <c r="U984" i="2"/>
  <c r="U985" i="2"/>
  <c r="U986" i="2"/>
  <c r="U987" i="2"/>
  <c r="U988" i="2"/>
  <c r="U989" i="2"/>
  <c r="U990" i="2"/>
  <c r="U991" i="2"/>
  <c r="U992" i="2"/>
  <c r="U993" i="2"/>
  <c r="U994" i="2"/>
  <c r="U995" i="2"/>
  <c r="U996" i="2"/>
  <c r="U997" i="2"/>
  <c r="U998" i="2"/>
  <c r="U999" i="2"/>
  <c r="U1000" i="2"/>
  <c r="U1001"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H2" i="2" a="1"/>
  <c r="H2" i="2" s="1"/>
  <c r="H3" i="2" a="1"/>
  <c r="H3" i="2" s="1"/>
  <c r="H4" i="2" a="1"/>
  <c r="H4" i="2" s="1"/>
  <c r="H5" i="2" a="1"/>
  <c r="H5" i="2" s="1"/>
  <c r="H6" i="2" a="1"/>
  <c r="H6" i="2" s="1"/>
  <c r="H7" i="2" a="1"/>
  <c r="H7" i="2" s="1"/>
  <c r="H8" i="2" a="1"/>
  <c r="H8" i="2" s="1"/>
  <c r="H9" i="2" a="1"/>
  <c r="H9" i="2" s="1"/>
  <c r="H10" i="2" a="1"/>
  <c r="H10" i="2" s="1"/>
  <c r="H11" i="2" a="1"/>
  <c r="H11" i="2" s="1"/>
  <c r="H12" i="2" a="1"/>
  <c r="H12" i="2" s="1"/>
  <c r="H13" i="2" a="1"/>
  <c r="H13" i="2" s="1"/>
  <c r="H14" i="2" a="1"/>
  <c r="H14" i="2" s="1"/>
  <c r="H15" i="2" a="1"/>
  <c r="H15" i="2" s="1"/>
  <c r="H16" i="2" a="1"/>
  <c r="H16" i="2" s="1"/>
  <c r="H17" i="2" a="1"/>
  <c r="H17" i="2" s="1"/>
  <c r="H18" i="2" a="1"/>
  <c r="H18" i="2" s="1"/>
  <c r="H19" i="2" a="1"/>
  <c r="H19" i="2" s="1"/>
  <c r="H20" i="2" a="1"/>
  <c r="H20" i="2" s="1"/>
  <c r="H21" i="2" a="1"/>
  <c r="H21" i="2" s="1"/>
  <c r="H22" i="2" a="1"/>
  <c r="H22" i="2" s="1"/>
  <c r="H23" i="2" a="1"/>
  <c r="H23" i="2" s="1"/>
  <c r="H24" i="2" a="1"/>
  <c r="H24" i="2" s="1"/>
  <c r="H25" i="2" a="1"/>
  <c r="H25" i="2" s="1"/>
  <c r="H26" i="2" a="1"/>
  <c r="H26" i="2" s="1"/>
  <c r="H27" i="2" a="1"/>
  <c r="H27" i="2" s="1"/>
  <c r="H28" i="2" a="1"/>
  <c r="H28" i="2" s="1"/>
  <c r="H29" i="2" a="1"/>
  <c r="H29" i="2" s="1"/>
  <c r="H30" i="2" a="1"/>
  <c r="H30" i="2" s="1"/>
  <c r="H31" i="2" a="1"/>
  <c r="H31" i="2" s="1"/>
  <c r="H32" i="2" a="1"/>
  <c r="H32" i="2" s="1"/>
  <c r="H33" i="2" a="1"/>
  <c r="H33" i="2" s="1"/>
  <c r="H34" i="2" a="1"/>
  <c r="H34" i="2" s="1"/>
  <c r="H35" i="2" a="1"/>
  <c r="H35" i="2" s="1"/>
  <c r="H36" i="2" a="1"/>
  <c r="H36" i="2" s="1"/>
  <c r="H37" i="2" a="1"/>
  <c r="H37" i="2" s="1"/>
  <c r="H38" i="2" a="1"/>
  <c r="H38" i="2" s="1"/>
  <c r="H39" i="2" a="1"/>
  <c r="H39" i="2" s="1"/>
  <c r="H40" i="2" a="1"/>
  <c r="H40" i="2" s="1"/>
  <c r="H41" i="2" a="1"/>
  <c r="H41" i="2" s="1"/>
  <c r="H42" i="2" a="1"/>
  <c r="H42" i="2" s="1"/>
  <c r="H43" i="2" a="1"/>
  <c r="H43" i="2" s="1"/>
  <c r="H44" i="2" a="1"/>
  <c r="H44" i="2" s="1"/>
  <c r="H45" i="2" a="1"/>
  <c r="H45" i="2" s="1"/>
  <c r="H46" i="2" a="1"/>
  <c r="H46" i="2" s="1"/>
  <c r="H47" i="2" a="1"/>
  <c r="H47" i="2" s="1"/>
  <c r="H48" i="2" a="1"/>
  <c r="H48" i="2" s="1"/>
  <c r="H49" i="2" a="1"/>
  <c r="H49" i="2" s="1"/>
  <c r="H50" i="2" a="1"/>
  <c r="H50" i="2" s="1"/>
  <c r="H51" i="2" a="1"/>
  <c r="H51" i="2" s="1"/>
  <c r="H52" i="2" a="1"/>
  <c r="H52" i="2" s="1"/>
  <c r="H53" i="2" a="1"/>
  <c r="H53" i="2" s="1"/>
  <c r="H54" i="2" a="1"/>
  <c r="H54" i="2" s="1"/>
  <c r="H55" i="2" a="1"/>
  <c r="H55" i="2" s="1"/>
  <c r="H56" i="2" a="1"/>
  <c r="H56" i="2" s="1"/>
  <c r="H57" i="2" a="1"/>
  <c r="H57" i="2" s="1"/>
  <c r="H58" i="2" a="1"/>
  <c r="H58" i="2" s="1"/>
  <c r="H59" i="2" a="1"/>
  <c r="H59" i="2" s="1"/>
  <c r="H60" i="2" a="1"/>
  <c r="H60" i="2" s="1"/>
  <c r="H61" i="2" a="1"/>
  <c r="H61" i="2" s="1"/>
  <c r="H62" i="2" a="1"/>
  <c r="H62" i="2" s="1"/>
  <c r="H63" i="2" a="1"/>
  <c r="H63" i="2" s="1"/>
  <c r="H64" i="2" a="1"/>
  <c r="H64" i="2" s="1"/>
  <c r="H65" i="2" a="1"/>
  <c r="H65" i="2" s="1"/>
  <c r="H66" i="2" a="1"/>
  <c r="H66" i="2" s="1"/>
  <c r="H67" i="2" a="1"/>
  <c r="H67" i="2" s="1"/>
  <c r="H68" i="2" a="1"/>
  <c r="H68" i="2" s="1"/>
  <c r="H69" i="2" a="1"/>
  <c r="H69" i="2" s="1"/>
  <c r="H70" i="2" a="1"/>
  <c r="H70" i="2" s="1"/>
  <c r="H71" i="2" a="1"/>
  <c r="H71" i="2" s="1"/>
  <c r="H72" i="2" a="1"/>
  <c r="H72" i="2" s="1"/>
  <c r="H73" i="2" a="1"/>
  <c r="H73" i="2" s="1"/>
  <c r="H74" i="2" a="1"/>
  <c r="H74" i="2" s="1"/>
  <c r="H75" i="2" a="1"/>
  <c r="H75" i="2" s="1"/>
  <c r="H76" i="2" a="1"/>
  <c r="H76" i="2" s="1"/>
  <c r="H77" i="2" a="1"/>
  <c r="H77" i="2" s="1"/>
  <c r="H78" i="2" a="1"/>
  <c r="H78" i="2" s="1"/>
  <c r="H79" i="2" a="1"/>
  <c r="H79" i="2" s="1"/>
  <c r="H80" i="2" a="1"/>
  <c r="H80" i="2" s="1"/>
  <c r="H81" i="2" a="1"/>
  <c r="H81" i="2" s="1"/>
  <c r="H82" i="2" a="1"/>
  <c r="H82" i="2" s="1"/>
  <c r="H83" i="2" a="1"/>
  <c r="H83" i="2" s="1"/>
  <c r="H84" i="2" a="1"/>
  <c r="H84" i="2" s="1"/>
  <c r="H85" i="2" a="1"/>
  <c r="H85" i="2" s="1"/>
  <c r="H86" i="2" a="1"/>
  <c r="H86" i="2" s="1"/>
  <c r="H87" i="2" a="1"/>
  <c r="H87" i="2" s="1"/>
  <c r="H88" i="2" a="1"/>
  <c r="H88" i="2" s="1"/>
  <c r="H89" i="2" a="1"/>
  <c r="H89" i="2" s="1"/>
  <c r="H90" i="2" a="1"/>
  <c r="H90" i="2" s="1"/>
  <c r="H91" i="2" a="1"/>
  <c r="H91" i="2" s="1"/>
  <c r="H92" i="2" a="1"/>
  <c r="H92" i="2" s="1"/>
  <c r="H93" i="2" a="1"/>
  <c r="H93" i="2" s="1"/>
  <c r="H94" i="2" a="1"/>
  <c r="H94" i="2" s="1"/>
  <c r="H95" i="2" a="1"/>
  <c r="H95" i="2" s="1"/>
  <c r="H96" i="2" a="1"/>
  <c r="H96" i="2" s="1"/>
  <c r="H97" i="2" a="1"/>
  <c r="H97" i="2" s="1"/>
  <c r="H98" i="2" a="1"/>
  <c r="H98" i="2" s="1"/>
  <c r="H99" i="2" a="1"/>
  <c r="H99" i="2" s="1"/>
  <c r="H100" i="2" a="1"/>
  <c r="H100" i="2" s="1"/>
  <c r="H101" i="2" a="1"/>
  <c r="H101" i="2" s="1"/>
  <c r="H102" i="2" a="1"/>
  <c r="H102" i="2" s="1"/>
  <c r="H103" i="2" a="1"/>
  <c r="H103" i="2" s="1"/>
  <c r="H104" i="2" a="1"/>
  <c r="H104" i="2" s="1"/>
  <c r="H105" i="2" a="1"/>
  <c r="H105" i="2" s="1"/>
  <c r="H106" i="2" a="1"/>
  <c r="H106" i="2" s="1"/>
  <c r="H107" i="2" a="1"/>
  <c r="H107" i="2" s="1"/>
  <c r="H108" i="2" a="1"/>
  <c r="H108" i="2" s="1"/>
  <c r="H109" i="2" a="1"/>
  <c r="H109" i="2" s="1"/>
  <c r="H110" i="2" a="1"/>
  <c r="H110" i="2" s="1"/>
  <c r="H111" i="2" a="1"/>
  <c r="H111" i="2" s="1"/>
  <c r="H112" i="2" a="1"/>
  <c r="H112" i="2" s="1"/>
  <c r="H113" i="2" a="1"/>
  <c r="H113" i="2" s="1"/>
  <c r="H114" i="2" a="1"/>
  <c r="H114" i="2" s="1"/>
  <c r="H115" i="2" a="1"/>
  <c r="H115" i="2" s="1"/>
  <c r="H116" i="2" a="1"/>
  <c r="H116" i="2" s="1"/>
  <c r="H117" i="2" a="1"/>
  <c r="H117" i="2" s="1"/>
  <c r="H118" i="2" a="1"/>
  <c r="H118" i="2" s="1"/>
  <c r="H119" i="2" a="1"/>
  <c r="H119" i="2" s="1"/>
  <c r="H120" i="2" a="1"/>
  <c r="H120" i="2" s="1"/>
  <c r="H121" i="2" a="1"/>
  <c r="H121" i="2" s="1"/>
  <c r="H122" i="2" a="1"/>
  <c r="H122" i="2" s="1"/>
  <c r="H123" i="2" a="1"/>
  <c r="H123" i="2" s="1"/>
  <c r="H124" i="2" a="1"/>
  <c r="H124" i="2" s="1"/>
  <c r="H125" i="2" a="1"/>
  <c r="H125" i="2" s="1"/>
  <c r="H126" i="2" a="1"/>
  <c r="H126" i="2" s="1"/>
  <c r="H127" i="2" a="1"/>
  <c r="H127" i="2" s="1"/>
  <c r="H128" i="2" a="1"/>
  <c r="H128" i="2" s="1"/>
  <c r="H129" i="2" a="1"/>
  <c r="H129" i="2" s="1"/>
  <c r="H130" i="2" a="1"/>
  <c r="H130" i="2" s="1"/>
  <c r="H131" i="2" a="1"/>
  <c r="H131" i="2" s="1"/>
  <c r="H132" i="2" a="1"/>
  <c r="H132" i="2" s="1"/>
  <c r="H133" i="2" a="1"/>
  <c r="H133" i="2" s="1"/>
  <c r="H134" i="2" a="1"/>
  <c r="H134" i="2" s="1"/>
  <c r="H135" i="2" a="1"/>
  <c r="H135" i="2" s="1"/>
  <c r="H136" i="2" a="1"/>
  <c r="H136" i="2" s="1"/>
  <c r="H137" i="2" a="1"/>
  <c r="H137" i="2" s="1"/>
  <c r="H138" i="2" a="1"/>
  <c r="H138" i="2" s="1"/>
  <c r="H139" i="2" a="1"/>
  <c r="H139" i="2" s="1"/>
  <c r="H140" i="2" a="1"/>
  <c r="H140" i="2" s="1"/>
  <c r="H141" i="2" a="1"/>
  <c r="H141" i="2" s="1"/>
  <c r="H142" i="2" a="1"/>
  <c r="H142" i="2" s="1"/>
  <c r="H143" i="2" a="1"/>
  <c r="H143" i="2" s="1"/>
  <c r="H144" i="2" a="1"/>
  <c r="H144" i="2" s="1"/>
  <c r="H145" i="2" a="1"/>
  <c r="H145" i="2" s="1"/>
  <c r="H146" i="2" a="1"/>
  <c r="H146" i="2" s="1"/>
  <c r="H147" i="2" a="1"/>
  <c r="H147" i="2" s="1"/>
  <c r="H148" i="2" a="1"/>
  <c r="H148" i="2"/>
  <c r="H149" i="2" a="1"/>
  <c r="H149" i="2" s="1"/>
  <c r="H150" i="2" a="1"/>
  <c r="H150" i="2" s="1"/>
  <c r="H151" i="2" a="1"/>
  <c r="H151" i="2" s="1"/>
  <c r="H152" i="2" a="1"/>
  <c r="H152" i="2" s="1"/>
  <c r="H153" i="2" a="1"/>
  <c r="H153" i="2" s="1"/>
  <c r="H154" i="2" a="1"/>
  <c r="H154" i="2" s="1"/>
  <c r="H155" i="2" a="1"/>
  <c r="H155" i="2" s="1"/>
  <c r="H156" i="2" a="1"/>
  <c r="H156" i="2" s="1"/>
  <c r="H157" i="2" a="1"/>
  <c r="H157" i="2" s="1"/>
  <c r="H158" i="2" a="1"/>
  <c r="H158" i="2" s="1"/>
  <c r="H159" i="2" a="1"/>
  <c r="H159" i="2" s="1"/>
  <c r="H160" i="2" a="1"/>
  <c r="H160" i="2" s="1"/>
  <c r="H161" i="2" a="1"/>
  <c r="H161" i="2" s="1"/>
  <c r="H162" i="2" a="1"/>
  <c r="H162" i="2" s="1"/>
  <c r="H163" i="2" a="1"/>
  <c r="H163" i="2" s="1"/>
  <c r="H164" i="2" a="1"/>
  <c r="H164" i="2" s="1"/>
  <c r="H165" i="2" a="1"/>
  <c r="H165" i="2" s="1"/>
  <c r="H166" i="2" a="1"/>
  <c r="H166" i="2" s="1"/>
  <c r="H167" i="2" a="1"/>
  <c r="H167" i="2" s="1"/>
  <c r="H168" i="2" a="1"/>
  <c r="H168" i="2" s="1"/>
  <c r="H169" i="2" a="1"/>
  <c r="H169" i="2" s="1"/>
  <c r="H170" i="2" a="1"/>
  <c r="H170" i="2" s="1"/>
  <c r="H171" i="2" a="1"/>
  <c r="H171" i="2" s="1"/>
  <c r="H172" i="2" a="1"/>
  <c r="H172" i="2" s="1"/>
  <c r="H173" i="2" a="1"/>
  <c r="H173" i="2" s="1"/>
  <c r="H174" i="2" a="1"/>
  <c r="H174" i="2" s="1"/>
  <c r="H175" i="2" a="1"/>
  <c r="H175" i="2" s="1"/>
  <c r="H176" i="2" a="1"/>
  <c r="H176" i="2" s="1"/>
  <c r="H177" i="2" a="1"/>
  <c r="H177" i="2" s="1"/>
  <c r="H178" i="2" a="1"/>
  <c r="H178" i="2" s="1"/>
  <c r="H179" i="2" a="1"/>
  <c r="H179" i="2" s="1"/>
  <c r="H180" i="2" a="1"/>
  <c r="H180" i="2" s="1"/>
  <c r="H181" i="2" a="1"/>
  <c r="H181" i="2" s="1"/>
  <c r="H182" i="2" a="1"/>
  <c r="H182" i="2" s="1"/>
  <c r="H183" i="2" a="1"/>
  <c r="H183" i="2" s="1"/>
  <c r="H184" i="2" a="1"/>
  <c r="H184" i="2" s="1"/>
  <c r="H185" i="2" a="1"/>
  <c r="H185" i="2" s="1"/>
  <c r="H186" i="2" a="1"/>
  <c r="H186" i="2" s="1"/>
  <c r="H187" i="2" a="1"/>
  <c r="H187" i="2" s="1"/>
  <c r="H188" i="2" a="1"/>
  <c r="H188" i="2" s="1"/>
  <c r="H189" i="2" a="1"/>
  <c r="H189" i="2" s="1"/>
  <c r="H190" i="2" a="1"/>
  <c r="H190" i="2" s="1"/>
  <c r="H191" i="2" a="1"/>
  <c r="H191" i="2" s="1"/>
  <c r="H192" i="2" a="1"/>
  <c r="H192" i="2" s="1"/>
  <c r="H193" i="2" a="1"/>
  <c r="H193" i="2" s="1"/>
  <c r="H194" i="2" a="1"/>
  <c r="H194" i="2" s="1"/>
  <c r="H195" i="2" a="1"/>
  <c r="H195" i="2" s="1"/>
  <c r="H196" i="2" a="1"/>
  <c r="H196" i="2" s="1"/>
  <c r="H197" i="2" a="1"/>
  <c r="H197" i="2" s="1"/>
  <c r="H198" i="2" a="1"/>
  <c r="H198" i="2" s="1"/>
  <c r="H199" i="2" a="1"/>
  <c r="H199" i="2" s="1"/>
  <c r="H200" i="2" a="1"/>
  <c r="H200" i="2" s="1"/>
  <c r="H201" i="2" a="1"/>
  <c r="H201" i="2" s="1"/>
  <c r="H202" i="2" a="1"/>
  <c r="H202" i="2" s="1"/>
  <c r="H203" i="2" a="1"/>
  <c r="H203" i="2" s="1"/>
  <c r="H204" i="2" a="1"/>
  <c r="H204" i="2" s="1"/>
  <c r="H205" i="2" a="1"/>
  <c r="H205" i="2" s="1"/>
  <c r="H206" i="2" a="1"/>
  <c r="H206" i="2" s="1"/>
  <c r="H207" i="2" a="1"/>
  <c r="H207" i="2" s="1"/>
  <c r="H208" i="2" a="1"/>
  <c r="H208" i="2" s="1"/>
  <c r="H209" i="2" a="1"/>
  <c r="H209" i="2" s="1"/>
  <c r="H210" i="2" a="1"/>
  <c r="H210" i="2" s="1"/>
  <c r="H211" i="2" a="1"/>
  <c r="H211" i="2" s="1"/>
  <c r="H212" i="2" a="1"/>
  <c r="H212" i="2" s="1"/>
  <c r="H213" i="2" a="1"/>
  <c r="H213" i="2" s="1"/>
  <c r="H214" i="2" a="1"/>
  <c r="H214" i="2" s="1"/>
  <c r="H215" i="2" a="1"/>
  <c r="H215" i="2" s="1"/>
  <c r="H216" i="2" a="1"/>
  <c r="H216" i="2" s="1"/>
  <c r="H217" i="2" a="1"/>
  <c r="H217" i="2" s="1"/>
  <c r="H218" i="2" a="1"/>
  <c r="H218" i="2" s="1"/>
  <c r="H219" i="2" a="1"/>
  <c r="H219" i="2" s="1"/>
  <c r="H220" i="2" a="1"/>
  <c r="H220" i="2" s="1"/>
  <c r="H221" i="2" a="1"/>
  <c r="H221" i="2" s="1"/>
  <c r="H222" i="2" a="1"/>
  <c r="H222" i="2" s="1"/>
  <c r="H223" i="2" a="1"/>
  <c r="H223" i="2" s="1"/>
  <c r="H224" i="2" a="1"/>
  <c r="H224" i="2" s="1"/>
  <c r="H225" i="2" a="1"/>
  <c r="H225" i="2" s="1"/>
  <c r="H226" i="2" a="1"/>
  <c r="H226" i="2" s="1"/>
  <c r="H227" i="2" a="1"/>
  <c r="H227" i="2" s="1"/>
  <c r="H228" i="2" a="1"/>
  <c r="H228" i="2" s="1"/>
  <c r="H229" i="2" a="1"/>
  <c r="H229" i="2" s="1"/>
  <c r="H230" i="2" a="1"/>
  <c r="H230" i="2" s="1"/>
  <c r="H231" i="2" a="1"/>
  <c r="H231" i="2" s="1"/>
  <c r="H232" i="2" a="1"/>
  <c r="H232" i="2" s="1"/>
  <c r="H233" i="2" a="1"/>
  <c r="H233" i="2" s="1"/>
  <c r="H234" i="2" a="1"/>
  <c r="H234" i="2" s="1"/>
  <c r="H235" i="2" a="1"/>
  <c r="H235" i="2" s="1"/>
  <c r="H236" i="2" a="1"/>
  <c r="H236" i="2" s="1"/>
  <c r="H237" i="2" a="1"/>
  <c r="H237" i="2" s="1"/>
  <c r="H238" i="2" a="1"/>
  <c r="H238" i="2" s="1"/>
  <c r="H239" i="2" a="1"/>
  <c r="H239" i="2" s="1"/>
  <c r="H240" i="2" a="1"/>
  <c r="H240" i="2" s="1"/>
  <c r="H241" i="2" a="1"/>
  <c r="H241" i="2" s="1"/>
  <c r="H242" i="2" a="1"/>
  <c r="H242" i="2" s="1"/>
  <c r="H243" i="2" a="1"/>
  <c r="H243" i="2" s="1"/>
  <c r="H244" i="2" a="1"/>
  <c r="H244" i="2" s="1"/>
  <c r="H245" i="2" a="1"/>
  <c r="H245" i="2" s="1"/>
  <c r="H246" i="2" a="1"/>
  <c r="H246" i="2" s="1"/>
  <c r="H247" i="2" a="1"/>
  <c r="H247" i="2" s="1"/>
  <c r="H248" i="2" a="1"/>
  <c r="H248" i="2" s="1"/>
  <c r="H249" i="2" a="1"/>
  <c r="H249" i="2" s="1"/>
  <c r="H250" i="2" a="1"/>
  <c r="H250" i="2" s="1"/>
  <c r="H251" i="2" a="1"/>
  <c r="H251" i="2" s="1"/>
  <c r="H252" i="2" a="1"/>
  <c r="H252" i="2" s="1"/>
  <c r="H253" i="2" a="1"/>
  <c r="H253" i="2" s="1"/>
  <c r="H254" i="2" a="1"/>
  <c r="H254" i="2" s="1"/>
  <c r="H255" i="2" a="1"/>
  <c r="H255" i="2" s="1"/>
  <c r="H256" i="2" a="1"/>
  <c r="H256" i="2" s="1"/>
  <c r="H257" i="2" a="1"/>
  <c r="H257" i="2" s="1"/>
  <c r="H258" i="2" a="1"/>
  <c r="H258" i="2" s="1"/>
  <c r="H259" i="2" a="1"/>
  <c r="H259" i="2" s="1"/>
  <c r="H260" i="2" a="1"/>
  <c r="H260" i="2" s="1"/>
  <c r="H261" i="2" a="1"/>
  <c r="H261" i="2" s="1"/>
  <c r="H262" i="2" a="1"/>
  <c r="H262" i="2" s="1"/>
  <c r="H263" i="2" a="1"/>
  <c r="H263" i="2" s="1"/>
  <c r="H264" i="2" a="1"/>
  <c r="H264" i="2" s="1"/>
  <c r="H265" i="2" a="1"/>
  <c r="H265" i="2" s="1"/>
  <c r="H266" i="2" a="1"/>
  <c r="H266" i="2" s="1"/>
  <c r="H267" i="2" a="1"/>
  <c r="H267" i="2" s="1"/>
  <c r="H268" i="2" a="1"/>
  <c r="H268" i="2" s="1"/>
  <c r="H269" i="2" a="1"/>
  <c r="H269" i="2" s="1"/>
  <c r="H270" i="2" a="1"/>
  <c r="H270" i="2" s="1"/>
  <c r="H271" i="2" a="1"/>
  <c r="H271" i="2" s="1"/>
  <c r="H272" i="2" a="1"/>
  <c r="H272" i="2" s="1"/>
  <c r="H273" i="2" a="1"/>
  <c r="H273" i="2" s="1"/>
  <c r="H274" i="2" a="1"/>
  <c r="H274" i="2" s="1"/>
  <c r="H275" i="2" a="1"/>
  <c r="H275" i="2" s="1"/>
  <c r="H276" i="2" a="1"/>
  <c r="H276" i="2" s="1"/>
  <c r="H277" i="2" a="1"/>
  <c r="H277" i="2" s="1"/>
  <c r="H278" i="2" a="1"/>
  <c r="H278" i="2" s="1"/>
  <c r="H279" i="2" a="1"/>
  <c r="H279" i="2" s="1"/>
  <c r="H280" i="2" a="1"/>
  <c r="H280" i="2" s="1"/>
  <c r="H281" i="2" a="1"/>
  <c r="H281" i="2" s="1"/>
  <c r="H282" i="2" a="1"/>
  <c r="H282" i="2" s="1"/>
  <c r="H283" i="2" a="1"/>
  <c r="H283" i="2" s="1"/>
  <c r="H284" i="2" a="1"/>
  <c r="H284" i="2" s="1"/>
  <c r="H285" i="2" a="1"/>
  <c r="H285" i="2" s="1"/>
  <c r="H286" i="2" a="1"/>
  <c r="H286" i="2" s="1"/>
  <c r="H287" i="2" a="1"/>
  <c r="H287" i="2" s="1"/>
  <c r="H288" i="2" a="1"/>
  <c r="H288" i="2" s="1"/>
  <c r="H289" i="2" a="1"/>
  <c r="H289" i="2" s="1"/>
  <c r="H290" i="2" a="1"/>
  <c r="H290" i="2" s="1"/>
  <c r="H291" i="2" a="1"/>
  <c r="H291" i="2" s="1"/>
  <c r="H292" i="2" a="1"/>
  <c r="H292" i="2" s="1"/>
  <c r="H293" i="2" a="1"/>
  <c r="H293" i="2" s="1"/>
  <c r="H294" i="2" a="1"/>
  <c r="H294" i="2" s="1"/>
  <c r="H295" i="2" a="1"/>
  <c r="H295" i="2" s="1"/>
  <c r="H296" i="2" a="1"/>
  <c r="H296" i="2" s="1"/>
  <c r="H297" i="2" a="1"/>
  <c r="H297" i="2" s="1"/>
  <c r="H298" i="2" a="1"/>
  <c r="H298" i="2" s="1"/>
  <c r="H299" i="2" a="1"/>
  <c r="H299" i="2" s="1"/>
  <c r="H300" i="2" a="1"/>
  <c r="H300" i="2" s="1"/>
  <c r="H301" i="2" a="1"/>
  <c r="H301" i="2" s="1"/>
  <c r="H302" i="2" a="1"/>
  <c r="H302" i="2" s="1"/>
  <c r="H303" i="2" a="1"/>
  <c r="H303" i="2" s="1"/>
  <c r="H304" i="2" a="1"/>
  <c r="H304" i="2" s="1"/>
  <c r="H305" i="2" a="1"/>
  <c r="H305" i="2" s="1"/>
  <c r="H306" i="2" a="1"/>
  <c r="H306" i="2" s="1"/>
  <c r="H307" i="2" a="1"/>
  <c r="H307" i="2" s="1"/>
  <c r="H308" i="2" a="1"/>
  <c r="H308" i="2" s="1"/>
  <c r="H309" i="2" a="1"/>
  <c r="H309" i="2" s="1"/>
  <c r="H310" i="2" a="1"/>
  <c r="H310" i="2" s="1"/>
  <c r="H311" i="2" a="1"/>
  <c r="H311" i="2" s="1"/>
  <c r="H312" i="2" a="1"/>
  <c r="H312" i="2" s="1"/>
  <c r="H313" i="2" a="1"/>
  <c r="H313" i="2" s="1"/>
  <c r="H314" i="2" a="1"/>
  <c r="H314" i="2" s="1"/>
  <c r="H315" i="2" a="1"/>
  <c r="H315" i="2" s="1"/>
  <c r="H316" i="2" a="1"/>
  <c r="H316" i="2" s="1"/>
  <c r="H317" i="2" a="1"/>
  <c r="H317" i="2" s="1"/>
  <c r="H318" i="2" a="1"/>
  <c r="H318" i="2" s="1"/>
  <c r="H319" i="2" a="1"/>
  <c r="H319" i="2" s="1"/>
  <c r="H320" i="2" a="1"/>
  <c r="H320" i="2" s="1"/>
  <c r="H321" i="2" a="1"/>
  <c r="H321" i="2" s="1"/>
  <c r="H322" i="2" a="1"/>
  <c r="H322" i="2" s="1"/>
  <c r="H323" i="2" a="1"/>
  <c r="H323" i="2" s="1"/>
  <c r="H324" i="2" a="1"/>
  <c r="H324" i="2" s="1"/>
  <c r="H325" i="2" a="1"/>
  <c r="H325" i="2" s="1"/>
  <c r="H326" i="2" a="1"/>
  <c r="H326" i="2" s="1"/>
  <c r="H327" i="2" a="1"/>
  <c r="H327" i="2" s="1"/>
  <c r="H328" i="2" a="1"/>
  <c r="H328" i="2" s="1"/>
  <c r="H329" i="2" a="1"/>
  <c r="H329" i="2" s="1"/>
  <c r="H330" i="2" a="1"/>
  <c r="H330" i="2" s="1"/>
  <c r="H331" i="2" a="1"/>
  <c r="H331" i="2" s="1"/>
  <c r="H332" i="2" a="1"/>
  <c r="H332" i="2" s="1"/>
  <c r="H333" i="2" a="1"/>
  <c r="H333" i="2" s="1"/>
  <c r="H334" i="2" a="1"/>
  <c r="H334" i="2" s="1"/>
  <c r="H335" i="2" a="1"/>
  <c r="H335" i="2" s="1"/>
  <c r="H336" i="2" a="1"/>
  <c r="H336" i="2" s="1"/>
  <c r="H337" i="2" a="1"/>
  <c r="H337" i="2" s="1"/>
  <c r="H338" i="2" a="1"/>
  <c r="H338" i="2" s="1"/>
  <c r="H339" i="2" a="1"/>
  <c r="H339" i="2" s="1"/>
  <c r="H340" i="2" a="1"/>
  <c r="H340" i="2" s="1"/>
  <c r="H341" i="2" a="1"/>
  <c r="H341" i="2" s="1"/>
  <c r="H342" i="2" a="1"/>
  <c r="H342" i="2" s="1"/>
  <c r="H343" i="2" a="1"/>
  <c r="H343" i="2" s="1"/>
  <c r="H344" i="2" a="1"/>
  <c r="H344" i="2" s="1"/>
  <c r="H345" i="2" a="1"/>
  <c r="H345" i="2" s="1"/>
  <c r="H346" i="2" a="1"/>
  <c r="H346" i="2" s="1"/>
  <c r="H347" i="2" a="1"/>
  <c r="H347" i="2" s="1"/>
  <c r="H348" i="2" a="1"/>
  <c r="H348" i="2" s="1"/>
  <c r="H349" i="2" a="1"/>
  <c r="H349" i="2" s="1"/>
  <c r="H350" i="2" a="1"/>
  <c r="H350" i="2" s="1"/>
  <c r="H351" i="2" a="1"/>
  <c r="H351" i="2" s="1"/>
  <c r="H352" i="2" a="1"/>
  <c r="H352" i="2" s="1"/>
  <c r="H353" i="2" a="1"/>
  <c r="H353" i="2" s="1"/>
  <c r="H354" i="2" a="1"/>
  <c r="H354" i="2" s="1"/>
  <c r="H355" i="2" a="1"/>
  <c r="H355" i="2" s="1"/>
  <c r="H356" i="2" a="1"/>
  <c r="H356" i="2" s="1"/>
  <c r="H357" i="2" a="1"/>
  <c r="H357" i="2" s="1"/>
  <c r="H358" i="2" a="1"/>
  <c r="H358" i="2" s="1"/>
  <c r="H359" i="2" a="1"/>
  <c r="H359" i="2" s="1"/>
  <c r="H360" i="2" a="1"/>
  <c r="H360" i="2" s="1"/>
  <c r="H361" i="2" a="1"/>
  <c r="H361" i="2" s="1"/>
  <c r="H362" i="2" a="1"/>
  <c r="H362" i="2" s="1"/>
  <c r="H363" i="2" a="1"/>
  <c r="H363" i="2" s="1"/>
  <c r="H364" i="2" a="1"/>
  <c r="H364" i="2" s="1"/>
  <c r="H365" i="2" a="1"/>
  <c r="H365" i="2" s="1"/>
  <c r="H366" i="2" a="1"/>
  <c r="H366" i="2" s="1"/>
  <c r="H367" i="2" a="1"/>
  <c r="H367" i="2" s="1"/>
  <c r="H368" i="2" a="1"/>
  <c r="H368" i="2" s="1"/>
  <c r="H369" i="2" a="1"/>
  <c r="H369" i="2" s="1"/>
  <c r="H370" i="2" a="1"/>
  <c r="H370" i="2" s="1"/>
  <c r="H371" i="2" a="1"/>
  <c r="H371" i="2" s="1"/>
  <c r="H372" i="2" a="1"/>
  <c r="H372" i="2" s="1"/>
  <c r="H373" i="2" a="1"/>
  <c r="H373" i="2" s="1"/>
  <c r="H374" i="2" a="1"/>
  <c r="H374" i="2" s="1"/>
  <c r="H375" i="2" a="1"/>
  <c r="H375" i="2" s="1"/>
  <c r="H376" i="2" a="1"/>
  <c r="H376" i="2" s="1"/>
  <c r="H377" i="2" a="1"/>
  <c r="H377" i="2" s="1"/>
  <c r="H378" i="2" a="1"/>
  <c r="H378" i="2" s="1"/>
  <c r="H379" i="2" a="1"/>
  <c r="H379" i="2" s="1"/>
  <c r="H380" i="2" a="1"/>
  <c r="H380" i="2" s="1"/>
  <c r="H381" i="2" a="1"/>
  <c r="H381" i="2" s="1"/>
  <c r="H382" i="2" a="1"/>
  <c r="H382" i="2" s="1"/>
  <c r="H383" i="2" a="1"/>
  <c r="H383" i="2" s="1"/>
  <c r="H384" i="2" a="1"/>
  <c r="H384" i="2" s="1"/>
  <c r="H385" i="2" a="1"/>
  <c r="H385" i="2" s="1"/>
  <c r="H386" i="2" a="1"/>
  <c r="H386" i="2" s="1"/>
  <c r="H387" i="2" a="1"/>
  <c r="H387" i="2" s="1"/>
  <c r="H388" i="2" a="1"/>
  <c r="H388" i="2" s="1"/>
  <c r="H389" i="2" a="1"/>
  <c r="H389" i="2" s="1"/>
  <c r="H390" i="2" a="1"/>
  <c r="H390" i="2" s="1"/>
  <c r="H391" i="2" a="1"/>
  <c r="H391" i="2" s="1"/>
  <c r="H392" i="2" a="1"/>
  <c r="H392" i="2" s="1"/>
  <c r="H393" i="2" a="1"/>
  <c r="H393" i="2" s="1"/>
  <c r="H394" i="2" a="1"/>
  <c r="H394" i="2" s="1"/>
  <c r="H395" i="2" a="1"/>
  <c r="H395" i="2" s="1"/>
  <c r="H396" i="2" a="1"/>
  <c r="H396" i="2" s="1"/>
  <c r="H397" i="2" a="1"/>
  <c r="H397" i="2" s="1"/>
  <c r="H398" i="2" a="1"/>
  <c r="H398" i="2" s="1"/>
  <c r="H399" i="2" a="1"/>
  <c r="H399" i="2" s="1"/>
  <c r="H400" i="2" a="1"/>
  <c r="H400" i="2" s="1"/>
  <c r="H401" i="2" a="1"/>
  <c r="H401" i="2" s="1"/>
  <c r="H402" i="2" a="1"/>
  <c r="H402" i="2" s="1"/>
  <c r="H403" i="2" a="1"/>
  <c r="H403" i="2" s="1"/>
  <c r="H404" i="2" a="1"/>
  <c r="H404" i="2" s="1"/>
  <c r="H405" i="2" a="1"/>
  <c r="H405" i="2" s="1"/>
  <c r="H406" i="2" a="1"/>
  <c r="H406" i="2" s="1"/>
  <c r="H407" i="2" a="1"/>
  <c r="H407" i="2" s="1"/>
  <c r="H408" i="2" a="1"/>
  <c r="H408" i="2" s="1"/>
  <c r="H409" i="2" a="1"/>
  <c r="H409" i="2" s="1"/>
  <c r="H410" i="2" a="1"/>
  <c r="H410" i="2" s="1"/>
  <c r="H411" i="2" a="1"/>
  <c r="H411" i="2" s="1"/>
  <c r="H412" i="2" a="1"/>
  <c r="H412" i="2" s="1"/>
  <c r="H413" i="2" a="1"/>
  <c r="H413" i="2" s="1"/>
  <c r="H414" i="2" a="1"/>
  <c r="H414" i="2" s="1"/>
  <c r="H415" i="2" a="1"/>
  <c r="H415" i="2" s="1"/>
  <c r="H416" i="2" a="1"/>
  <c r="H416" i="2" s="1"/>
  <c r="H417" i="2" a="1"/>
  <c r="H417" i="2" s="1"/>
  <c r="H418" i="2" a="1"/>
  <c r="H418" i="2" s="1"/>
  <c r="H419" i="2" a="1"/>
  <c r="H419" i="2" s="1"/>
  <c r="H420" i="2" a="1"/>
  <c r="H420" i="2" s="1"/>
  <c r="H421" i="2" a="1"/>
  <c r="H421" i="2" s="1"/>
  <c r="H422" i="2" a="1"/>
  <c r="H422" i="2" s="1"/>
  <c r="H423" i="2" a="1"/>
  <c r="H423" i="2" s="1"/>
  <c r="H424" i="2" a="1"/>
  <c r="H424" i="2" s="1"/>
  <c r="H425" i="2" a="1"/>
  <c r="H425" i="2" s="1"/>
  <c r="H426" i="2" a="1"/>
  <c r="H426" i="2" s="1"/>
  <c r="H427" i="2" a="1"/>
  <c r="H427" i="2" s="1"/>
  <c r="H428" i="2" a="1"/>
  <c r="H428" i="2" s="1"/>
  <c r="H429" i="2" a="1"/>
  <c r="H429" i="2" s="1"/>
  <c r="H430" i="2" a="1"/>
  <c r="H430" i="2" s="1"/>
  <c r="H431" i="2" a="1"/>
  <c r="H431" i="2" s="1"/>
  <c r="H432" i="2" a="1"/>
  <c r="H432" i="2" s="1"/>
  <c r="H433" i="2" a="1"/>
  <c r="H433" i="2" s="1"/>
  <c r="H434" i="2" a="1"/>
  <c r="H434" i="2" s="1"/>
  <c r="H435" i="2" a="1"/>
  <c r="H435" i="2" s="1"/>
  <c r="H436" i="2" a="1"/>
  <c r="H436" i="2" s="1"/>
  <c r="H437" i="2" a="1"/>
  <c r="H437" i="2" s="1"/>
  <c r="H438" i="2" a="1"/>
  <c r="H438" i="2" s="1"/>
  <c r="H439" i="2" a="1"/>
  <c r="H439" i="2" s="1"/>
  <c r="H440" i="2" a="1"/>
  <c r="H440" i="2" s="1"/>
  <c r="H441" i="2" a="1"/>
  <c r="H441" i="2" s="1"/>
  <c r="H442" i="2" a="1"/>
  <c r="H442" i="2" s="1"/>
  <c r="H443" i="2" a="1"/>
  <c r="H443" i="2" s="1"/>
  <c r="H444" i="2" a="1"/>
  <c r="H444" i="2" s="1"/>
  <c r="H445" i="2" a="1"/>
  <c r="H445" i="2" s="1"/>
  <c r="H446" i="2" a="1"/>
  <c r="H446" i="2" s="1"/>
  <c r="H447" i="2" a="1"/>
  <c r="H447" i="2" s="1"/>
  <c r="H448" i="2" a="1"/>
  <c r="H448" i="2" s="1"/>
  <c r="H449" i="2" a="1"/>
  <c r="H449" i="2" s="1"/>
  <c r="H450" i="2" a="1"/>
  <c r="H450" i="2" s="1"/>
  <c r="H451" i="2" a="1"/>
  <c r="H451" i="2" s="1"/>
  <c r="H452" i="2" a="1"/>
  <c r="H452" i="2" s="1"/>
  <c r="H453" i="2" a="1"/>
  <c r="H453" i="2" s="1"/>
  <c r="H454" i="2" a="1"/>
  <c r="H454" i="2" s="1"/>
  <c r="H455" i="2" a="1"/>
  <c r="H455" i="2" s="1"/>
  <c r="H456" i="2" a="1"/>
  <c r="H456" i="2" s="1"/>
  <c r="H457" i="2" a="1"/>
  <c r="H457" i="2" s="1"/>
  <c r="H458" i="2" a="1"/>
  <c r="H458" i="2" s="1"/>
  <c r="H459" i="2" a="1"/>
  <c r="H459" i="2" s="1"/>
  <c r="H460" i="2" a="1"/>
  <c r="H460" i="2" s="1"/>
  <c r="H461" i="2" a="1"/>
  <c r="H461" i="2" s="1"/>
  <c r="H462" i="2" a="1"/>
  <c r="H462" i="2" s="1"/>
  <c r="H463" i="2" a="1"/>
  <c r="H463" i="2" s="1"/>
  <c r="H464" i="2" a="1"/>
  <c r="H464" i="2" s="1"/>
  <c r="H465" i="2" a="1"/>
  <c r="H465" i="2" s="1"/>
  <c r="H466" i="2" a="1"/>
  <c r="H466" i="2" s="1"/>
  <c r="H467" i="2" a="1"/>
  <c r="H467" i="2" s="1"/>
  <c r="H468" i="2" a="1"/>
  <c r="H468" i="2" s="1"/>
  <c r="H469" i="2" a="1"/>
  <c r="H469" i="2" s="1"/>
  <c r="H470" i="2" a="1"/>
  <c r="H470" i="2" s="1"/>
  <c r="H471" i="2" a="1"/>
  <c r="H471" i="2" s="1"/>
  <c r="H472" i="2" a="1"/>
  <c r="H472" i="2" s="1"/>
  <c r="H473" i="2" a="1"/>
  <c r="H473" i="2" s="1"/>
  <c r="H474" i="2" a="1"/>
  <c r="H474" i="2" s="1"/>
  <c r="H475" i="2" a="1"/>
  <c r="H475" i="2" s="1"/>
  <c r="H476" i="2" a="1"/>
  <c r="H476" i="2" s="1"/>
  <c r="H477" i="2" a="1"/>
  <c r="H477" i="2" s="1"/>
  <c r="H478" i="2" a="1"/>
  <c r="H478" i="2" s="1"/>
  <c r="H479" i="2" a="1"/>
  <c r="H479" i="2" s="1"/>
  <c r="H480" i="2" a="1"/>
  <c r="H480" i="2" s="1"/>
  <c r="H481" i="2" a="1"/>
  <c r="H481" i="2" s="1"/>
  <c r="H482" i="2" a="1"/>
  <c r="H482" i="2" s="1"/>
  <c r="H483" i="2" a="1"/>
  <c r="H483" i="2" s="1"/>
  <c r="H484" i="2" a="1"/>
  <c r="H484" i="2" s="1"/>
  <c r="H485" i="2" a="1"/>
  <c r="H485" i="2" s="1"/>
  <c r="H486" i="2" a="1"/>
  <c r="H486" i="2" s="1"/>
  <c r="H487" i="2" a="1"/>
  <c r="H487" i="2" s="1"/>
  <c r="H488" i="2" a="1"/>
  <c r="H488" i="2" s="1"/>
  <c r="H489" i="2" a="1"/>
  <c r="H489" i="2" s="1"/>
  <c r="H490" i="2" a="1"/>
  <c r="H490" i="2" s="1"/>
  <c r="H491" i="2" a="1"/>
  <c r="H491" i="2" s="1"/>
  <c r="H492" i="2" a="1"/>
  <c r="H492" i="2" s="1"/>
  <c r="H493" i="2" a="1"/>
  <c r="H493" i="2" s="1"/>
  <c r="H494" i="2" a="1"/>
  <c r="H494" i="2" s="1"/>
  <c r="H495" i="2" a="1"/>
  <c r="H495" i="2" s="1"/>
  <c r="H496" i="2" a="1"/>
  <c r="H496" i="2" s="1"/>
  <c r="H497" i="2" a="1"/>
  <c r="H497" i="2" s="1"/>
  <c r="H498" i="2" a="1"/>
  <c r="H498" i="2" s="1"/>
  <c r="H499" i="2" a="1"/>
  <c r="H499" i="2" s="1"/>
  <c r="H500" i="2" a="1"/>
  <c r="H500" i="2" s="1"/>
  <c r="H501" i="2" a="1"/>
  <c r="H501" i="2" s="1"/>
  <c r="H502" i="2" a="1"/>
  <c r="H502" i="2" s="1"/>
  <c r="H503" i="2" a="1"/>
  <c r="H503" i="2" s="1"/>
  <c r="H504" i="2" a="1"/>
  <c r="H504" i="2" s="1"/>
  <c r="H505" i="2" a="1"/>
  <c r="H505" i="2" s="1"/>
  <c r="H506" i="2" a="1"/>
  <c r="H506" i="2" s="1"/>
  <c r="H507" i="2" a="1"/>
  <c r="H507" i="2" s="1"/>
  <c r="H508" i="2" a="1"/>
  <c r="H508" i="2" s="1"/>
  <c r="H509" i="2" a="1"/>
  <c r="H509" i="2" s="1"/>
  <c r="H510" i="2" a="1"/>
  <c r="H510" i="2" s="1"/>
  <c r="H511" i="2" a="1"/>
  <c r="H511" i="2" s="1"/>
  <c r="H512" i="2" a="1"/>
  <c r="H512" i="2" s="1"/>
  <c r="H513" i="2" a="1"/>
  <c r="H513" i="2" s="1"/>
  <c r="H514" i="2" a="1"/>
  <c r="H514" i="2" s="1"/>
  <c r="H515" i="2" a="1"/>
  <c r="H515" i="2" s="1"/>
  <c r="H516" i="2" a="1"/>
  <c r="H516" i="2" s="1"/>
  <c r="H517" i="2" a="1"/>
  <c r="H517" i="2" s="1"/>
  <c r="H518" i="2" a="1"/>
  <c r="H518" i="2" s="1"/>
  <c r="H519" i="2" a="1"/>
  <c r="H519" i="2" s="1"/>
  <c r="H520" i="2" a="1"/>
  <c r="H520" i="2" s="1"/>
  <c r="H521" i="2" a="1"/>
  <c r="H521" i="2" s="1"/>
  <c r="H522" i="2" a="1"/>
  <c r="H522" i="2" s="1"/>
  <c r="H523" i="2" a="1"/>
  <c r="H523" i="2" s="1"/>
  <c r="H524" i="2" a="1"/>
  <c r="H524" i="2" s="1"/>
  <c r="H525" i="2" a="1"/>
  <c r="H525" i="2" s="1"/>
  <c r="H526" i="2" a="1"/>
  <c r="H526" i="2" s="1"/>
  <c r="H527" i="2" a="1"/>
  <c r="H527" i="2" s="1"/>
  <c r="H528" i="2" a="1"/>
  <c r="H528" i="2" s="1"/>
  <c r="H529" i="2" a="1"/>
  <c r="H529" i="2" s="1"/>
  <c r="H530" i="2" a="1"/>
  <c r="H530" i="2" s="1"/>
  <c r="H531" i="2" a="1"/>
  <c r="H531" i="2" s="1"/>
  <c r="H532" i="2" a="1"/>
  <c r="H532" i="2" s="1"/>
  <c r="H533" i="2" a="1"/>
  <c r="H533" i="2" s="1"/>
  <c r="H534" i="2" a="1"/>
  <c r="H534" i="2" s="1"/>
  <c r="H535" i="2" a="1"/>
  <c r="H535" i="2" s="1"/>
  <c r="H536" i="2" a="1"/>
  <c r="H536" i="2" s="1"/>
  <c r="H537" i="2" a="1"/>
  <c r="H537" i="2" s="1"/>
  <c r="H538" i="2" a="1"/>
  <c r="H538" i="2" s="1"/>
  <c r="H539" i="2" a="1"/>
  <c r="H539" i="2" s="1"/>
  <c r="H540" i="2" a="1"/>
  <c r="H540" i="2" s="1"/>
  <c r="H541" i="2" a="1"/>
  <c r="H541" i="2" s="1"/>
  <c r="H542" i="2" a="1"/>
  <c r="H542" i="2" s="1"/>
  <c r="H543" i="2" a="1"/>
  <c r="H543" i="2" s="1"/>
  <c r="H544" i="2" a="1"/>
  <c r="H544" i="2" s="1"/>
  <c r="H545" i="2" a="1"/>
  <c r="H545" i="2" s="1"/>
  <c r="H546" i="2" a="1"/>
  <c r="H546" i="2" s="1"/>
  <c r="H547" i="2" a="1"/>
  <c r="H547" i="2" s="1"/>
  <c r="H548" i="2" a="1"/>
  <c r="H548" i="2" s="1"/>
  <c r="H549" i="2" a="1"/>
  <c r="H549" i="2" s="1"/>
  <c r="H550" i="2" a="1"/>
  <c r="H550" i="2" s="1"/>
  <c r="H551" i="2" a="1"/>
  <c r="H551" i="2" s="1"/>
  <c r="H552" i="2" a="1"/>
  <c r="H552" i="2" s="1"/>
  <c r="H553" i="2" a="1"/>
  <c r="H553" i="2" s="1"/>
  <c r="H554" i="2" a="1"/>
  <c r="H554" i="2" s="1"/>
  <c r="H555" i="2" a="1"/>
  <c r="H555" i="2" s="1"/>
  <c r="H556" i="2" a="1"/>
  <c r="H556" i="2" s="1"/>
  <c r="H557" i="2" a="1"/>
  <c r="H557" i="2" s="1"/>
  <c r="H558" i="2" a="1"/>
  <c r="H558" i="2" s="1"/>
  <c r="H559" i="2" a="1"/>
  <c r="H559" i="2" s="1"/>
  <c r="H560" i="2" a="1"/>
  <c r="H560" i="2" s="1"/>
  <c r="H561" i="2" a="1"/>
  <c r="H561" i="2" s="1"/>
  <c r="H562" i="2" a="1"/>
  <c r="H562" i="2" s="1"/>
  <c r="H563" i="2" a="1"/>
  <c r="H563" i="2" s="1"/>
  <c r="H564" i="2" a="1"/>
  <c r="H564" i="2" s="1"/>
  <c r="H565" i="2" a="1"/>
  <c r="H565" i="2" s="1"/>
  <c r="H566" i="2" a="1"/>
  <c r="H566" i="2" s="1"/>
  <c r="H567" i="2" a="1"/>
  <c r="H567" i="2" s="1"/>
  <c r="H568" i="2" a="1"/>
  <c r="H568" i="2" s="1"/>
  <c r="H569" i="2" a="1"/>
  <c r="H569" i="2" s="1"/>
  <c r="H570" i="2" a="1"/>
  <c r="H570" i="2" s="1"/>
  <c r="H571" i="2" a="1"/>
  <c r="H571" i="2" s="1"/>
  <c r="H572" i="2" a="1"/>
  <c r="H572" i="2" s="1"/>
  <c r="H573" i="2" a="1"/>
  <c r="H573" i="2" s="1"/>
  <c r="H574" i="2" a="1"/>
  <c r="H574" i="2" s="1"/>
  <c r="H575" i="2" a="1"/>
  <c r="H575" i="2" s="1"/>
  <c r="H576" i="2" a="1"/>
  <c r="H576" i="2" s="1"/>
  <c r="H577" i="2" a="1"/>
  <c r="H577" i="2" s="1"/>
  <c r="H578" i="2" a="1"/>
  <c r="H578" i="2" s="1"/>
  <c r="H579" i="2" a="1"/>
  <c r="H579" i="2" s="1"/>
  <c r="H580" i="2" a="1"/>
  <c r="H580" i="2" s="1"/>
  <c r="H581" i="2" a="1"/>
  <c r="H581" i="2" s="1"/>
  <c r="H582" i="2" a="1"/>
  <c r="H582" i="2" s="1"/>
  <c r="H583" i="2" a="1"/>
  <c r="H583" i="2" s="1"/>
  <c r="H584" i="2" a="1"/>
  <c r="H584" i="2" s="1"/>
  <c r="H585" i="2" a="1"/>
  <c r="H585" i="2" s="1"/>
  <c r="H586" i="2" a="1"/>
  <c r="H586" i="2" s="1"/>
  <c r="H587" i="2" a="1"/>
  <c r="H587" i="2" s="1"/>
  <c r="H588" i="2" a="1"/>
  <c r="H588" i="2" s="1"/>
  <c r="H589" i="2" a="1"/>
  <c r="H589" i="2" s="1"/>
  <c r="H590" i="2" a="1"/>
  <c r="H590" i="2" s="1"/>
  <c r="H591" i="2" a="1"/>
  <c r="H591" i="2" s="1"/>
  <c r="H592" i="2" a="1"/>
  <c r="H592" i="2" s="1"/>
  <c r="H593" i="2" a="1"/>
  <c r="H593" i="2" s="1"/>
  <c r="H594" i="2" a="1"/>
  <c r="H594" i="2" s="1"/>
  <c r="H595" i="2" a="1"/>
  <c r="H595" i="2" s="1"/>
  <c r="H596" i="2" a="1"/>
  <c r="H596" i="2" s="1"/>
  <c r="H597" i="2" a="1"/>
  <c r="H597" i="2" s="1"/>
  <c r="H598" i="2" a="1"/>
  <c r="H598" i="2" s="1"/>
  <c r="H599" i="2" a="1"/>
  <c r="H599" i="2" s="1"/>
  <c r="H600" i="2" a="1"/>
  <c r="H600" i="2" s="1"/>
  <c r="H601" i="2" a="1"/>
  <c r="H601" i="2" s="1"/>
  <c r="H602" i="2" a="1"/>
  <c r="H602" i="2" s="1"/>
  <c r="H603" i="2" a="1"/>
  <c r="H603" i="2" s="1"/>
  <c r="H604" i="2" a="1"/>
  <c r="H604" i="2" s="1"/>
  <c r="H605" i="2" a="1"/>
  <c r="H605" i="2" s="1"/>
  <c r="H606" i="2" a="1"/>
  <c r="H606" i="2" s="1"/>
  <c r="H607" i="2" a="1"/>
  <c r="H607" i="2" s="1"/>
  <c r="H608" i="2" a="1"/>
  <c r="H608" i="2" s="1"/>
  <c r="H609" i="2" a="1"/>
  <c r="H609" i="2" s="1"/>
  <c r="H610" i="2" a="1"/>
  <c r="H610" i="2" s="1"/>
  <c r="H611" i="2" a="1"/>
  <c r="H611" i="2" s="1"/>
  <c r="H612" i="2" a="1"/>
  <c r="H612" i="2" s="1"/>
  <c r="H613" i="2" a="1"/>
  <c r="H613" i="2" s="1"/>
  <c r="H614" i="2" a="1"/>
  <c r="H614" i="2" s="1"/>
  <c r="H615" i="2" a="1"/>
  <c r="H615" i="2" s="1"/>
  <c r="H616" i="2" a="1"/>
  <c r="H616" i="2" s="1"/>
  <c r="H617" i="2" a="1"/>
  <c r="H617" i="2" s="1"/>
  <c r="H618" i="2" a="1"/>
  <c r="H618" i="2" s="1"/>
  <c r="H619" i="2" a="1"/>
  <c r="H619" i="2" s="1"/>
  <c r="H620" i="2" a="1"/>
  <c r="H620" i="2" s="1"/>
  <c r="H621" i="2" a="1"/>
  <c r="H621" i="2" s="1"/>
  <c r="H622" i="2" a="1"/>
  <c r="H622" i="2" s="1"/>
  <c r="H623" i="2" a="1"/>
  <c r="H623" i="2" s="1"/>
  <c r="H624" i="2" a="1"/>
  <c r="H624" i="2" s="1"/>
  <c r="H625" i="2" a="1"/>
  <c r="H625" i="2" s="1"/>
  <c r="H626" i="2" a="1"/>
  <c r="H626" i="2" s="1"/>
  <c r="H627" i="2" a="1"/>
  <c r="H627" i="2" s="1"/>
  <c r="H628" i="2" a="1"/>
  <c r="H628" i="2" s="1"/>
  <c r="H629" i="2" a="1"/>
  <c r="H629" i="2" s="1"/>
  <c r="H630" i="2" a="1"/>
  <c r="H630" i="2" s="1"/>
  <c r="H631" i="2" a="1"/>
  <c r="H631" i="2" s="1"/>
  <c r="H632" i="2" a="1"/>
  <c r="H632" i="2" s="1"/>
  <c r="H633" i="2" a="1"/>
  <c r="H633" i="2" s="1"/>
  <c r="H634" i="2" a="1"/>
  <c r="H634" i="2" s="1"/>
  <c r="H635" i="2" a="1"/>
  <c r="H635" i="2" s="1"/>
  <c r="H636" i="2" a="1"/>
  <c r="H636" i="2" s="1"/>
  <c r="H637" i="2" a="1"/>
  <c r="H637" i="2" s="1"/>
  <c r="H638" i="2" a="1"/>
  <c r="H638" i="2" s="1"/>
  <c r="H639" i="2" a="1"/>
  <c r="H639" i="2" s="1"/>
  <c r="H640" i="2" a="1"/>
  <c r="H640" i="2" s="1"/>
  <c r="H641" i="2" a="1"/>
  <c r="H641" i="2" s="1"/>
  <c r="H642" i="2" a="1"/>
  <c r="H642" i="2" s="1"/>
  <c r="H643" i="2" a="1"/>
  <c r="H643" i="2" s="1"/>
  <c r="H644" i="2" a="1"/>
  <c r="H644" i="2" s="1"/>
  <c r="H645" i="2" a="1"/>
  <c r="H645" i="2" s="1"/>
  <c r="H646" i="2" a="1"/>
  <c r="H646" i="2" s="1"/>
  <c r="H647" i="2" a="1"/>
  <c r="H647" i="2" s="1"/>
  <c r="H648" i="2" a="1"/>
  <c r="H648" i="2" s="1"/>
  <c r="H649" i="2" a="1"/>
  <c r="H649" i="2" s="1"/>
  <c r="H650" i="2" a="1"/>
  <c r="H650" i="2" s="1"/>
  <c r="H651" i="2" a="1"/>
  <c r="H651" i="2" s="1"/>
  <c r="H652" i="2" a="1"/>
  <c r="H652" i="2" s="1"/>
  <c r="H653" i="2" a="1"/>
  <c r="H653" i="2" s="1"/>
  <c r="H654" i="2" a="1"/>
  <c r="H654" i="2" s="1"/>
  <c r="H655" i="2" a="1"/>
  <c r="H655" i="2" s="1"/>
  <c r="H656" i="2" a="1"/>
  <c r="H656" i="2" s="1"/>
  <c r="H657" i="2" a="1"/>
  <c r="H657" i="2" s="1"/>
  <c r="H658" i="2" a="1"/>
  <c r="H658" i="2" s="1"/>
  <c r="H659" i="2" a="1"/>
  <c r="H659" i="2" s="1"/>
  <c r="H660" i="2" a="1"/>
  <c r="H660" i="2" s="1"/>
  <c r="H661" i="2" a="1"/>
  <c r="H661" i="2" s="1"/>
  <c r="H662" i="2" a="1"/>
  <c r="H662" i="2" s="1"/>
  <c r="H663" i="2" a="1"/>
  <c r="H663" i="2" s="1"/>
  <c r="H664" i="2" a="1"/>
  <c r="H664" i="2" s="1"/>
  <c r="H665" i="2" a="1"/>
  <c r="H665" i="2" s="1"/>
  <c r="H666" i="2" a="1"/>
  <c r="H666" i="2" s="1"/>
  <c r="H667" i="2" a="1"/>
  <c r="H667" i="2" s="1"/>
  <c r="H668" i="2" a="1"/>
  <c r="H668" i="2" s="1"/>
  <c r="H669" i="2" a="1"/>
  <c r="H669" i="2" s="1"/>
  <c r="H670" i="2" a="1"/>
  <c r="H670" i="2" s="1"/>
  <c r="H671" i="2" a="1"/>
  <c r="H671" i="2" s="1"/>
  <c r="H672" i="2" a="1"/>
  <c r="H672" i="2" s="1"/>
  <c r="H673" i="2" a="1"/>
  <c r="H673" i="2" s="1"/>
  <c r="H674" i="2" a="1"/>
  <c r="H674" i="2" s="1"/>
  <c r="H675" i="2" a="1"/>
  <c r="H675" i="2" s="1"/>
  <c r="H676" i="2" a="1"/>
  <c r="H676" i="2" s="1"/>
  <c r="H677" i="2" a="1"/>
  <c r="H677" i="2" s="1"/>
  <c r="H678" i="2" a="1"/>
  <c r="H678" i="2" s="1"/>
  <c r="H679" i="2" a="1"/>
  <c r="H679" i="2" s="1"/>
  <c r="H680" i="2" a="1"/>
  <c r="H680" i="2" s="1"/>
  <c r="H681" i="2" a="1"/>
  <c r="H681" i="2" s="1"/>
  <c r="H682" i="2" a="1"/>
  <c r="H682" i="2" s="1"/>
  <c r="H683" i="2" a="1"/>
  <c r="H683" i="2" s="1"/>
  <c r="H684" i="2" a="1"/>
  <c r="H684" i="2" s="1"/>
  <c r="H685" i="2" a="1"/>
  <c r="H685" i="2" s="1"/>
  <c r="H686" i="2" a="1"/>
  <c r="H686" i="2" s="1"/>
  <c r="H687" i="2" a="1"/>
  <c r="H687" i="2" s="1"/>
  <c r="H688" i="2" a="1"/>
  <c r="H688" i="2" s="1"/>
  <c r="H689" i="2" a="1"/>
  <c r="H689" i="2" s="1"/>
  <c r="H690" i="2" a="1"/>
  <c r="H690" i="2" s="1"/>
  <c r="H691" i="2" a="1"/>
  <c r="H691" i="2" s="1"/>
  <c r="H692" i="2" a="1"/>
  <c r="H692" i="2" s="1"/>
  <c r="H693" i="2" a="1"/>
  <c r="H693" i="2" s="1"/>
  <c r="H694" i="2" a="1"/>
  <c r="H694" i="2" s="1"/>
  <c r="H695" i="2" a="1"/>
  <c r="H695" i="2" s="1"/>
  <c r="H696" i="2" a="1"/>
  <c r="H696" i="2" s="1"/>
  <c r="H697" i="2" a="1"/>
  <c r="H697" i="2" s="1"/>
  <c r="H698" i="2" a="1"/>
  <c r="H698" i="2" s="1"/>
  <c r="H699" i="2" a="1"/>
  <c r="H699" i="2" s="1"/>
  <c r="H700" i="2" a="1"/>
  <c r="H700" i="2" s="1"/>
  <c r="H701" i="2" a="1"/>
  <c r="H701" i="2" s="1"/>
  <c r="H702" i="2" a="1"/>
  <c r="H702" i="2" s="1"/>
  <c r="H703" i="2" a="1"/>
  <c r="H703" i="2" s="1"/>
  <c r="H704" i="2" a="1"/>
  <c r="H704" i="2" s="1"/>
  <c r="H705" i="2" a="1"/>
  <c r="H705" i="2" s="1"/>
  <c r="H706" i="2" a="1"/>
  <c r="H706" i="2" s="1"/>
  <c r="H707" i="2" a="1"/>
  <c r="H707" i="2" s="1"/>
  <c r="H708" i="2" a="1"/>
  <c r="H708" i="2" s="1"/>
  <c r="H709" i="2" a="1"/>
  <c r="H709" i="2" s="1"/>
  <c r="H710" i="2" a="1"/>
  <c r="H710" i="2" s="1"/>
  <c r="H711" i="2" a="1"/>
  <c r="H711" i="2" s="1"/>
  <c r="H712" i="2" a="1"/>
  <c r="H712" i="2" s="1"/>
  <c r="H713" i="2" a="1"/>
  <c r="H713" i="2" s="1"/>
  <c r="H714" i="2" a="1"/>
  <c r="H714" i="2" s="1"/>
  <c r="H715" i="2" a="1"/>
  <c r="H715" i="2" s="1"/>
  <c r="H716" i="2" a="1"/>
  <c r="H716" i="2" s="1"/>
  <c r="H717" i="2" a="1"/>
  <c r="H717" i="2" s="1"/>
  <c r="H718" i="2" a="1"/>
  <c r="H718" i="2" s="1"/>
  <c r="H719" i="2" a="1"/>
  <c r="H719" i="2" s="1"/>
  <c r="H720" i="2" a="1"/>
  <c r="H720" i="2" s="1"/>
  <c r="H721" i="2" a="1"/>
  <c r="H721" i="2" s="1"/>
  <c r="H722" i="2" a="1"/>
  <c r="H722" i="2" s="1"/>
  <c r="H723" i="2" a="1"/>
  <c r="H723" i="2" s="1"/>
  <c r="H724" i="2" a="1"/>
  <c r="H724" i="2" s="1"/>
  <c r="H725" i="2" a="1"/>
  <c r="H725" i="2" s="1"/>
  <c r="H726" i="2" a="1"/>
  <c r="H726" i="2" s="1"/>
  <c r="H727" i="2" a="1"/>
  <c r="H727" i="2" s="1"/>
  <c r="H728" i="2" a="1"/>
  <c r="H728" i="2" s="1"/>
  <c r="H729" i="2" a="1"/>
  <c r="H729" i="2" s="1"/>
  <c r="H730" i="2" a="1"/>
  <c r="H730" i="2" s="1"/>
  <c r="H731" i="2" a="1"/>
  <c r="H731" i="2" s="1"/>
  <c r="H732" i="2" a="1"/>
  <c r="H732" i="2" s="1"/>
  <c r="H733" i="2" a="1"/>
  <c r="H733" i="2" s="1"/>
  <c r="H734" i="2" a="1"/>
  <c r="H734" i="2" s="1"/>
  <c r="H735" i="2" a="1"/>
  <c r="H735" i="2" s="1"/>
  <c r="H736" i="2" a="1"/>
  <c r="H736" i="2" s="1"/>
  <c r="H737" i="2" a="1"/>
  <c r="H737" i="2" s="1"/>
  <c r="H738" i="2" a="1"/>
  <c r="H738" i="2" s="1"/>
  <c r="H739" i="2" a="1"/>
  <c r="H739" i="2" s="1"/>
  <c r="H740" i="2" a="1"/>
  <c r="H740" i="2" s="1"/>
  <c r="H741" i="2" a="1"/>
  <c r="H741" i="2" s="1"/>
  <c r="H742" i="2" a="1"/>
  <c r="H742" i="2" s="1"/>
  <c r="H743" i="2" a="1"/>
  <c r="H743" i="2" s="1"/>
  <c r="H744" i="2" a="1"/>
  <c r="H744" i="2" s="1"/>
  <c r="H745" i="2" a="1"/>
  <c r="H745" i="2" s="1"/>
  <c r="H746" i="2" a="1"/>
  <c r="H746" i="2" s="1"/>
  <c r="H747" i="2" a="1"/>
  <c r="H747" i="2" s="1"/>
  <c r="H748" i="2" a="1"/>
  <c r="H748" i="2" s="1"/>
  <c r="H749" i="2" a="1"/>
  <c r="H749" i="2" s="1"/>
  <c r="H750" i="2" a="1"/>
  <c r="H750" i="2" s="1"/>
  <c r="H751" i="2" a="1"/>
  <c r="H751" i="2" s="1"/>
  <c r="H752" i="2" a="1"/>
  <c r="H752" i="2" s="1"/>
  <c r="H753" i="2" a="1"/>
  <c r="H753" i="2" s="1"/>
  <c r="H754" i="2" a="1"/>
  <c r="H754" i="2" s="1"/>
  <c r="H755" i="2" a="1"/>
  <c r="H755" i="2" s="1"/>
  <c r="H756" i="2" a="1"/>
  <c r="H756" i="2" s="1"/>
  <c r="H757" i="2" a="1"/>
  <c r="H757" i="2" s="1"/>
  <c r="H758" i="2" a="1"/>
  <c r="H758" i="2" s="1"/>
  <c r="H759" i="2" a="1"/>
  <c r="H759" i="2" s="1"/>
  <c r="H760" i="2" a="1"/>
  <c r="H760" i="2" s="1"/>
  <c r="H761" i="2" a="1"/>
  <c r="H761" i="2" s="1"/>
  <c r="H762" i="2" a="1"/>
  <c r="H762" i="2" s="1"/>
  <c r="H763" i="2" a="1"/>
  <c r="H763" i="2" s="1"/>
  <c r="H764" i="2" a="1"/>
  <c r="H764" i="2" s="1"/>
  <c r="H765" i="2" a="1"/>
  <c r="H765" i="2" s="1"/>
  <c r="H766" i="2" a="1"/>
  <c r="H766" i="2" s="1"/>
  <c r="H767" i="2" a="1"/>
  <c r="H767" i="2" s="1"/>
  <c r="H768" i="2" a="1"/>
  <c r="H768" i="2" s="1"/>
  <c r="H769" i="2" a="1"/>
  <c r="H769" i="2" s="1"/>
  <c r="H770" i="2" a="1"/>
  <c r="H770" i="2" s="1"/>
  <c r="H771" i="2" a="1"/>
  <c r="H771" i="2" s="1"/>
  <c r="H772" i="2" a="1"/>
  <c r="H772" i="2" s="1"/>
  <c r="H773" i="2" a="1"/>
  <c r="H773" i="2" s="1"/>
  <c r="H774" i="2" a="1"/>
  <c r="H774" i="2" s="1"/>
  <c r="H775" i="2" a="1"/>
  <c r="H775" i="2" s="1"/>
  <c r="H776" i="2" a="1"/>
  <c r="H776" i="2" s="1"/>
  <c r="H777" i="2" a="1"/>
  <c r="H777" i="2" s="1"/>
  <c r="H778" i="2" a="1"/>
  <c r="H778" i="2" s="1"/>
  <c r="H779" i="2" a="1"/>
  <c r="H779" i="2" s="1"/>
  <c r="H780" i="2" a="1"/>
  <c r="H780" i="2" s="1"/>
  <c r="H781" i="2" a="1"/>
  <c r="H781" i="2" s="1"/>
  <c r="H782" i="2" a="1"/>
  <c r="H782" i="2" s="1"/>
  <c r="H783" i="2" a="1"/>
  <c r="H783" i="2" s="1"/>
  <c r="H784" i="2" a="1"/>
  <c r="H784" i="2" s="1"/>
  <c r="H785" i="2" a="1"/>
  <c r="H785" i="2" s="1"/>
  <c r="H786" i="2" a="1"/>
  <c r="H786" i="2" s="1"/>
  <c r="H787" i="2" a="1"/>
  <c r="H787" i="2" s="1"/>
  <c r="H788" i="2" a="1"/>
  <c r="H788" i="2" s="1"/>
  <c r="H789" i="2" a="1"/>
  <c r="H789" i="2" s="1"/>
  <c r="H790" i="2" a="1"/>
  <c r="H790" i="2" s="1"/>
  <c r="H791" i="2" a="1"/>
  <c r="H791" i="2" s="1"/>
  <c r="H792" i="2" a="1"/>
  <c r="H792" i="2" s="1"/>
  <c r="H793" i="2" a="1"/>
  <c r="H793" i="2" s="1"/>
  <c r="H794" i="2" a="1"/>
  <c r="H794" i="2" s="1"/>
  <c r="H795" i="2" a="1"/>
  <c r="H795" i="2" s="1"/>
  <c r="H796" i="2" a="1"/>
  <c r="H796" i="2" s="1"/>
  <c r="H797" i="2" a="1"/>
  <c r="H797" i="2" s="1"/>
  <c r="H798" i="2" a="1"/>
  <c r="H798" i="2" s="1"/>
  <c r="H799" i="2" a="1"/>
  <c r="H799" i="2" s="1"/>
  <c r="H800" i="2" a="1"/>
  <c r="H800" i="2" s="1"/>
  <c r="H801" i="2" a="1"/>
  <c r="H801" i="2" s="1"/>
  <c r="H802" i="2" a="1"/>
  <c r="H802" i="2" s="1"/>
  <c r="H803" i="2" a="1"/>
  <c r="H803" i="2" s="1"/>
  <c r="H804" i="2" a="1"/>
  <c r="H804" i="2" s="1"/>
  <c r="H805" i="2" a="1"/>
  <c r="H805" i="2" s="1"/>
  <c r="H806" i="2" a="1"/>
  <c r="H806" i="2" s="1"/>
  <c r="H807" i="2" a="1"/>
  <c r="H807" i="2" s="1"/>
  <c r="H808" i="2" a="1"/>
  <c r="H808" i="2" s="1"/>
  <c r="H809" i="2" a="1"/>
  <c r="H809" i="2" s="1"/>
  <c r="H810" i="2" a="1"/>
  <c r="H810" i="2" s="1"/>
  <c r="H811" i="2" a="1"/>
  <c r="H811" i="2" s="1"/>
  <c r="H812" i="2" a="1"/>
  <c r="H812" i="2" s="1"/>
  <c r="H813" i="2" a="1"/>
  <c r="H813" i="2" s="1"/>
  <c r="H814" i="2" a="1"/>
  <c r="H814" i="2" s="1"/>
  <c r="H815" i="2" a="1"/>
  <c r="H815" i="2" s="1"/>
  <c r="H816" i="2" a="1"/>
  <c r="H816" i="2" s="1"/>
  <c r="H817" i="2" a="1"/>
  <c r="H817" i="2" s="1"/>
  <c r="H818" i="2" a="1"/>
  <c r="H818" i="2" s="1"/>
  <c r="H819" i="2" a="1"/>
  <c r="H819" i="2" s="1"/>
  <c r="H820" i="2" a="1"/>
  <c r="H820" i="2" s="1"/>
  <c r="H821" i="2" a="1"/>
  <c r="H821" i="2" s="1"/>
  <c r="H822" i="2" a="1"/>
  <c r="H822" i="2" s="1"/>
  <c r="H823" i="2" a="1"/>
  <c r="H823" i="2" s="1"/>
  <c r="H824" i="2" a="1"/>
  <c r="H824" i="2" s="1"/>
  <c r="H825" i="2" a="1"/>
  <c r="H825" i="2" s="1"/>
  <c r="H826" i="2" a="1"/>
  <c r="H826" i="2" s="1"/>
  <c r="H827" i="2" a="1"/>
  <c r="H827" i="2" s="1"/>
  <c r="H828" i="2" a="1"/>
  <c r="H828" i="2" s="1"/>
  <c r="H829" i="2" a="1"/>
  <c r="H829" i="2" s="1"/>
  <c r="H830" i="2" a="1"/>
  <c r="H830" i="2" s="1"/>
  <c r="H831" i="2" a="1"/>
  <c r="H831" i="2" s="1"/>
  <c r="H832" i="2" a="1"/>
  <c r="H832" i="2" s="1"/>
  <c r="H833" i="2" a="1"/>
  <c r="H833" i="2" s="1"/>
  <c r="H834" i="2" a="1"/>
  <c r="H834" i="2" s="1"/>
  <c r="H835" i="2" a="1"/>
  <c r="H835" i="2" s="1"/>
  <c r="H836" i="2" a="1"/>
  <c r="H836" i="2" s="1"/>
  <c r="H837" i="2" a="1"/>
  <c r="H837" i="2" s="1"/>
  <c r="H838" i="2" a="1"/>
  <c r="H838" i="2" s="1"/>
  <c r="H839" i="2" a="1"/>
  <c r="H839" i="2" s="1"/>
  <c r="H840" i="2" a="1"/>
  <c r="H840" i="2" s="1"/>
  <c r="H841" i="2" a="1"/>
  <c r="H841" i="2" s="1"/>
  <c r="H842" i="2" a="1"/>
  <c r="H842" i="2" s="1"/>
  <c r="H843" i="2" a="1"/>
  <c r="H843" i="2" s="1"/>
  <c r="H844" i="2" a="1"/>
  <c r="H844" i="2" s="1"/>
  <c r="H845" i="2" a="1"/>
  <c r="H845" i="2" s="1"/>
  <c r="H846" i="2" a="1"/>
  <c r="H846" i="2" s="1"/>
  <c r="H847" i="2" a="1"/>
  <c r="H847" i="2" s="1"/>
  <c r="H848" i="2" a="1"/>
  <c r="H848" i="2" s="1"/>
  <c r="H849" i="2" a="1"/>
  <c r="H849" i="2" s="1"/>
  <c r="H850" i="2" a="1"/>
  <c r="H850" i="2" s="1"/>
  <c r="H851" i="2" a="1"/>
  <c r="H851" i="2" s="1"/>
  <c r="H852" i="2" a="1"/>
  <c r="H852" i="2" s="1"/>
  <c r="H853" i="2" a="1"/>
  <c r="H853" i="2" s="1"/>
  <c r="H854" i="2" a="1"/>
  <c r="H854" i="2" s="1"/>
  <c r="H855" i="2" a="1"/>
  <c r="H855" i="2" s="1"/>
  <c r="H856" i="2" a="1"/>
  <c r="H856" i="2" s="1"/>
  <c r="H857" i="2" a="1"/>
  <c r="H857" i="2" s="1"/>
  <c r="H858" i="2" a="1"/>
  <c r="H858" i="2" s="1"/>
  <c r="H859" i="2" a="1"/>
  <c r="H859" i="2" s="1"/>
  <c r="H860" i="2" a="1"/>
  <c r="H860" i="2" s="1"/>
  <c r="H861" i="2" a="1"/>
  <c r="H861" i="2" s="1"/>
  <c r="H862" i="2" a="1"/>
  <c r="H862" i="2" s="1"/>
  <c r="H863" i="2" a="1"/>
  <c r="H863" i="2" s="1"/>
  <c r="H864" i="2" a="1"/>
  <c r="H864" i="2" s="1"/>
  <c r="H865" i="2" a="1"/>
  <c r="H865" i="2" s="1"/>
  <c r="H866" i="2" a="1"/>
  <c r="H866" i="2" s="1"/>
  <c r="H867" i="2" a="1"/>
  <c r="H867" i="2" s="1"/>
  <c r="H868" i="2" a="1"/>
  <c r="H868" i="2" s="1"/>
  <c r="H869" i="2" a="1"/>
  <c r="H869" i="2" s="1"/>
  <c r="H870" i="2" a="1"/>
  <c r="H870" i="2" s="1"/>
  <c r="H871" i="2" a="1"/>
  <c r="H871" i="2" s="1"/>
  <c r="H872" i="2" a="1"/>
  <c r="H872" i="2" s="1"/>
  <c r="H873" i="2" a="1"/>
  <c r="H873" i="2" s="1"/>
  <c r="H874" i="2" a="1"/>
  <c r="H874" i="2" s="1"/>
  <c r="H875" i="2" a="1"/>
  <c r="H875" i="2" s="1"/>
  <c r="H876" i="2" a="1"/>
  <c r="H876" i="2" s="1"/>
  <c r="H877" i="2" a="1"/>
  <c r="H877" i="2" s="1"/>
  <c r="H878" i="2" a="1"/>
  <c r="H878" i="2" s="1"/>
  <c r="H879" i="2" a="1"/>
  <c r="H879" i="2" s="1"/>
  <c r="H880" i="2" a="1"/>
  <c r="H880" i="2" s="1"/>
  <c r="H881" i="2" a="1"/>
  <c r="H881" i="2" s="1"/>
  <c r="H882" i="2" a="1"/>
  <c r="H882" i="2" s="1"/>
  <c r="H883" i="2" a="1"/>
  <c r="H883" i="2" s="1"/>
  <c r="H884" i="2" a="1"/>
  <c r="H884" i="2" s="1"/>
  <c r="H885" i="2" a="1"/>
  <c r="H885" i="2" s="1"/>
  <c r="H886" i="2" a="1"/>
  <c r="H886" i="2" s="1"/>
  <c r="H887" i="2" a="1"/>
  <c r="H887" i="2" s="1"/>
  <c r="H888" i="2" a="1"/>
  <c r="H888" i="2" s="1"/>
  <c r="H889" i="2" a="1"/>
  <c r="H889" i="2" s="1"/>
  <c r="H890" i="2" a="1"/>
  <c r="H890" i="2" s="1"/>
  <c r="H891" i="2" a="1"/>
  <c r="H891" i="2" s="1"/>
  <c r="H892" i="2" a="1"/>
  <c r="H892" i="2" s="1"/>
  <c r="H893" i="2" a="1"/>
  <c r="H893" i="2" s="1"/>
  <c r="H894" i="2" a="1"/>
  <c r="H894" i="2" s="1"/>
  <c r="H895" i="2" a="1"/>
  <c r="H895" i="2" s="1"/>
  <c r="H896" i="2" a="1"/>
  <c r="H896" i="2" s="1"/>
  <c r="H897" i="2" a="1"/>
  <c r="H897" i="2" s="1"/>
  <c r="H898" i="2" a="1"/>
  <c r="H898" i="2" s="1"/>
  <c r="H899" i="2" a="1"/>
  <c r="H899" i="2" s="1"/>
  <c r="H900" i="2" a="1"/>
  <c r="H900" i="2" s="1"/>
  <c r="H901" i="2" a="1"/>
  <c r="H901" i="2" s="1"/>
  <c r="H902" i="2" a="1"/>
  <c r="H902" i="2" s="1"/>
  <c r="H903" i="2" a="1"/>
  <c r="H903" i="2" s="1"/>
  <c r="H904" i="2" a="1"/>
  <c r="H904" i="2" s="1"/>
  <c r="H905" i="2" a="1"/>
  <c r="H905" i="2" s="1"/>
  <c r="H906" i="2" a="1"/>
  <c r="H906" i="2" s="1"/>
  <c r="H907" i="2" a="1"/>
  <c r="H907" i="2" s="1"/>
  <c r="H908" i="2" a="1"/>
  <c r="H908" i="2" s="1"/>
  <c r="H909" i="2" a="1"/>
  <c r="H909" i="2" s="1"/>
  <c r="H910" i="2" a="1"/>
  <c r="H910" i="2" s="1"/>
  <c r="H911" i="2" a="1"/>
  <c r="H911" i="2" s="1"/>
  <c r="H912" i="2" a="1"/>
  <c r="H912" i="2" s="1"/>
  <c r="H913" i="2" a="1"/>
  <c r="H913" i="2" s="1"/>
  <c r="H914" i="2" a="1"/>
  <c r="H914" i="2" s="1"/>
  <c r="H915" i="2" a="1"/>
  <c r="H915" i="2" s="1"/>
  <c r="H916" i="2" a="1"/>
  <c r="H916" i="2" s="1"/>
  <c r="H917" i="2" a="1"/>
  <c r="H917" i="2" s="1"/>
  <c r="H918" i="2" a="1"/>
  <c r="H918" i="2" s="1"/>
  <c r="H919" i="2" a="1"/>
  <c r="H919" i="2" s="1"/>
  <c r="H920" i="2" a="1"/>
  <c r="H920" i="2" s="1"/>
  <c r="H921" i="2" a="1"/>
  <c r="H921" i="2" s="1"/>
  <c r="H922" i="2" a="1"/>
  <c r="H922" i="2" s="1"/>
  <c r="H923" i="2" a="1"/>
  <c r="H923" i="2" s="1"/>
  <c r="H924" i="2" a="1"/>
  <c r="H924" i="2" s="1"/>
  <c r="H925" i="2" a="1"/>
  <c r="H925" i="2" s="1"/>
  <c r="H926" i="2" a="1"/>
  <c r="H926" i="2" s="1"/>
  <c r="H927" i="2" a="1"/>
  <c r="H927" i="2" s="1"/>
  <c r="H928" i="2" a="1"/>
  <c r="H928" i="2" s="1"/>
  <c r="H929" i="2" a="1"/>
  <c r="H929" i="2" s="1"/>
  <c r="H930" i="2" a="1"/>
  <c r="H930" i="2" s="1"/>
  <c r="H931" i="2" a="1"/>
  <c r="H931" i="2" s="1"/>
  <c r="H932" i="2" a="1"/>
  <c r="H932" i="2" s="1"/>
  <c r="H933" i="2" a="1"/>
  <c r="H933" i="2" s="1"/>
  <c r="H934" i="2" a="1"/>
  <c r="H934" i="2" s="1"/>
  <c r="H935" i="2" a="1"/>
  <c r="H935" i="2" s="1"/>
  <c r="H936" i="2" a="1"/>
  <c r="H936" i="2" s="1"/>
  <c r="H937" i="2" a="1"/>
  <c r="H937" i="2" s="1"/>
  <c r="H938" i="2" a="1"/>
  <c r="H938" i="2" s="1"/>
  <c r="H939" i="2" a="1"/>
  <c r="H939" i="2" s="1"/>
  <c r="H940" i="2" a="1"/>
  <c r="H940" i="2" s="1"/>
  <c r="H941" i="2" a="1"/>
  <c r="H941" i="2" s="1"/>
  <c r="H942" i="2" a="1"/>
  <c r="H942" i="2" s="1"/>
  <c r="H943" i="2" a="1"/>
  <c r="H943" i="2" s="1"/>
  <c r="H944" i="2" a="1"/>
  <c r="H944" i="2" s="1"/>
  <c r="H945" i="2" a="1"/>
  <c r="H945" i="2" s="1"/>
  <c r="H946" i="2" a="1"/>
  <c r="H946" i="2" s="1"/>
  <c r="H947" i="2" a="1"/>
  <c r="H947" i="2" s="1"/>
  <c r="H948" i="2" a="1"/>
  <c r="H948" i="2" s="1"/>
  <c r="H949" i="2" a="1"/>
  <c r="H949" i="2" s="1"/>
  <c r="H950" i="2" a="1"/>
  <c r="H950" i="2" s="1"/>
  <c r="H951" i="2" a="1"/>
  <c r="H951" i="2" s="1"/>
  <c r="H952" i="2" a="1"/>
  <c r="H952" i="2" s="1"/>
  <c r="H953" i="2" a="1"/>
  <c r="H953" i="2" s="1"/>
  <c r="H954" i="2" a="1"/>
  <c r="H954" i="2" s="1"/>
  <c r="H955" i="2" a="1"/>
  <c r="H955" i="2" s="1"/>
  <c r="H956" i="2" a="1"/>
  <c r="H956" i="2" s="1"/>
  <c r="H957" i="2" a="1"/>
  <c r="H957" i="2" s="1"/>
  <c r="H958" i="2" a="1"/>
  <c r="H958" i="2" s="1"/>
  <c r="H959" i="2" a="1"/>
  <c r="H959" i="2" s="1"/>
  <c r="H960" i="2" a="1"/>
  <c r="H960" i="2" s="1"/>
  <c r="H961" i="2" a="1"/>
  <c r="H961" i="2" s="1"/>
  <c r="H962" i="2" a="1"/>
  <c r="H962" i="2" s="1"/>
  <c r="H963" i="2" a="1"/>
  <c r="H963" i="2" s="1"/>
  <c r="H964" i="2" a="1"/>
  <c r="H964" i="2" s="1"/>
  <c r="H965" i="2" a="1"/>
  <c r="H965" i="2" s="1"/>
  <c r="H966" i="2" a="1"/>
  <c r="H966" i="2" s="1"/>
  <c r="H967" i="2" a="1"/>
  <c r="H967" i="2" s="1"/>
  <c r="H968" i="2" a="1"/>
  <c r="H968" i="2" s="1"/>
  <c r="H969" i="2" a="1"/>
  <c r="H969" i="2" s="1"/>
  <c r="H970" i="2" a="1"/>
  <c r="H970" i="2" s="1"/>
  <c r="H971" i="2" a="1"/>
  <c r="H971" i="2" s="1"/>
  <c r="H972" i="2" a="1"/>
  <c r="H972" i="2" s="1"/>
  <c r="H973" i="2" a="1"/>
  <c r="H973" i="2" s="1"/>
  <c r="H974" i="2" a="1"/>
  <c r="H974" i="2" s="1"/>
  <c r="H975" i="2" a="1"/>
  <c r="H975" i="2" s="1"/>
  <c r="H976" i="2" a="1"/>
  <c r="H976" i="2" s="1"/>
  <c r="H977" i="2" a="1"/>
  <c r="H977" i="2" s="1"/>
  <c r="H978" i="2" a="1"/>
  <c r="H978" i="2" s="1"/>
  <c r="H979" i="2" a="1"/>
  <c r="H979" i="2" s="1"/>
  <c r="H980" i="2" a="1"/>
  <c r="H980" i="2" s="1"/>
  <c r="H981" i="2" a="1"/>
  <c r="H981" i="2" s="1"/>
  <c r="H982" i="2" a="1"/>
  <c r="H982" i="2" s="1"/>
  <c r="H983" i="2" a="1"/>
  <c r="H983" i="2" s="1"/>
  <c r="H984" i="2" a="1"/>
  <c r="H984" i="2" s="1"/>
  <c r="H985" i="2" a="1"/>
  <c r="H985" i="2" s="1"/>
  <c r="H986" i="2" a="1"/>
  <c r="H986" i="2" s="1"/>
  <c r="H987" i="2" a="1"/>
  <c r="H987" i="2" s="1"/>
  <c r="H988" i="2" a="1"/>
  <c r="H988" i="2" s="1"/>
  <c r="H989" i="2" a="1"/>
  <c r="H989" i="2" s="1"/>
  <c r="H990" i="2" a="1"/>
  <c r="H990" i="2" s="1"/>
  <c r="H991" i="2" a="1"/>
  <c r="H991" i="2" s="1"/>
  <c r="H992" i="2" a="1"/>
  <c r="H992" i="2" s="1"/>
  <c r="H993" i="2" a="1"/>
  <c r="H993" i="2" s="1"/>
  <c r="H994" i="2" a="1"/>
  <c r="H994" i="2" s="1"/>
  <c r="H995" i="2" a="1"/>
  <c r="H995" i="2" s="1"/>
  <c r="H996" i="2" a="1"/>
  <c r="H996" i="2" s="1"/>
  <c r="H997" i="2" a="1"/>
  <c r="H997" i="2" s="1"/>
  <c r="H998" i="2" a="1"/>
  <c r="H998" i="2" s="1"/>
  <c r="H999" i="2" a="1"/>
  <c r="H999" i="2" s="1"/>
  <c r="H1000" i="2" a="1"/>
  <c r="H1000" i="2" s="1"/>
  <c r="H1001" i="2" a="1"/>
  <c r="H1001" i="2" s="1"/>
  <c r="J2" i="6"/>
  <c r="J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<sst xmlns="http://schemas.openxmlformats.org/spreadsheetml/2006/main" count="16928" uniqueCount="2655">
  <si>
    <t>Visit ID</t>
  </si>
  <si>
    <t>Visit Date</t>
  </si>
  <si>
    <t>Patient Name</t>
  </si>
  <si>
    <t>Age</t>
  </si>
  <si>
    <t>Gender</t>
  </si>
  <si>
    <t>Height (cm)</t>
  </si>
  <si>
    <t>Weight (kg)</t>
  </si>
  <si>
    <t>Department</t>
  </si>
  <si>
    <t>Doctor</t>
  </si>
  <si>
    <t>Diagnosis</t>
  </si>
  <si>
    <t>Visit Type</t>
  </si>
  <si>
    <t>Billing Amount</t>
  </si>
  <si>
    <t>Payment Status</t>
  </si>
  <si>
    <t>Feedback Score</t>
  </si>
  <si>
    <t>4e14d30e-d5b3-437e-a9cd-c3c4d1012674</t>
  </si>
  <si>
    <t>f855bd6a-9894-4652-ad5e-1481aa12b5f3</t>
  </si>
  <si>
    <t>05aed8bf-cd71-43fc-8d80-2bce20a64949</t>
  </si>
  <si>
    <t>ab9bf630-d2d7-4101-a68e-25a9f9bfc327</t>
  </si>
  <si>
    <t>f8ab02c4-192d-4b1c-98b4-3704b275a12e</t>
  </si>
  <si>
    <t>aee14294-52c9-40af-9273-8fa0e737726e</t>
  </si>
  <si>
    <t>bb3642b9-fcb2-48f8-a409-8b3c6ed92347</t>
  </si>
  <si>
    <t>f4ba7943-0754-4637-8c2d-96c7af3b8dbd</t>
  </si>
  <si>
    <t>84619014-91c0-479d-ae60-47ab6aa097fa</t>
  </si>
  <si>
    <t>bad7a838-2fa7-4e38-b5d9-cbf1dd0f2fff</t>
  </si>
  <si>
    <t>436ccd43-2f48-4a0c-a9da-a675099ca00e</t>
  </si>
  <si>
    <t>12bba5f8-826d-4414-8bda-e839eaa82608</t>
  </si>
  <si>
    <t>9b8335d8-4da6-43dc-b46f-e37c93a87b21</t>
  </si>
  <si>
    <t>065213a9-d65f-4ce1-834a-cc277ba5a4f0</t>
  </si>
  <si>
    <t>0684b104-764b-40db-9d2f-50c26b324d68</t>
  </si>
  <si>
    <t>DUPLICATE-714cb</t>
  </si>
  <si>
    <t>3b60e4d3-805c-43ac-aaaf-a941654c3f6f</t>
  </si>
  <si>
    <t>f749f294-76b1-4263-ad1f-f58458fdb83e</t>
  </si>
  <si>
    <t>035ff3af-e0af-460b-b728-77cd753b5b29</t>
  </si>
  <si>
    <t>24cf57c9-d977-4cf9-8682-6ea898e3ea3a</t>
  </si>
  <si>
    <t>b05b2dc1-699d-49c3-999e-4097b8ea6385</t>
  </si>
  <si>
    <t>bed79b53-c093-41ab-a198-ed95e4fdda3b</t>
  </si>
  <si>
    <t>67b635b0-5a98-4b40-9a16-316e06b80a15</t>
  </si>
  <si>
    <t>d6a0458a-fa82-4135-b28f-71eab6945a35</t>
  </si>
  <si>
    <t>61fb3081-bb2a-48b4-9690-c05d747c1c3c</t>
  </si>
  <si>
    <t>adcbd5dc-7123-4608-b221-886387d41edf</t>
  </si>
  <si>
    <t>8696c89b-3117-4242-ab1c-efbffd2bab84</t>
  </si>
  <si>
    <t>9eb975cb-7082-4c8d-a487-385c2776bbab</t>
  </si>
  <si>
    <t>f1788b33-52c1-43f6-a6d0-8bcb2f5f74e2</t>
  </si>
  <si>
    <t>22aeb908-14f4-40ee-8a1f-cfa6063feb54</t>
  </si>
  <si>
    <t>d8e901a3-4fcb-47d4-91ab-bc8ca04ec586</t>
  </si>
  <si>
    <t>DUPLICATE-11935</t>
  </si>
  <si>
    <t>43db4603-fa43-4fe7-8769-a450d94b7abb</t>
  </si>
  <si>
    <t>70134581-9e5d-492f-a180-a89b6ee545a4</t>
  </si>
  <si>
    <t>ef9641d5-915c-4f1a-bfec-c072404c1d89</t>
  </si>
  <si>
    <t>74cf81a2-2fea-4f9e-a292-28622f47ae47</t>
  </si>
  <si>
    <t>f054df20-6066-4361-ac4e-aeab4cf1428b</t>
  </si>
  <si>
    <t>22c118c4-7903-42dd-9ec7-ce9e0bb085b6</t>
  </si>
  <si>
    <t>1ae052d8-a9d3-4c1a-abf7-530ba141ccab</t>
  </si>
  <si>
    <t>6a61131c-d4b0-4e3e-8a8d-c989ce9064ba</t>
  </si>
  <si>
    <t>0f4d5a9d-6997-4ead-8d3f-abeeec069c22</t>
  </si>
  <si>
    <t>084295a8-5bf5-418e-b022-5ab436fd2663</t>
  </si>
  <si>
    <t>07d4b1cd-c880-43a3-a899-a68dcef427c3</t>
  </si>
  <si>
    <t>5d437c0b-6a46-4aac-9cc9-358679def1d6</t>
  </si>
  <si>
    <t>79e11e02-ce67-449f-97ad-7ec60b971b91</t>
  </si>
  <si>
    <t>5defc2a9-2326-4e63-b911-859e5703b01d</t>
  </si>
  <si>
    <t>530c2028-c933-40ca-9444-ba91e5a80e8f</t>
  </si>
  <si>
    <t>66273346-3141-459a-9704-fefa159b5a61</t>
  </si>
  <si>
    <t>d5dfe5f6-3033-41f6-8c41-7f9d3565aad7</t>
  </si>
  <si>
    <t>59d0666c-1992-4895-ae50-8f2c32e58caf</t>
  </si>
  <si>
    <t>00d58119-6efc-44da-8364-b33e9d159790</t>
  </si>
  <si>
    <t>7c1611e1-87df-4375-bd22-5d5cdd183561</t>
  </si>
  <si>
    <t>cd26d7cb-23eb-4616-bb37-1ac8733bd924</t>
  </si>
  <si>
    <t>9ae292f1-7a69-4c47-a83a-8ade415d1521</t>
  </si>
  <si>
    <t>ce99f235-4f4e-4146-8e7b-7f83fe416725</t>
  </si>
  <si>
    <t>3ee6a981-d75e-4a6a-a4c2-00b84d9ca072</t>
  </si>
  <si>
    <t>3592cde4-56db-4544-8d49-d88ba2400db4</t>
  </si>
  <si>
    <t>6a4c0a18-7fff-41f3-9b2b-f54d52207740</t>
  </si>
  <si>
    <t>270b3dc1-ed4a-4b9e-9b5c-b93c217a82ad</t>
  </si>
  <si>
    <t>ca4f33c4-827e-4dbf-b665-f8e1e8f3bdbe</t>
  </si>
  <si>
    <t>58e5c0b3-56eb-4e4c-a2e5-d04446b0942f</t>
  </si>
  <si>
    <t>d87a3bb6-582d-4d02-b26b-8080df53371e</t>
  </si>
  <si>
    <t>61c04951-9587-4746-9f5a-f8066c239206</t>
  </si>
  <si>
    <t>5850d619-0876-4048-99df-c65a9f5ed38d</t>
  </si>
  <si>
    <t>4b305f8a-e83b-457f-becf-0ebab08d096d</t>
  </si>
  <si>
    <t>0fa9b232-5a08-4cab-ab81-7e11c01f626f</t>
  </si>
  <si>
    <t>1abbd281-1836-4d3d-843f-92a02a956bbf</t>
  </si>
  <si>
    <t>4ceed0ad-7ddf-47ed-b228-a2902a0ae8fc</t>
  </si>
  <si>
    <t>8305d0ea-0029-48d9-a325-06fa9a0845a5</t>
  </si>
  <si>
    <t>92607ba6-e076-4d31-91cf-901a51fecf9f</t>
  </si>
  <si>
    <t>733ba33a-5ae7-4466-a566-0659375b2e4b</t>
  </si>
  <si>
    <t>6fe9000a-91bc-420a-adb7-d373a3f8f167</t>
  </si>
  <si>
    <t>cf39c609-b007-4cae-994d-8cf534407c1e</t>
  </si>
  <si>
    <t>9da839cd-6999-4d1d-aef5-f38a701094a3</t>
  </si>
  <si>
    <t>19e31d92-0714-4f5e-b299-4d350007e72e</t>
  </si>
  <si>
    <t>c5bccf80-a019-4434-9797-606ea10515e2</t>
  </si>
  <si>
    <t>3273c0e1-919c-485e-b127-73164e62d6ae</t>
  </si>
  <si>
    <t>ce3f216a-82ff-4cc7-a9fa-14504ef3657e</t>
  </si>
  <si>
    <t>cd4605e1-826e-495a-a99f-3838dcf636ac</t>
  </si>
  <si>
    <t>fde8e497-450d-465a-9b2e-d767aa200f36</t>
  </si>
  <si>
    <t>8b20ad82-fb40-4fbb-b411-a2563f11e068</t>
  </si>
  <si>
    <t>3bc15803-0013-40ea-99ac-407c2090c129</t>
  </si>
  <si>
    <t>812f7ddb-3f56-41a2-8b2c-3b7b031651ff</t>
  </si>
  <si>
    <t>561f4914-50e1-460a-ab61-b44ef49d7d74</t>
  </si>
  <si>
    <t>001833fb-8ef8-4650-927d-de6614d8335b</t>
  </si>
  <si>
    <t>310b1ece-9fb4-488b-ac23-2ef67b745274</t>
  </si>
  <si>
    <t>40cab777-3a22-493d-bd4c-1fd1aab88696</t>
  </si>
  <si>
    <t>174d766a-1158-4cea-aacc-6989fb41491c</t>
  </si>
  <si>
    <t>543d05c0-1b81-4e58-a6e4-67cf5cba2804</t>
  </si>
  <si>
    <t>8ee9b09b-9c77-4c62-9e82-519c799e5327</t>
  </si>
  <si>
    <t>9be54b9b-20ad-452f-9254-fed26c1141bd</t>
  </si>
  <si>
    <t>944a60c9-37ee-49ff-ab82-a3ad8e7f6135</t>
  </si>
  <si>
    <t>e39b50b6-a8f5-44e6-8f21-e0003ef03c10</t>
  </si>
  <si>
    <t>27c3bd99-4172-42cc-aa16-2627f0b3c387</t>
  </si>
  <si>
    <t>5cf1f311-7525-456a-b1f8-2c6197b90385</t>
  </si>
  <si>
    <t>0a8d0e1a-f606-444a-a7ae-6c14baba20c3</t>
  </si>
  <si>
    <t>bf692ec4-73db-4484-aae0-c6d74c7f0045</t>
  </si>
  <si>
    <t>e54242f4-ef6c-428c-81d0-ada1eea51043</t>
  </si>
  <si>
    <t>a13f10db-37b7-47b3-ae6f-31d66c1d7aff</t>
  </si>
  <si>
    <t>77f5aec0-aca0-4fda-a879-9bfa1ae178f3</t>
  </si>
  <si>
    <t>206bc085-9e74-4785-87cc-3a895e843a53</t>
  </si>
  <si>
    <t>1520abcf-7860-4693-8246-68f104456f5e</t>
  </si>
  <si>
    <t>04b00dee-95eb-4940-bbb1-ad5f580ab4bc</t>
  </si>
  <si>
    <t>e8f22b81-37a0-41f8-9915-a5d624475ae3</t>
  </si>
  <si>
    <t>f883c5f5-1130-4f68-aef4-8ee6b6dabd0d</t>
  </si>
  <si>
    <t>fc5b809d-e017-4de9-add3-be3506320e4e</t>
  </si>
  <si>
    <t>2e9979ef-a264-487e-8f4f-6e28851b1a94</t>
  </si>
  <si>
    <t>a458aaaa-1bf9-4f40-852d-cf8e43707456</t>
  </si>
  <si>
    <t>DUPLICATE-0c214</t>
  </si>
  <si>
    <t>d499c5d4-6964-4f33-a35f-0ff3cddf4840</t>
  </si>
  <si>
    <t>527a2b15-3a5b-4c63-ab09-d472bb3b7585</t>
  </si>
  <si>
    <t>438136d4-306b-4158-b73f-e5309ed506bc</t>
  </si>
  <si>
    <t>fcfd6f04-36df-4a91-9a2e-b02ef38d74a9</t>
  </si>
  <si>
    <t>fdd4f30c-331a-47f3-bf6a-1dbdc3c7bc87</t>
  </si>
  <si>
    <t>1148dbb5-c957-43ff-b67b-647d58e61c61</t>
  </si>
  <si>
    <t>d1157802-a62a-414d-8e24-010b630b6c94</t>
  </si>
  <si>
    <t>2c4ceb81-9d19-46bf-a632-faa8374ec60f</t>
  </si>
  <si>
    <t>dfaa1642-7967-457a-aa98-4bdd4d51c6e8</t>
  </si>
  <si>
    <t>652df8cc-7fe0-4c07-beed-812b67bd3822</t>
  </si>
  <si>
    <t>17209cbe-2eb8-4521-a6a0-02384183d5c8</t>
  </si>
  <si>
    <t>c53fa3fe-4185-49e8-baf0-e0cd3ca22fe0</t>
  </si>
  <si>
    <t>42b8fc60-1cde-4c29-b1d4-8c11f6d5d34c</t>
  </si>
  <si>
    <t>4767d7c2-5229-4455-ad32-d31eb6231c8f</t>
  </si>
  <si>
    <t>1df29de5-3ac8-4ef8-86a0-891e74935580</t>
  </si>
  <si>
    <t>f684a62c-7847-45a2-9ec1-4c93f243f262</t>
  </si>
  <si>
    <t>a56db49e-6838-40e9-932c-45353d7b7303</t>
  </si>
  <si>
    <t>7638d358-eaef-40d1-af65-d3d5bf5db51b</t>
  </si>
  <si>
    <t>e7cb3e4f-6400-4685-917b-df91b1264f16</t>
  </si>
  <si>
    <t>2a2a9a92-1aba-4341-afb4-7dd1ead69e11</t>
  </si>
  <si>
    <t>e7da7391-053a-46dc-b7ed-94ef84e864ae</t>
  </si>
  <si>
    <t>7ea60984-e15f-4b6f-9156-46fcad2adb8f</t>
  </si>
  <si>
    <t>43d94a65-f014-492f-a3bd-db58a0a4077d</t>
  </si>
  <si>
    <t>a1c296ce-1474-479f-8fa9-dc8bebce7e93</t>
  </si>
  <si>
    <t>ad99f51c-1ea5-4d82-9da3-04d13bf5816e</t>
  </si>
  <si>
    <t>e74582c4-05ba-4860-8e79-932034e63e23</t>
  </si>
  <si>
    <t>5772ee3d-e0dc-45d0-aebe-8301d9a587fb</t>
  </si>
  <si>
    <t>895dc6e0-a82c-467a-b4cf-73edab0ab838</t>
  </si>
  <si>
    <t>083ec9ef-0b18-4f83-8795-a9ccb1227c79</t>
  </si>
  <si>
    <t>0774f97f-fe5e-4c61-9dee-c471e9dc1a4f</t>
  </si>
  <si>
    <t>bf801b6b-6a37-4b0d-b096-ec2a0798655f</t>
  </si>
  <si>
    <t>d040434b-7fca-4b52-b020-faa47c8d6300</t>
  </si>
  <si>
    <t>b100937f-217f-453d-97ea-fdc7c5b474a0</t>
  </si>
  <si>
    <t>178b7421-a55d-4c38-a5bc-4c4b5d60cad4</t>
  </si>
  <si>
    <t>0c6d8e76-2b06-49f5-a148-e4356342e4e7</t>
  </si>
  <si>
    <t>DUPLICATE-cc952</t>
  </si>
  <si>
    <t>a0321ed3-ae6f-4cd8-be8e-37201b32a2fa</t>
  </si>
  <si>
    <t>e14a087e-705d-40e8-9097-d077a893f22c</t>
  </si>
  <si>
    <t>e732b2d5-abe1-4e77-9de3-c7cb9be45d70</t>
  </si>
  <si>
    <t>DUPLICATE-01a82</t>
  </si>
  <si>
    <t>47fec657-d64f-4151-8308-37eda783f619</t>
  </si>
  <si>
    <t>943aa95a-7086-4007-a6f0-9006d058e0b2</t>
  </si>
  <si>
    <t>64002bce-1d59-4bbc-a838-816c4cd5b359</t>
  </si>
  <si>
    <t>64a2a2ba-d8ea-4a66-b333-c0c4fc2f8c61</t>
  </si>
  <si>
    <t>ac040ad1-0aae-46d3-8df8-ea007d138e66</t>
  </si>
  <si>
    <t>3655b664-bd33-442b-8be5-1c3077da6978</t>
  </si>
  <si>
    <t>5ebdb909-d09f-49dd-91d1-a455eff0ef12</t>
  </si>
  <si>
    <t>fb4017fc-fe53-477d-9fa9-b74c239d0c18</t>
  </si>
  <si>
    <t>3fc02038-7d26-4e30-b8dc-e89a945e10d6</t>
  </si>
  <si>
    <t>314292c7-d2fe-4ec6-b7d1-d04517184dde</t>
  </si>
  <si>
    <t>2174426a-e8bc-4215-bbab-fa87096f6ee2</t>
  </si>
  <si>
    <t>0936bf19-4869-48f1-bee2-4b7d457482ab</t>
  </si>
  <si>
    <t>1a862c37-d622-4091-acdf-69bb68a1176e</t>
  </si>
  <si>
    <t>1f88943c-6805-47d3-95af-2751ecdb6131</t>
  </si>
  <si>
    <t>0135f677-6369-4ae0-89a8-ccfc2ccf87d3</t>
  </si>
  <si>
    <t>94e18382-d8b3-4167-b83c-497a180bb386</t>
  </si>
  <si>
    <t>5060326c-8794-49b5-b2c1-471c67d1a190</t>
  </si>
  <si>
    <t>5a507e5c-dab9-4e82-863b-cb4547c0a39d</t>
  </si>
  <si>
    <t>c5251608-700b-4a31-8586-4cd7520b8414</t>
  </si>
  <si>
    <t>6f8bf9c5-b4e3-4fba-b705-bf21f24d6546</t>
  </si>
  <si>
    <t>61bacd80-5472-47db-ad5c-46ce34945fd2</t>
  </si>
  <si>
    <t>13de677a-5928-4bc0-b326-020d9398bf6d</t>
  </si>
  <si>
    <t>41eed936-d7a6-4e9d-8bfe-31b7b16c5426</t>
  </si>
  <si>
    <t>c94769d3-eeef-4225-bc38-540f1956b9aa</t>
  </si>
  <si>
    <t>0b595708-afaf-40cb-bdbd-fbb97ad64ebf</t>
  </si>
  <si>
    <t>00ed94c1-2765-4ab8-8975-1a41323ff840</t>
  </si>
  <si>
    <t>867c0cf1-ffbd-4963-a9d1-5637992d6fe3</t>
  </si>
  <si>
    <t>74927a4c-bda8-4624-84e8-6323a291875e</t>
  </si>
  <si>
    <t>ce511823-5bea-4a6a-83a3-b6095b2875c4</t>
  </si>
  <si>
    <t>f14afbc6-fe22-4925-9448-2403bcd9c96c</t>
  </si>
  <si>
    <t>9613a6f3-51f9-4b76-bb2f-f8f979fb08a6</t>
  </si>
  <si>
    <t>c5fbd992-37aa-4774-b25e-0b8ebb4f7993</t>
  </si>
  <si>
    <t>975f8569-15eb-4d79-a554-16282a576ccd</t>
  </si>
  <si>
    <t>bea4dd78-d206-4b09-8f5e-5001a6973e15</t>
  </si>
  <si>
    <t>d96d022e-df81-4ec4-9f98-9fd8fe4842db</t>
  </si>
  <si>
    <t>1611ac4f-7ee6-4b98-92b1-ce8f861cc0bd</t>
  </si>
  <si>
    <t>155a4bd3-ae16-4938-9f94-809b50c17f6b</t>
  </si>
  <si>
    <t>345b58d2-0c4c-44bb-81f9-790bf7f0e1f6</t>
  </si>
  <si>
    <t>048c8d59-5d2c-4700-b3ca-8b503b86ffd5</t>
  </si>
  <si>
    <t>4adb12c3-d417-4b47-876b-62369f9ecb0e</t>
  </si>
  <si>
    <t>a81fdfc6-a711-4de6-bbec-36f9ff0c777a</t>
  </si>
  <si>
    <t>398b1e9b-dada-466d-8c50-48152fa0f5d5</t>
  </si>
  <si>
    <t>c637571e-22fe-48be-a182-685931563826</t>
  </si>
  <si>
    <t>dfec3912-61b9-41ff-8ce2-e6fdbf13593b</t>
  </si>
  <si>
    <t>f5993872-f866-4175-838b-d3d8dc2513d3</t>
  </si>
  <si>
    <t>36eb426c-7565-4247-9cd0-54c42e10f079</t>
  </si>
  <si>
    <t>DUPLICATE-44233</t>
  </si>
  <si>
    <t>edd9e908-5a60-42ec-972b-d235ff354985</t>
  </si>
  <si>
    <t>c2d7f5f1-e983-4324-ba72-b59155abdb17</t>
  </si>
  <si>
    <t>78087eca-bf6c-45c3-924c-bf72170fc10c</t>
  </si>
  <si>
    <t>0e3a4f1a-1689-4b9d-92fe-6593e1b8319a</t>
  </si>
  <si>
    <t>886350f7-ca85-482e-9e02-4d7b86ed3841</t>
  </si>
  <si>
    <t>5aa818d2-f944-4713-9e47-2d8cf9c0e67a</t>
  </si>
  <si>
    <t>d523476e-9238-4e14-a8f5-7bdb1ad8df9c</t>
  </si>
  <si>
    <t>0904088b-0284-42ba-9c29-b7e3935fa45f</t>
  </si>
  <si>
    <t>46921127-4c82-430e-9ef2-904405ef7469</t>
  </si>
  <si>
    <t>31a5fc23-36c3-4fe6-8128-8fdef13c19ee</t>
  </si>
  <si>
    <t>33cc0c0f-e78f-464b-8ad3-6cb93bf20160</t>
  </si>
  <si>
    <t>ae89c5fa-3d73-4bc3-bc94-27d46547445c</t>
  </si>
  <si>
    <t>23671008-ab1d-454f-972d-9b88e6c452c7</t>
  </si>
  <si>
    <t>b12b2a31-c8a3-451f-a3b7-103ee9cbfae2</t>
  </si>
  <si>
    <t>DUPLICATE-d810d</t>
  </si>
  <si>
    <t>3cde1f92-e3e3-41d7-a9b9-d22946e5ecc6</t>
  </si>
  <si>
    <t>966d6ad6-c678-4326-a1ad-03a28cbb2cb0</t>
  </si>
  <si>
    <t>9898c3aa-d814-4311-a568-ff2a783bf36d</t>
  </si>
  <si>
    <t>bc9077e4-31fb-4e7a-b1e5-e2a1407897d1</t>
  </si>
  <si>
    <t>6671c6c2-b190-4408-9156-496d177bf016</t>
  </si>
  <si>
    <t>c66a48f0-efc5-4cb2-a18f-f430b39665e9</t>
  </si>
  <si>
    <t>fdeba4ff-47d9-46e7-8654-d8ef91a73a44</t>
  </si>
  <si>
    <t>a680f0fe-c094-4a3a-8e61-0bdbe7adce06</t>
  </si>
  <si>
    <t>DUPLICATE-cc462</t>
  </si>
  <si>
    <t>84610ff3-2957-4e7f-b931-b9bda1c694c7</t>
  </si>
  <si>
    <t>39a93835-5891-415d-8d5d-8d438315007e</t>
  </si>
  <si>
    <t>e9c4d608-3090-4ac5-a615-daec75b06397</t>
  </si>
  <si>
    <t>d8314bf1-ae50-4bc9-bc87-5e4052e413a6</t>
  </si>
  <si>
    <t>50157595-fa90-40b1-b0ff-a6178d3268e4</t>
  </si>
  <si>
    <t>df0923a2-7b9c-4390-b80a-ce5adcf05140</t>
  </si>
  <si>
    <t>fd2322d3-a8d2-4199-8457-22a0c4336078</t>
  </si>
  <si>
    <t>4773e7e7-2d07-41b6-9767-e88fe179a9e5</t>
  </si>
  <si>
    <t>897af3b7-8b04-4334-bb65-6e56c1a67ca2</t>
  </si>
  <si>
    <t>fec36c3f-bba9-436f-91b6-96ab67868574</t>
  </si>
  <si>
    <t>82a4e6d3-232c-47b1-bda6-7061452d58e7</t>
  </si>
  <si>
    <t>5b714e30-de77-4145-ba86-b17b13e60e68</t>
  </si>
  <si>
    <t>2c36c811-4eff-4e38-a882-58710ae795d4</t>
  </si>
  <si>
    <t>07b0c14a-8557-49a6-8897-74f11839e709</t>
  </si>
  <si>
    <t>f88e5fe1-c4db-4721-bc94-9556b113eef1</t>
  </si>
  <si>
    <t>76849f01-bfd6-4adf-abb0-1c941ea34d0e</t>
  </si>
  <si>
    <t>af6b327f-c03f-452b-8a53-32cc87641b9f</t>
  </si>
  <si>
    <t>092af84c-43b3-4b4b-980e-4bac57f5fbc4</t>
  </si>
  <si>
    <t>a9164c85-f08f-41b8-a9ba-2b9969ed3908</t>
  </si>
  <si>
    <t>130cd483-90cc-471b-ac7a-4ce128c5a08d</t>
  </si>
  <si>
    <t>bbb75e6c-f8ed-488e-a89a-4652ddeaeb16</t>
  </si>
  <si>
    <t>dcd692f2-3c7b-4d27-b5b1-86c156a23cae</t>
  </si>
  <si>
    <t>c5ed4800-2436-4905-9d01-2fe45ae0896a</t>
  </si>
  <si>
    <t>d1623f5d-12c7-4932-ad44-2dae65197ce6</t>
  </si>
  <si>
    <t>445f3e9f-2b7c-4b1d-9b2f-79308c1e6200</t>
  </si>
  <si>
    <t>330aeaa3-cf53-436e-92ef-972d82a9fb90</t>
  </si>
  <si>
    <t>0ad3e583-50e0-4a8c-abaa-a017aae089c9</t>
  </si>
  <si>
    <t>fe06508c-7e55-46d3-8d8d-fa7b0e302086</t>
  </si>
  <si>
    <t>5f63da50-bda0-49e3-addb-98673a7bd5d8</t>
  </si>
  <si>
    <t>b272df40-c224-450e-8b44-600e6318237e</t>
  </si>
  <si>
    <t>b12e790f-920c-41a0-a139-912b9f15dae5</t>
  </si>
  <si>
    <t>6fc1c0ec-bc20-4450-a5da-dad6c8b0ff54</t>
  </si>
  <si>
    <t>43d4ec37-a9b8-449b-ba2d-1649ba6ce30c</t>
  </si>
  <si>
    <t>c64ad741-b7db-4879-9ef7-c142da010d5c</t>
  </si>
  <si>
    <t>8ef566b6-4602-41d1-8fd5-c492d582778a</t>
  </si>
  <si>
    <t>aa125e91-b333-4c1b-93d6-c6bf707a772e</t>
  </si>
  <si>
    <t>2fc628d0-8b48-44a7-8ad4-16b8bcc22229</t>
  </si>
  <si>
    <t>8531bad6-5321-4eb1-a7e0-f63a74c60844</t>
  </si>
  <si>
    <t>6c18b063-d0db-46b1-a8f7-a6617de790ea</t>
  </si>
  <si>
    <t>4ed00f58-76dc-45f4-a983-679c10b682f3</t>
  </si>
  <si>
    <t>f836922b-afe1-4c36-9b78-c725e97decc1</t>
  </si>
  <si>
    <t>3a3b5d95-deba-4f61-b69d-4d73041e9198</t>
  </si>
  <si>
    <t>4028b0a6-1adc-4fe1-a569-cfaeb491a80d</t>
  </si>
  <si>
    <t>272ac7d4-cdce-42c2-88be-33582b2c79a7</t>
  </si>
  <si>
    <t>949b7993-c4e4-4d8a-b8de-a3b28956515d</t>
  </si>
  <si>
    <t>1273d7ed-ab47-4aa7-872b-0b7290c91ccd</t>
  </si>
  <si>
    <t>7ca20fa3-0a3a-4765-8c1b-0acb0f2cc207</t>
  </si>
  <si>
    <t>20240d32-e230-42d1-a31c-3592c5517117</t>
  </si>
  <si>
    <t>258321ce-fd92-4a6a-9555-334896849249</t>
  </si>
  <si>
    <t>d6635c30-c320-4a15-ab5d-7f079ae347e9</t>
  </si>
  <si>
    <t>23d894cc-97f7-41bd-a8fb-8d7d5918e589</t>
  </si>
  <si>
    <t>5c5f4cb7-d22a-4252-a5c2-a978b7fc3ef0</t>
  </si>
  <si>
    <t>1929cc22-e7f7-45c0-a09e-95059fd7e7b7</t>
  </si>
  <si>
    <t>c5797bc0-9145-4173-a39b-937ce76ffb15</t>
  </si>
  <si>
    <t>9760613f-49f0-4cf2-8b2b-a2b940d289a9</t>
  </si>
  <si>
    <t>d4e3dfba-de0f-4b55-bf2f-cf4e79402766</t>
  </si>
  <si>
    <t>aab6cd4b-c55e-4f85-be16-da96d58db42a</t>
  </si>
  <si>
    <t>8d354d39-f309-4490-a914-9c186a62ede9</t>
  </si>
  <si>
    <t>841da252-d98a-42a0-a4bf-54bd40136144</t>
  </si>
  <si>
    <t>e2490c81-2cb9-475a-80a4-50ddc68e9679</t>
  </si>
  <si>
    <t>c00be6c9-d3ad-4aca-a0bc-8c8ff2797188</t>
  </si>
  <si>
    <t>30f97de2-389d-4ef1-a88e-f8b64655d690</t>
  </si>
  <si>
    <t>f9b8613d-3f3b-4646-b889-dd6f9885f744</t>
  </si>
  <si>
    <t>cc370cec-ead8-4ada-9a65-65303ace1c9f</t>
  </si>
  <si>
    <t>DUPLICATE-20105</t>
  </si>
  <si>
    <t>0f1f408c-9e10-4b7f-8e10-2a3b692194b4</t>
  </si>
  <si>
    <t>7895fa04-227a-4845-a38e-f2e79556664c</t>
  </si>
  <si>
    <t>fa1ab5d2-bd85-4596-9f71-5553d3b69725</t>
  </si>
  <si>
    <t>e6ff46c3-ac40-4c94-9a08-2e8e6b1c1e3e</t>
  </si>
  <si>
    <t>e98878ce-2ab7-4087-b2b9-84e153a03e75</t>
  </si>
  <si>
    <t>ecdca254-d26a-4e57-b99e-c556442a3d8d</t>
  </si>
  <si>
    <t>59c2f3f1-27e0-4538-b1c7-5c1500dd251c</t>
  </si>
  <si>
    <t>e6287b1d-74e1-4e00-b227-db70297ba7ac</t>
  </si>
  <si>
    <t>a4f8b745-d1e1-4fd0-b3bc-0f2c43b020d0</t>
  </si>
  <si>
    <t>03773462-5c38-40f2-a0ce-b0d30c6ea6cf</t>
  </si>
  <si>
    <t>e224cc91-8346-416a-906c-9edfb6efbbd8</t>
  </si>
  <si>
    <t>79a15b1f-f673-45e5-b50f-6d24ec12dfc9</t>
  </si>
  <si>
    <t>0fb792c4-e6d9-4845-b831-8ca74c300666</t>
  </si>
  <si>
    <t>57e07c62-6ca4-4f4c-8120-df7754535017</t>
  </si>
  <si>
    <t>95fcd903-c295-4921-bcd6-4c8f3cfd71bd</t>
  </si>
  <si>
    <t>3e645a57-5d11-447b-83d9-d0ccdf6edb87</t>
  </si>
  <si>
    <t>29202bbb-5c01-43af-b452-99ceb039cfad</t>
  </si>
  <si>
    <t>472118e8-1343-4004-b630-876264d6cf27</t>
  </si>
  <si>
    <t>4f2d55da-c38a-4bb8-a97d-61c252aaa38d</t>
  </si>
  <si>
    <t>73c04ef0-98e7-4eb6-9716-4f09f9ca7bba</t>
  </si>
  <si>
    <t>58166293-66a4-4cf8-ad4a-c6adefc6b796</t>
  </si>
  <si>
    <t>d67337af-4680-4006-8dbf-a76eb7e2d9b2</t>
  </si>
  <si>
    <t>f36c2f6d-c8a6-4828-830f-5fee5b1ca5fd</t>
  </si>
  <si>
    <t>0531943d-5337-4769-9c70-e49683d1ec14</t>
  </si>
  <si>
    <t>62b4d6ef-bfd7-455a-9b3b-121d11495c43</t>
  </si>
  <si>
    <t>757b5c54-daac-4fdf-8d18-96e02bc8ea61</t>
  </si>
  <si>
    <t>99dfa646-02d4-4ad2-8181-d8e0edee0169</t>
  </si>
  <si>
    <t>1e5cdbd2-9e54-49bc-a6d2-8a3c4f4dcde7</t>
  </si>
  <si>
    <t>30fe25d7-057a-4bd0-ae1e-e2c7f2314f4b</t>
  </si>
  <si>
    <t>e3aabbde-db51-4ff2-9626-fde9318414e8</t>
  </si>
  <si>
    <t>60d276be-e72b-4d96-a043-a505fd5e6544</t>
  </si>
  <si>
    <t>b94690f7-7241-41de-ac6e-16d3b3d28767</t>
  </si>
  <si>
    <t>b9b930b1-f17a-477e-b42d-8125c1984663</t>
  </si>
  <si>
    <t>4442ce9a-06dc-4afe-96d5-110a9c0a7b0c</t>
  </si>
  <si>
    <t>4f09a491-5980-4d41-8b37-31b5ceadb7db</t>
  </si>
  <si>
    <t>6d429d95-ea03-4821-9f6a-49827c2899e8</t>
  </si>
  <si>
    <t>dcf0e46d-1135-4a19-a80c-2867a1f56e05</t>
  </si>
  <si>
    <t>c03b8c29-38ff-4fb5-88e8-4d6e6e263413</t>
  </si>
  <si>
    <t>39b5a924-996b-42c5-a56e-892b8d0dfd4c</t>
  </si>
  <si>
    <t>8975158e-7aab-4596-ab1e-425ffa2bd079</t>
  </si>
  <si>
    <t>15c10d66-4e4e-47c9-9e50-35561c39a4c0</t>
  </si>
  <si>
    <t>f66d0ac5-3bc4-45a4-aeab-0bad7f5867be</t>
  </si>
  <si>
    <t>b17d05f6-f3be-4059-b72c-5c128cb23955</t>
  </si>
  <si>
    <t>eea4c1ae-71da-44b1-9470-752fc19c20d6</t>
  </si>
  <si>
    <t>90ec7b4c-afc6-4559-a544-244379c05f27</t>
  </si>
  <si>
    <t>e3e472da-0d9f-43cb-93f8-22c8bd1a6ec4</t>
  </si>
  <si>
    <t>5407baa2-482e-467e-85a1-4553dd08cb2f</t>
  </si>
  <si>
    <t>08d161b4-1e60-491b-a2c8-64790481d1a1</t>
  </si>
  <si>
    <t>45c84084-538e-4e75-b168-30052e3bb13f</t>
  </si>
  <si>
    <t>4af361ca-c7cb-44ee-9de8-1619dc239936</t>
  </si>
  <si>
    <t>31f287ef-5628-4206-875a-2022c853bf2d</t>
  </si>
  <si>
    <t>4a4cedd1-7e24-4c13-b22f-77c416139423</t>
  </si>
  <si>
    <t>fc77310f-b1bb-41d9-9bf0-8edd011f4618</t>
  </si>
  <si>
    <t>7ea67b5f-9557-46af-84b8-920df3911dd9</t>
  </si>
  <si>
    <t>4a51791f-14b6-4b80-b92d-5e0e3083fe97</t>
  </si>
  <si>
    <t>017258d0-84ef-479f-90d8-08f6992dd912</t>
  </si>
  <si>
    <t>5b1d7088-7bd0-4cc7-9c36-8b8818ce45a8</t>
  </si>
  <si>
    <t>76705c25-af47-4df0-96a5-da6e09f62833</t>
  </si>
  <si>
    <t>b2c54bf4-4bd1-4614-9e3c-5f542e6db41b</t>
  </si>
  <si>
    <t>d1c0c502-caa6-40a7-86d5-5021a49654bf</t>
  </si>
  <si>
    <t>0c050e52-acfa-4ef2-980a-3b120f22b256</t>
  </si>
  <si>
    <t>4d6658dc-93e7-49c1-b5fd-ce2d23a02606</t>
  </si>
  <si>
    <t>32e9dac3-cfb4-42b6-977b-800d61f60480</t>
  </si>
  <si>
    <t>f46c88c0-fc48-4a4e-bef2-929b2a06dbf4</t>
  </si>
  <si>
    <t>432c1913-9cd0-44ee-8018-e274e95b8f36</t>
  </si>
  <si>
    <t>1d9db334-c9e7-443a-b1c3-e8cedff361ba</t>
  </si>
  <si>
    <t>3b39f0c0-efcf-41c9-81c6-d7796885e788</t>
  </si>
  <si>
    <t>08969f63-c8c3-4ff4-98b6-154e17a899cc</t>
  </si>
  <si>
    <t>dc996266-c416-4f6e-8a3e-0e6f44074490</t>
  </si>
  <si>
    <t>61c50e14-e8b8-4984-8c0b-30b3e9e5d813</t>
  </si>
  <si>
    <t>DUPLICATE-12c68</t>
  </si>
  <si>
    <t>1b6cac58-e874-4043-aa8d-5be52221590d</t>
  </si>
  <si>
    <t>357ecf49-01aa-40d0-a98d-0befa64da83a</t>
  </si>
  <si>
    <t>f608f065-7bf0-490f-90b2-95469c7d83c1</t>
  </si>
  <si>
    <t>78ed2180-1705-4cf6-916b-82121f9082bb</t>
  </si>
  <si>
    <t>28dcd860-ef8a-4433-b507-398a86bf0fa9</t>
  </si>
  <si>
    <t>00d2d512-f05d-4b0d-90ad-2a496663ed41</t>
  </si>
  <si>
    <t>f2137ed0-2dce-4828-b8db-28cbfae752ad</t>
  </si>
  <si>
    <t>efc00974-ee1e-444d-a458-0f8b280f966f</t>
  </si>
  <si>
    <t>601b0b2b-6b8d-4513-b251-5a981c1730d4</t>
  </si>
  <si>
    <t>65d3c089-5e20-4fa5-a221-c2ac7e850d55</t>
  </si>
  <si>
    <t>f702fa2c-d918-4e32-bd9d-5c2fb60f9326</t>
  </si>
  <si>
    <t>f57e1f16-f554-45fd-9a19-7276b516c2d7</t>
  </si>
  <si>
    <t>75ec99e0-4063-4df3-b967-eb8ff83c877c</t>
  </si>
  <si>
    <t>c37b9fc8-42e4-4521-9748-1f11f05eef02</t>
  </si>
  <si>
    <t>a5eb37cf-619a-4dc6-85b9-b0e1fa05933d</t>
  </si>
  <si>
    <t>34d66d6a-a71b-489f-9006-db534297690c</t>
  </si>
  <si>
    <t>689a056c-6a16-4776-9d23-acc4f2c860fb</t>
  </si>
  <si>
    <t>98481c1f-5b00-4786-a0bc-ae963a1d90c8</t>
  </si>
  <si>
    <t>22451e25-5ada-4f04-a7b1-589f14cb3c8a</t>
  </si>
  <si>
    <t>6ed967a6-5eae-403c-bd02-1a7751490071</t>
  </si>
  <si>
    <t>cec5548c-d794-49f9-9316-d05d9637bec3</t>
  </si>
  <si>
    <t>d500ee02-dd0d-4b4c-8335-e0f9229522b7</t>
  </si>
  <si>
    <t>b7543aab-00fa-421d-8bf1-1fa379833701</t>
  </si>
  <si>
    <t>b84395ff-4879-49a0-917d-3d76f79e9494</t>
  </si>
  <si>
    <t>DUPLICATE-a28a6</t>
  </si>
  <si>
    <t>cd44a236-4ed1-4e40-8681-22704ea66054</t>
  </si>
  <si>
    <t>6fc9552b-1b08-413a-97a4-c46584ac0584</t>
  </si>
  <si>
    <t>4cddf451-c9ae-496d-be26-feffdf990d33</t>
  </si>
  <si>
    <t>73059260-b524-4827-9209-c06d4e1467f6</t>
  </si>
  <si>
    <t>e0203055-a51d-4459-a8c1-a929c59069d5</t>
  </si>
  <si>
    <t>e606d2d2-249f-4b84-bc1a-45dbe0e75908</t>
  </si>
  <si>
    <t>7e75b7ce-3f6c-4df9-ba47-b5aac32028d9</t>
  </si>
  <si>
    <t>2291a1d0-c767-4a19-85e0-b1b25796bcb9</t>
  </si>
  <si>
    <t>6666268f-2f1d-42f7-b0ba-d72a27e0127a</t>
  </si>
  <si>
    <t>83c279de-5244-42c5-b375-5b9130fdc671</t>
  </si>
  <si>
    <t>5c8f9eae-eb54-4639-9afb-008ce771a86c</t>
  </si>
  <si>
    <t>1514c1ea-d6e6-4d37-86a6-a3b3a54b9681</t>
  </si>
  <si>
    <t>513477ba-8d16-4d00-9fb7-988cef1fa058</t>
  </si>
  <si>
    <t>05795488-9e30-4a89-99ab-f2aa72d8776a</t>
  </si>
  <si>
    <t>430ad6ba-1965-4734-b344-22185f932592</t>
  </si>
  <si>
    <t>fd8bc4c6-db06-42b2-84e7-5f4f4c40a6a6</t>
  </si>
  <si>
    <t>de1d5f27-c260-479e-a799-76e75d9672fb</t>
  </si>
  <si>
    <t>380f1389-4ae1-41fc-8d19-21c7841f403f</t>
  </si>
  <si>
    <t>086bfecc-2859-40f0-9055-661d02a33479</t>
  </si>
  <si>
    <t>bcb350da-9b45-4929-ae62-16fdf2ce196e</t>
  </si>
  <si>
    <t>e4578d9c-fda1-4de6-ba9b-0b9abf1087f2</t>
  </si>
  <si>
    <t>6f59e010-0969-425a-b05b-08686032cf4b</t>
  </si>
  <si>
    <t>d5d5e2dc-bf99-42ec-84e7-cecd2a1cdd82</t>
  </si>
  <si>
    <t>DUPLICATE-ae80e</t>
  </si>
  <si>
    <t>b930cbf4-9a9f-42bf-8809-a7d5076b36c8</t>
  </si>
  <si>
    <t>a2265de1-b842-48e0-b2bc-834cf79a5759</t>
  </si>
  <si>
    <t>db801a03-564a-4b01-8fcb-d69261c1fa5d</t>
  </si>
  <si>
    <t>fdca956b-dc65-40fb-a7e1-2666536ab1ae</t>
  </si>
  <si>
    <t>a0e8770e-d729-4581-bdaf-0849a7a00fb6</t>
  </si>
  <si>
    <t>d1f9f811-ee97-405f-be44-85ab75379167</t>
  </si>
  <si>
    <t>DUPLICATE-7e6ba</t>
  </si>
  <si>
    <t>f9f739ac-cbb8-4285-86c7-8d0b9fc37185</t>
  </si>
  <si>
    <t>a9985bbf-fbb4-4af7-a655-39fbb35d4a2d</t>
  </si>
  <si>
    <t>d28c430a-0763-40f0-822d-a01df137d1ed</t>
  </si>
  <si>
    <t>876c6875-9b84-446f-adb8-92800f336034</t>
  </si>
  <si>
    <t>a24e740f-b61e-4bdf-9268-cf8732d18515</t>
  </si>
  <si>
    <t>d719d6e1-5894-49f1-a000-3214b57b9e31</t>
  </si>
  <si>
    <t>0067d10d-c2db-4307-82b7-d1c593a273a0</t>
  </si>
  <si>
    <t>3b166f4b-63b2-4eb1-9999-a4f783271510</t>
  </si>
  <si>
    <t>8014fdf9-c838-4f71-aa32-67c203049f2e</t>
  </si>
  <si>
    <t>1b739561-2fc1-41e7-a538-368cd0075251</t>
  </si>
  <si>
    <t>df8da395-0443-4bfa-917b-15d8bb069806</t>
  </si>
  <si>
    <t>aa42cf3d-8a76-430c-86c9-9b66884ff8d8</t>
  </si>
  <si>
    <t>8f9c4b06-7b0a-48a3-bea7-2c89b3ee6ff5</t>
  </si>
  <si>
    <t>84265a4e-a696-4b6b-841f-75b010a7ce2d</t>
  </si>
  <si>
    <t>ac84e9e3-b31a-487f-9a90-ac189166ad5f</t>
  </si>
  <si>
    <t>064f8296-524d-4209-85b4-f3fb672b21e9</t>
  </si>
  <si>
    <t>045a7337-438d-426a-9f9d-3389a082face</t>
  </si>
  <si>
    <t>fd9d56dd-c957-4d59-ae1e-0cae533af271</t>
  </si>
  <si>
    <t>bceb58ef-9bd2-4c76-b609-1f5777467377</t>
  </si>
  <si>
    <t>a95c6669-29d1-4c5a-944b-e070dc4f3bc3</t>
  </si>
  <si>
    <t>ea3e25b7-e519-479d-9b6c-1174a9f144cd</t>
  </si>
  <si>
    <t>c722b67f-0413-4078-9b95-297bf1f979c3</t>
  </si>
  <si>
    <t>45f5bf9b-fddb-4d04-967f-e3881c7877c1</t>
  </si>
  <si>
    <t>52ba0841-75d1-44da-b1f1-d914257386cf</t>
  </si>
  <si>
    <t>243106f5-6aed-42b5-9411-3d81b091f12f</t>
  </si>
  <si>
    <t>cf879e5d-d9f0-4eee-8040-4bd64b81a855</t>
  </si>
  <si>
    <t>4ad7178a-50e9-4c09-b878-da7acc5e011c</t>
  </si>
  <si>
    <t>44ffce20-6419-44ed-bba4-aa7af4cca784</t>
  </si>
  <si>
    <t>192f816d-40d1-4e4d-8751-558c7ae299e3</t>
  </si>
  <si>
    <t>95c60e08-aa46-4b15-bf5b-fc4a53c06acf</t>
  </si>
  <si>
    <t>04bd01f1-f2cd-4633-a3a1-bf690bb63327</t>
  </si>
  <si>
    <t>1ffcb5ae-94da-4d96-8279-f02705dff2c5</t>
  </si>
  <si>
    <t>6956c0d5-1fd3-4741-aa06-9ce8a7fdec84</t>
  </si>
  <si>
    <t>fb0bb50a-ccc0-4fd3-b2fc-5f41f1c30c4a</t>
  </si>
  <si>
    <t>10e57c38-b49a-4da7-bea7-47bacaefe43d</t>
  </si>
  <si>
    <t>a9d6f8a9-6761-4196-a610-923bc1e4c014</t>
  </si>
  <si>
    <t>5cff52ed-c980-440d-bef8-11c9211264a3</t>
  </si>
  <si>
    <t>69740845-e944-4537-8d29-8a1653681d62</t>
  </si>
  <si>
    <t>1d87a84a-a744-4f54-b6a8-85004f70fcda</t>
  </si>
  <si>
    <t>DUPLICATE-a1382</t>
  </si>
  <si>
    <t>c326f910-43e5-43e5-97e0-6cdb53408657</t>
  </si>
  <si>
    <t>158bbcb8-2a70-4604-b744-816ea81ececd</t>
  </si>
  <si>
    <t>4fdbed9c-0327-4375-a9a3-036912d90f18</t>
  </si>
  <si>
    <t>f8abeb15-dd09-4f37-8e2f-8351d96610c4</t>
  </si>
  <si>
    <t>fc9f7fce-e63f-4965-b379-59b2a0f3705e</t>
  </si>
  <si>
    <t>acb80d33-3362-4d21-8a44-88f554497c4a</t>
  </si>
  <si>
    <t>faa4f478-3940-4017-9311-2afedf3897ac</t>
  </si>
  <si>
    <t>f5929f0d-c2b2-4deb-82fc-3be83db9a616</t>
  </si>
  <si>
    <t>984267df-a88d-4b5a-8025-429716387069</t>
  </si>
  <si>
    <t>882ed88a-5275-4fda-95db-7821eb8b6c0c</t>
  </si>
  <si>
    <t>5803cd39-be35-447a-b9c8-bccaa306c0e0</t>
  </si>
  <si>
    <t>9950c4ee-9e20-47fb-a665-5d057418a61e</t>
  </si>
  <si>
    <t>35ee852f-ab17-4d9b-b46b-813d645deceb</t>
  </si>
  <si>
    <t>2c6d07bb-acd2-4e40-89f9-7147dd1a9034</t>
  </si>
  <si>
    <t>e8542931-777e-44f6-b3b2-b590ae3d2d05</t>
  </si>
  <si>
    <t>58876c2b-7ed6-4a4d-921b-63420119f6bd</t>
  </si>
  <si>
    <t>f274833b-8868-4bf0-b11b-4718295e65db</t>
  </si>
  <si>
    <t>2eb40e8f-aa7f-478a-b57b-b170eaa36381</t>
  </si>
  <si>
    <t>94bf7432-a788-4df1-b377-1522173d0637</t>
  </si>
  <si>
    <t>206973f4-5971-49aa-990f-122424209e03</t>
  </si>
  <si>
    <t>b5b1b8cc-df13-43e4-a097-b878a71982a4</t>
  </si>
  <si>
    <t>9eaa2036-0378-49e6-b99c-7307b736d37b</t>
  </si>
  <si>
    <t>bb5b5931-b91d-4c9d-b4ce-9cd6f4752dfd</t>
  </si>
  <si>
    <t>ae44083e-5e3f-47d0-918c-849c0d9b7830</t>
  </si>
  <si>
    <t>719843d7-e88f-4e9d-bd4b-cf433603bb44</t>
  </si>
  <si>
    <t>ceff1c62-4945-4032-b070-951eab6c3024</t>
  </si>
  <si>
    <t>56dc8b88-17bd-42d0-8c66-e7fcf10356ad</t>
  </si>
  <si>
    <t>DUPLICATE-612ff</t>
  </si>
  <si>
    <t>a78ecc60-c561-4235-a2b7-15e202e4f808</t>
  </si>
  <si>
    <t>2eae47dd-bbaf-46d1-860f-34abba016d9f</t>
  </si>
  <si>
    <t>7d791af7-dccc-4822-b6a0-7cf295db8275</t>
  </si>
  <si>
    <t>e0a646f3-f245-4a7f-ac97-a3effd0c55be</t>
  </si>
  <si>
    <t>a6b0754e-42de-418d-a262-96c4a6635355</t>
  </si>
  <si>
    <t>04e9f485-9012-4deb-8614-ef0c89aa5dbe</t>
  </si>
  <si>
    <t>fe031747-d3ea-455b-b69b-38f031eac16a</t>
  </si>
  <si>
    <t>4f764248-85e0-435e-a859-3aaad91fa79d</t>
  </si>
  <si>
    <t>98720f6f-da3d-4181-a053-c414e098ecb2</t>
  </si>
  <si>
    <t>a22faabe-dd37-43da-9e2f-622252d8b4f6</t>
  </si>
  <si>
    <t>ad491917-17b3-46e4-bd3e-7fbfab80fa59</t>
  </si>
  <si>
    <t>942ef392-4e04-4c94-b801-f487b98c5a2a</t>
  </si>
  <si>
    <t>703eb2a7-d934-48a8-a0e6-f521e888b15c</t>
  </si>
  <si>
    <t>27c8df4c-2207-43b7-ac1b-5a1449f03b09</t>
  </si>
  <si>
    <t>b7babf96-e570-47e6-b9e0-23081f19c0c6</t>
  </si>
  <si>
    <t>978b4f46-6a8b-455b-a75a-11fc428bacf5</t>
  </si>
  <si>
    <t>d8333356-9035-4e0f-a2f2-e84df588bf07</t>
  </si>
  <si>
    <t>74965418-ae8e-4de9-88aa-18753a4b2d71</t>
  </si>
  <si>
    <t>4eacdb76-91b7-4e26-8625-7d9bb2f71052</t>
  </si>
  <si>
    <t>8ffe7087-c4cc-47a4-937a-289f004cc1be</t>
  </si>
  <si>
    <t>8ae23a94-5e52-472c-87bb-c24efdfd8e19</t>
  </si>
  <si>
    <t>ea027a7e-bd16-49be-ba5e-22af237f81a5</t>
  </si>
  <si>
    <t>d52937ff-2d3c-4545-886b-0bd151e202d8</t>
  </si>
  <si>
    <t>89582b85-b162-4acb-9dfa-050c83f9d6b6</t>
  </si>
  <si>
    <t>3f5b8ab0-f1f8-40da-8b5d-ced006daac29</t>
  </si>
  <si>
    <t>e3cba3a6-76e7-45c0-85fe-27eb922f4728</t>
  </si>
  <si>
    <t>7edec0cb-1d15-4f87-ae09-b9a944818188</t>
  </si>
  <si>
    <t>82f0f450-90e0-4692-a0eb-5989c13d99e9</t>
  </si>
  <si>
    <t>3da3de66-99de-407a-bdd9-3e4e31011528</t>
  </si>
  <si>
    <t>190e3c8c-6409-4e2a-bea9-9bc0825f0b08</t>
  </si>
  <si>
    <t>5827d6b6-706d-478a-ae27-60c4f872e070</t>
  </si>
  <si>
    <t>18b74f5b-bc7e-4795-b23d-7a240d6f9d52</t>
  </si>
  <si>
    <t>c3d1d4c6-e416-4644-824f-b6f786195f92</t>
  </si>
  <si>
    <t>73a9fcff-6cae-40cc-b362-cb1296481792</t>
  </si>
  <si>
    <t>07e7302c-c15e-4404-affc-8d39a16f80d2</t>
  </si>
  <si>
    <t>b22c00ae-231d-4fc1-8642-b4d1237b6002</t>
  </si>
  <si>
    <t>a3d501ce-7315-4afd-9525-cf55f8872a83</t>
  </si>
  <si>
    <t>04a8536c-311f-4b79-877c-95f5225998b7</t>
  </si>
  <si>
    <t>4c499e3b-c7f3-44ca-9eba-d3bb9735e5e4</t>
  </si>
  <si>
    <t>71a6c411-2b2d-4355-a79f-5b89b3eeddaf</t>
  </si>
  <si>
    <t>6f86211c-4b00-4d21-8e74-9b000c084de6</t>
  </si>
  <si>
    <t>462bd249-8223-453a-8f66-a739491e96f1</t>
  </si>
  <si>
    <t>9de158d7-8852-4ef5-a56b-461d2ea5e8e1</t>
  </si>
  <si>
    <t>e246dc41-6401-45fb-b1f5-9dbaa769b4b9</t>
  </si>
  <si>
    <t>4da1870b-f391-4b5b-a40f-f05bf4d413d6</t>
  </si>
  <si>
    <t>7b1cf1ae-8f50-4bc2-888a-3135e6088766</t>
  </si>
  <si>
    <t>351f2cd1-e76f-458b-b166-aeeb8677fd3f</t>
  </si>
  <si>
    <t>0f73e8f0-ec7b-4c7b-ab3f-ef97e06e2a0c</t>
  </si>
  <si>
    <t>b79d6336-1c33-4d18-b4b9-92284fcf52a8</t>
  </si>
  <si>
    <t>6e263fbf-3aad-45af-bfcf-b62ba9e82948</t>
  </si>
  <si>
    <t>94e495c6-0d39-41b4-9068-3de9ee101a1b</t>
  </si>
  <si>
    <t>254a92f1-6680-4007-a520-3fbe61b42c36</t>
  </si>
  <si>
    <t>aeb93d33-ace3-4a12-a16e-03b2b7330719</t>
  </si>
  <si>
    <t>03bb6a71-9c01-495b-8d03-86430622496d</t>
  </si>
  <si>
    <t>491d0cc8-6708-4c7b-8ebf-6aef78160a7e</t>
  </si>
  <si>
    <t>b5b10c98-b257-4b80-9e2b-38e5992f75da</t>
  </si>
  <si>
    <t>DUPLICATE-bc473</t>
  </si>
  <si>
    <t>8d5226f6-820a-49a0-b0ed-933054775e59</t>
  </si>
  <si>
    <t>d08039e6-1d91-4955-a76d-42922787fed2</t>
  </si>
  <si>
    <t>DUPLICATE-54949</t>
  </si>
  <si>
    <t>3d0a0e4c-0b84-46a7-812e-944418f5d95a</t>
  </si>
  <si>
    <t>e3e597e0-31e3-42f9-94a8-56510a4b9ed4</t>
  </si>
  <si>
    <t>520e1f12-1a8b-4430-a517-1b56b03fbf12</t>
  </si>
  <si>
    <t>f251f9a5-154e-4541-b2e2-9c6b87b034a6</t>
  </si>
  <si>
    <t>fa4162f6-2411-4fe7-84cb-eb28592dd539</t>
  </si>
  <si>
    <t>b23ed73c-58a3-4c9a-8da3-7b338a4de437</t>
  </si>
  <si>
    <t>e42dac11-f072-4361-9f1c-54edc0c03f5a</t>
  </si>
  <si>
    <t>7d2253fc-7512-46af-86f8-0f8e4821561a</t>
  </si>
  <si>
    <t>b8997eb6-e639-4b4c-9545-3d199843fb41</t>
  </si>
  <si>
    <t>1c031427-645c-484b-8829-61d5a5fefb88</t>
  </si>
  <si>
    <t>fdfa3f70-4382-457b-be3f-46f2b201b335</t>
  </si>
  <si>
    <t>5b954901-3875-4edc-a1b5-8a886df31ab8</t>
  </si>
  <si>
    <t>968a2719-2f90-4505-a0be-b4aa37bb8588</t>
  </si>
  <si>
    <t>14ab3a0f-1034-4842-8852-374bb311d8ca</t>
  </si>
  <si>
    <t>edd0c1fa-8cd4-4293-adaa-26761670fd9a</t>
  </si>
  <si>
    <t>8fc5789b-3362-4d70-891f-7323228c2308</t>
  </si>
  <si>
    <t>d78dcf69-0d4b-4381-9fd5-826822f3717c</t>
  </si>
  <si>
    <t>5d52271f-f6b6-457b-a38e-84f8a5358f30</t>
  </si>
  <si>
    <t>1decf3b0-e840-4179-b3a6-9d71435e1997</t>
  </si>
  <si>
    <t>c7e5482e-dc35-4619-8bf7-7a2aef5fc7e6</t>
  </si>
  <si>
    <t>b1148d23-78f6-4ab9-9c35-61e7283e6727</t>
  </si>
  <si>
    <t>58a58ead-d7a6-4f36-9ea1-32187107b848</t>
  </si>
  <si>
    <t>a90966fe-c50c-4ac0-bb35-10ac7abf66fa</t>
  </si>
  <si>
    <t>2fa1393f-ff2a-4c27-a502-64fd4ac5868e</t>
  </si>
  <si>
    <t>ad8ce127-e35b-4c8d-9026-92b78da91958</t>
  </si>
  <si>
    <t>d8aee5c6-7e22-4ce3-bcd9-2896ba654c39</t>
  </si>
  <si>
    <t>b041c04f-10fe-42ab-8ec3-ecf702840b29</t>
  </si>
  <si>
    <t>1408bfc3-b5c4-4697-b50d-b2eca5a4adf9</t>
  </si>
  <si>
    <t>d6ba57ce-24a8-47a6-b942-425680284a16</t>
  </si>
  <si>
    <t>57f4b3e8-0def-4421-b3b8-2433d1b02b65</t>
  </si>
  <si>
    <t>30233786-5543-4aab-adbe-3c8ded86f24d</t>
  </si>
  <si>
    <t>e9ad4773-e9c0-4117-8d1d-b06d816a9dc6</t>
  </si>
  <si>
    <t>62f931d0-344e-4db4-bea7-88a089d3b07b</t>
  </si>
  <si>
    <t>bf72422c-e253-47c6-b14b-a630e85b3a21</t>
  </si>
  <si>
    <t>8cb2d7ac-a72d-42b4-a7d1-1e1afa6b463c</t>
  </si>
  <si>
    <t>854ccf35-ad38-4fce-bc08-5adb89d327f2</t>
  </si>
  <si>
    <t>458b54c8-2561-4f81-a857-6a5544dd15a7</t>
  </si>
  <si>
    <t>e72b03ac-6436-43f6-862a-a8e8cb145e8a</t>
  </si>
  <si>
    <t>ffaf9ce0-7d39-4dee-a252-1c0aadab8ab6</t>
  </si>
  <si>
    <t>ef3c9b8f-460f-4b73-8cbc-4d8e8470aaf1</t>
  </si>
  <si>
    <t>adbbb789-a02f-443c-9b95-cab8cac52607</t>
  </si>
  <si>
    <t>f4228603-ccfd-45e9-82d0-5048d571ccf1</t>
  </si>
  <si>
    <t>427dc4d1-1607-4265-b49a-3dc569d11c14</t>
  </si>
  <si>
    <t>ca59b324-5b01-4415-a280-d94d09561a89</t>
  </si>
  <si>
    <t>012c9ead-08d6-4c4c-aab9-99b5a88526f0</t>
  </si>
  <si>
    <t>67a3ba29-e9c3-4175-8fb3-e0b8dfaeb1fc</t>
  </si>
  <si>
    <t>70046529-3208-4921-a625-810dd8d42521</t>
  </si>
  <si>
    <t>25407b57-d26e-4d16-b35c-f2330d178056</t>
  </si>
  <si>
    <t>aaed3e58-5246-4a9f-add2-a305a0157696</t>
  </si>
  <si>
    <t>01ffa21e-9c38-4137-b280-8331fa9686bd</t>
  </si>
  <si>
    <t>ca1ffd70-907e-4123-a78a-0358ea0c0ddb</t>
  </si>
  <si>
    <t>57031b6a-c0c3-4eca-bd94-233bc4c04831</t>
  </si>
  <si>
    <t>1f92eb1e-9b7f-4690-996d-3c4f35420a26</t>
  </si>
  <si>
    <t>84e1e36d-edb4-430c-88d5-16d5bb572639</t>
  </si>
  <si>
    <t>f193852b-20ef-4b6b-be44-50b0622dbfa4</t>
  </si>
  <si>
    <t>56bfb727-00d8-48b1-be08-cd2a1cf868d5</t>
  </si>
  <si>
    <t>4c4905a9-0c98-4aac-9d4a-a2a578691608</t>
  </si>
  <si>
    <t>8133af54-5e94-459e-aae9-3d2de3a65da7</t>
  </si>
  <si>
    <t>0f06caae-2c28-4f69-95d4-199b7ecf522b</t>
  </si>
  <si>
    <t>ec417523-5c53-4f27-a833-b27ca516eb21</t>
  </si>
  <si>
    <t>b58dc8b4-e6af-4ce1-9369-6e952b153637</t>
  </si>
  <si>
    <t>a8a444e4-72b8-4b73-8479-8fbd8047623c</t>
  </si>
  <si>
    <t>0dda6fdd-ea2b-45f3-8706-2d8928b7f6af</t>
  </si>
  <si>
    <t>303dc665-5a06-4451-ae07-eb8aa264822e</t>
  </si>
  <si>
    <t>18200057-680f-479f-ad41-e142c2b14d9a</t>
  </si>
  <si>
    <t>4d07b6f5-9d37-42b1-9507-f7b28f1995f4</t>
  </si>
  <si>
    <t>231453ba-5b97-45cb-8ce6-cbd60a900318</t>
  </si>
  <si>
    <t>f9603f34-4b5f-47c3-9a92-e3a5df5966f7</t>
  </si>
  <si>
    <t>98f453e6-3dff-41ef-902f-264c24634fde</t>
  </si>
  <si>
    <t>601d0e63-117b-412a-8e9b-7da7605a464c</t>
  </si>
  <si>
    <t>d728f028-db71-45ba-84b8-65585f3aa72c</t>
  </si>
  <si>
    <t>73d4c9d8-e37e-431e-92c4-adbaa39bc6d7</t>
  </si>
  <si>
    <t>0f7f1d22-cff0-4ea0-9100-47fff2552549</t>
  </si>
  <si>
    <t>c5677801-69ff-40ff-a006-fd87422e3082</t>
  </si>
  <si>
    <t>7e1921ce-5dc4-4bd2-b5e3-8fce061c1944</t>
  </si>
  <si>
    <t>c19e8f04-dbbd-4d05-97f9-bc0f0b7d841f</t>
  </si>
  <si>
    <t>a2ac2032-37ff-4831-a876-dbf8c38231c1</t>
  </si>
  <si>
    <t>0236bf5b-3789-4dec-8292-915559ef9e77</t>
  </si>
  <si>
    <t>febfd160-46da-4b73-9a20-b8756864dcdf</t>
  </si>
  <si>
    <t>b29a66eb-a926-4456-8f41-60c2a6a36767</t>
  </si>
  <si>
    <t>88e81d9b-27d2-40cf-ba78-3ab059778bc4</t>
  </si>
  <si>
    <t>d193c5eb-0e9f-4524-a464-e4168281523b</t>
  </si>
  <si>
    <t>2b91bdbe-0ef3-4a63-96f4-4fbfdaa28100</t>
  </si>
  <si>
    <t>e9e31d6e-43f5-4223-a942-f6c473099a2c</t>
  </si>
  <si>
    <t>68f12ae2-f97c-4a59-ab1f-36df76df6e3f</t>
  </si>
  <si>
    <t>ed008256-3bd6-4e8d-88b3-1059e8a20654</t>
  </si>
  <si>
    <t>2e0c2f2b-1aef-443a-82dd-9e2c76d98a95</t>
  </si>
  <si>
    <t>efc5c135-a85d-4a0c-92cc-bed109deff01</t>
  </si>
  <si>
    <t>807a561d-1518-4a36-9f0a-d5ded396ce42</t>
  </si>
  <si>
    <t>ec27834b-360e-4c56-93b7-ed1730d2cddf</t>
  </si>
  <si>
    <t>ba34fd64-7c88-43e5-b82b-2fc65df39e64</t>
  </si>
  <si>
    <t>b50a12b3-1cfb-4491-a81a-46a8a2c876ee</t>
  </si>
  <si>
    <t>e769122c-7d0d-4579-bcc7-be3e90341612</t>
  </si>
  <si>
    <t>247b3820-2d48-4f6a-af23-a7f403e47364</t>
  </si>
  <si>
    <t>388a81d8-06bb-452e-8358-fd32aecc3b2a</t>
  </si>
  <si>
    <t>694deb69-351a-4956-aad0-394237a66110</t>
  </si>
  <si>
    <t>1dbaa0c5-dcc4-4238-b571-cea512c31cc8</t>
  </si>
  <si>
    <t>15a10dea-949a-4b8a-b011-fb8e1eae720f</t>
  </si>
  <si>
    <t>cfd078c9-2738-4f65-82ea-7ad640ad6ea0</t>
  </si>
  <si>
    <t>21b5cc36-cb75-4be4-a575-8c4afcf3a963</t>
  </si>
  <si>
    <t>173f345c-0c5f-4c79-b28f-c552d40d2749</t>
  </si>
  <si>
    <t>a03ca165-4e99-4e1d-a00a-46b21507de50</t>
  </si>
  <si>
    <t>a2f729ac-66b8-41fe-8213-da86cc84325e</t>
  </si>
  <si>
    <t>3a4d75e3-8a7e-4126-bbab-d0ad466a6c82</t>
  </si>
  <si>
    <t>89f33527-bbaa-4fe0-972e-bdb3af3f2afb</t>
  </si>
  <si>
    <t>6f65c816-ee4a-48e4-937c-a0eea9a67eb9</t>
  </si>
  <si>
    <t>553766bd-7fc1-42b4-88c8-324ecf86fcb4</t>
  </si>
  <si>
    <t>d0d4626a-7639-4767-ad5b-694446601a2a</t>
  </si>
  <si>
    <t>91e4e527-45bc-4b8b-bcca-c357ace393be</t>
  </si>
  <si>
    <t>b972e56e-6725-4d5a-9fd0-59f9a87f0745</t>
  </si>
  <si>
    <t>cc20c03e-6e0b-46d2-9812-16e8654ce95c</t>
  </si>
  <si>
    <t>780e9eca-8df7-4752-b6ce-978b085c3a72</t>
  </si>
  <si>
    <t>800f40ef-5a59-413b-8465-f5a3a61fc3a9</t>
  </si>
  <si>
    <t>cf98661e-f745-4ec2-ae10-5de6e93a3237</t>
  </si>
  <si>
    <t>a7be4ae8-decb-462f-9669-0d4f580bf78d</t>
  </si>
  <si>
    <t>d080ab16-b814-43a4-a50a-2ffd3d321e4e</t>
  </si>
  <si>
    <t>ddeb83e5-f672-4aed-8425-79984af79633</t>
  </si>
  <si>
    <t>22191c72-8eb1-4249-a74c-c8720f2868ce</t>
  </si>
  <si>
    <t>9fbe5034-5872-4126-b4ab-e465824fca44</t>
  </si>
  <si>
    <t>2bccbb7f-cebe-473a-87da-846a9a22061d</t>
  </si>
  <si>
    <t>4c722ea6-22dc-4c78-9655-d27f56f5d7f6</t>
  </si>
  <si>
    <t>dfa5adc9-966f-4da2-a0a8-fbc78f9febc8</t>
  </si>
  <si>
    <t>b7839e8c-7f7e-4ad2-9c29-3bd932ce5d4e</t>
  </si>
  <si>
    <t>DUPLICATE-f44ef</t>
  </si>
  <si>
    <t>0b131ece-f42c-47a3-8e53-1ee73bf540c2</t>
  </si>
  <si>
    <t>57d92a23-b340-47e7-af99-c51b8c5b1f7f</t>
  </si>
  <si>
    <t>d95aca78-08d6-40f5-bbf6-47a7060891a5</t>
  </si>
  <si>
    <t>ef8ce018-171a-4ece-82f2-8b4dd87e5f16</t>
  </si>
  <si>
    <t>cdf8547d-0211-48a6-b9c9-0a859aaffc26</t>
  </si>
  <si>
    <t>dc5e63f7-6b0e-41b2-8438-fcdd02b57a6f</t>
  </si>
  <si>
    <t>f6dc5ea7-c7ff-4955-aa28-e83143f3c6ce</t>
  </si>
  <si>
    <t>5c4b2081-e8a8-4b8a-b351-cc41313bf07f</t>
  </si>
  <si>
    <t>81fd3670-53a6-4661-9232-8cec0dd387f9</t>
  </si>
  <si>
    <t>DUPLICATE-2cf0d</t>
  </si>
  <si>
    <t>fd46f7e1-1b0c-4a0b-9a00-0927e57dd6fd</t>
  </si>
  <si>
    <t>DUPLICATE-eb977</t>
  </si>
  <si>
    <t>e3afa69c-4986-46ef-bd80-3ee1213dc36e</t>
  </si>
  <si>
    <t>a4b53d94-43a7-45b3-9d0e-226feb56437b</t>
  </si>
  <si>
    <t>c458e121-5838-4a22-a34c-75a33e6028c4</t>
  </si>
  <si>
    <t>d1e056dc-94ca-4207-a88f-86ab35185f64</t>
  </si>
  <si>
    <t>90ae5ba7-7b9f-4624-ba15-f55436c6473d</t>
  </si>
  <si>
    <t>7a149578-2522-4903-979d-1a2d9e8bb0b7</t>
  </si>
  <si>
    <t>DUPLICATE-0c2da</t>
  </si>
  <si>
    <t>a522af13-8229-4a32-a093-b18b5c2a7441</t>
  </si>
  <si>
    <t>44cc9958-d683-4360-a189-345712643b7b</t>
  </si>
  <si>
    <t>78185b64-f14f-4ff8-9146-acefaf562515</t>
  </si>
  <si>
    <t>f931e74f-0a44-48ce-bf5c-1c515fd334a7</t>
  </si>
  <si>
    <t>df4d80f1-66db-470d-adae-cd7b536074fb</t>
  </si>
  <si>
    <t>1f43ad11-d92e-4c89-acbb-294c6f366087</t>
  </si>
  <si>
    <t>09d94a42-943b-4965-b102-d0b8b3badc7d</t>
  </si>
  <si>
    <t>3f6ed69d-4407-4822-9d58-d810aa924627</t>
  </si>
  <si>
    <t>9e54772c-7709-41b6-88af-03f0a9db6363</t>
  </si>
  <si>
    <t>12b0283f-8149-4044-ab2c-a4cb23b05f66</t>
  </si>
  <si>
    <t>20777d1b-be97-4b13-9688-3392608bc2f1</t>
  </si>
  <si>
    <t>4443ebb3-283f-4a7a-913d-7bbafa26322f</t>
  </si>
  <si>
    <t>5ba2352a-f082-460a-a6e2-ced5deb49292</t>
  </si>
  <si>
    <t>a852ae5c-d606-4228-9a5a-54faff7dac24</t>
  </si>
  <si>
    <t>215e9c9d-cc44-4db4-a520-8e74b99d678b</t>
  </si>
  <si>
    <t>b41e9ac5-dbf8-4949-9f85-a6634ee05bc9</t>
  </si>
  <si>
    <t>7313af7a-4eae-431b-b0f0-04675ffa4226</t>
  </si>
  <si>
    <t>3aa42d34-e336-40fd-90e7-a74fc3206e05</t>
  </si>
  <si>
    <t>4688beb9-f922-4ff4-ab1e-11e161f9c488</t>
  </si>
  <si>
    <t>e2b0bdee-e21f-4fa2-94ee-7cf12d7a4587</t>
  </si>
  <si>
    <t>a29e4640-cfed-4110-b9e4-6147e5c2d180</t>
  </si>
  <si>
    <t>c8f0e09c-5d75-488e-b31b-b8684769b4bc</t>
  </si>
  <si>
    <t>feaefd76-a805-4835-889b-d0324db38a11</t>
  </si>
  <si>
    <t>90b56e1a-320d-4116-b2e0-aa16182fe419</t>
  </si>
  <si>
    <t>3fbfad4f-bd27-4c28-941e-0ab6dc5f0416</t>
  </si>
  <si>
    <t>99c16d0e-539d-417e-bf1f-4c2bbd405a2c</t>
  </si>
  <si>
    <t>c7d6c825-fefa-4412-89c4-074630b58780</t>
  </si>
  <si>
    <t>2480b254-e8b4-4844-ba00-4c6da39cc0e6</t>
  </si>
  <si>
    <t>80596dea-2659-4518-8156-35db446deeb5</t>
  </si>
  <si>
    <t>8e385cfa-d2b6-4ee1-92ec-7f33934aec98</t>
  </si>
  <si>
    <t>2d331201-cbe0-44bc-a3d0-6632f4beb10d</t>
  </si>
  <si>
    <t>e4f22673-c3d5-40ff-994c-d39d751981ac</t>
  </si>
  <si>
    <t>d017e39e-5d81-4dd3-afa1-b417eee954d6</t>
  </si>
  <si>
    <t>4ee18a92-f751-4055-afe4-778969e7de9f</t>
  </si>
  <si>
    <t>5c6f3002-60c1-4bcd-87db-303d9a2c1a8c</t>
  </si>
  <si>
    <t>0944ec29-88a3-48c5-a529-e6a37c0a711e</t>
  </si>
  <si>
    <t>972d51e4-7d30-4c08-8b00-7c7d2310c26c</t>
  </si>
  <si>
    <t>7c858223-e354-4e40-9634-0067d4f13248</t>
  </si>
  <si>
    <t>87039234-d102-4fff-952d-e2dcc0369e21</t>
  </si>
  <si>
    <t>660d610e-4d84-4aa5-8825-e5a2be22d174</t>
  </si>
  <si>
    <t>a0ca962b-e145-4f17-9cd1-dd59f36af3db</t>
  </si>
  <si>
    <t>07775df6-5d54-476a-ad6b-243a3cf4d688</t>
  </si>
  <si>
    <t>DUPLICATE-523f0</t>
  </si>
  <si>
    <t>23294ee2-9bd4-4bbd-a582-cac110fe1746</t>
  </si>
  <si>
    <t>6713933f-97a6-4fb7-b620-71d1edba7910</t>
  </si>
  <si>
    <t>3cda8c95-835c-41ed-9854-5f944a0a41ed</t>
  </si>
  <si>
    <t>193d7859-df5b-4015-8769-545f8d4659af</t>
  </si>
  <si>
    <t>b70e0a98-03ac-4fa8-be65-6cdfe4613580</t>
  </si>
  <si>
    <t>a4e5e915-172d-4a86-8f44-851904d396ad</t>
  </si>
  <si>
    <t>8cc80dd5-2021-4cf7-94a4-80b0ddddb1bd</t>
  </si>
  <si>
    <t>e2b3b21e-2367-46e7-b655-5ce6aeba6460</t>
  </si>
  <si>
    <t>c8598cbf-f3d3-4f86-88fe-f1477181ed21</t>
  </si>
  <si>
    <t>f1792355-3d6f-447b-8588-8bb2056ad366</t>
  </si>
  <si>
    <t>d106152a-337a-4c37-8dce-4a3277ffacda</t>
  </si>
  <si>
    <t>dec5855a-b698-46c4-9d28-471736db0cd6</t>
  </si>
  <si>
    <t>65d329c3-b936-4ef3-8552-608235892c17</t>
  </si>
  <si>
    <t>50d49435-48e1-4f8b-bc9c-dc6c28faf627</t>
  </si>
  <si>
    <t>6f1e5c6b-f03d-4d76-98d5-5d3f17b799bb</t>
  </si>
  <si>
    <t>09ed2523-92f7-4986-8cff-174ceb6e2edd</t>
  </si>
  <si>
    <t>8a4a92e7-ffc1-4cca-a474-038997221549</t>
  </si>
  <si>
    <t>22d593f2-d8a1-4d89-ac35-97b5a578600d</t>
  </si>
  <si>
    <t>a38019ef-bbc5-49ba-a495-f29529d7c692</t>
  </si>
  <si>
    <t>DUPLICATE-9c4ff</t>
  </si>
  <si>
    <t>ee62a3f7-b0cb-469f-bc19-731c0fb52f9e</t>
  </si>
  <si>
    <t>eee637eb-0510-4a3a-a485-ae44a84c1fe2</t>
  </si>
  <si>
    <t>36cc5276-b1a1-42e6-a7e5-1aef9b7d4b9f</t>
  </si>
  <si>
    <t>2b47380a-af7e-4f7d-9bc7-a8a00ab12a5c</t>
  </si>
  <si>
    <t>8d30454b-44e5-4a25-b2df-1e11d6918647</t>
  </si>
  <si>
    <t>f0d9dd52-9fc1-4d89-b75e-df1d8323619f</t>
  </si>
  <si>
    <t>e665b6ec-b368-49c4-ad35-a889cdf5dfda</t>
  </si>
  <si>
    <t>824f7dce-d9e2-44f1-a414-e8ad91612b4a</t>
  </si>
  <si>
    <t>1739658e-8448-4326-9258-3f98f8ee3e13</t>
  </si>
  <si>
    <t>0e46e46d-ceb6-4390-9738-9760b3be2828</t>
  </si>
  <si>
    <t>884dff7d-0915-44d2-9c1f-d924e4863b3d</t>
  </si>
  <si>
    <t>791de704-583f-4a56-995f-3864600e7069</t>
  </si>
  <si>
    <t>c9c3fc3c-86bc-4854-b9e3-c56a2d85c69d</t>
  </si>
  <si>
    <t>2957aae1-ea29-446a-b819-da4422398792</t>
  </si>
  <si>
    <t>2a21d1ea-49e3-40b8-b6b3-2f1ef84b28de</t>
  </si>
  <si>
    <t>835aadd5-62bd-461c-90d5-f097373b6b2b</t>
  </si>
  <si>
    <t>31162fe4-685b-4e85-9b94-244c319dea6f</t>
  </si>
  <si>
    <t>ff0d83c4-fd85-4620-8c1f-1b4e2c7ea9e3</t>
  </si>
  <si>
    <t>627e9aaa-50ec-470f-875d-d11928c8fb10</t>
  </si>
  <si>
    <t>be4efd81-a9b1-40e7-b9b8-2463573e34ab</t>
  </si>
  <si>
    <t>0c26c807-5960-47ac-beeb-18f3d628c6a6</t>
  </si>
  <si>
    <t>574f1066-fb0a-4587-a77a-47dab12bb6a6</t>
  </si>
  <si>
    <t>4358c97e-cd03-490e-b43e-8b55b5f4975b</t>
  </si>
  <si>
    <t>DUPLICATE-8438c</t>
  </si>
  <si>
    <t>478c1f6b-6e04-4b10-8551-8ac41df7c27b</t>
  </si>
  <si>
    <t>eb53e80c-c070-4997-ad6f-763389412686</t>
  </si>
  <si>
    <t>5dbd310e-b717-4764-ad74-356784b6290b</t>
  </si>
  <si>
    <t>32775dc7-7989-4bdf-9a27-285a17ed33d8</t>
  </si>
  <si>
    <t>28544c34-0571-4a92-b763-95f672b009ed</t>
  </si>
  <si>
    <t>43b3a4f5-4c30-43db-a8a1-0d6fceda5d6a</t>
  </si>
  <si>
    <t>908b3154-7007-43c4-9340-263287ab69b3</t>
  </si>
  <si>
    <t>f88620ec-b2eb-4e35-887b-7ea3530f829c</t>
  </si>
  <si>
    <t>9a0162a8-cd58-40ef-bcb5-14b940c566eb</t>
  </si>
  <si>
    <t>95f2c601-b73b-4f6b-98ab-792597f71e1a</t>
  </si>
  <si>
    <t>55690472-12a9-4560-a731-15ca532a6993</t>
  </si>
  <si>
    <t>3e68e753-c41c-4cff-98f1-6c0880cefdd6</t>
  </si>
  <si>
    <t>72c36528-6857-4154-99a9-5107ebd2ad74</t>
  </si>
  <si>
    <t>f0b59290-78e3-45e1-99b6-af260253f993</t>
  </si>
  <si>
    <t>368b0d8b-d3ef-41cb-b371-4fd1f58e21d0</t>
  </si>
  <si>
    <t>6eb868d2-b35c-4acc-9dcd-cd707ef3f209</t>
  </si>
  <si>
    <t>806350ca-193a-4bea-a23c-eed390197afc</t>
  </si>
  <si>
    <t>ec91de37-94fa-448a-a08a-37524c888d9f</t>
  </si>
  <si>
    <t>d84fda91-490f-4951-a544-78964c100381</t>
  </si>
  <si>
    <t>b966cbb3-cb58-40ac-9dcb-590a0284e787</t>
  </si>
  <si>
    <t>fdd2d1f0-3fee-467c-8656-cc82fabe6b6b</t>
  </si>
  <si>
    <t>611254ba-e3c0-4116-953c-e1b3be7613ba</t>
  </si>
  <si>
    <t>0abc7b75-dfad-4cae-8dc7-02a2d6258bb7</t>
  </si>
  <si>
    <t>7d73430b-be5a-42d9-9d65-5c353fca4ea9</t>
  </si>
  <si>
    <t>c52dbb17-d80c-44aa-9d5d-1c71f107d461</t>
  </si>
  <si>
    <t>8e553b87-d978-41c4-ab96-4d0d0471976b</t>
  </si>
  <si>
    <t>12185aa4-d285-4fc8-94a6-d7e31c62038a</t>
  </si>
  <si>
    <t>1fb700e4-c3ac-40fe-8ee7-51876d18e9fc</t>
  </si>
  <si>
    <t>DUPLICATE-e7a9f</t>
  </si>
  <si>
    <t>4d60bf71-5cf8-4a4b-a7c8-2d64955ff083</t>
  </si>
  <si>
    <t>6bb7fdc2-decf-49fe-baf2-34983435855d</t>
  </si>
  <si>
    <t>1eb7b12b-f0ec-4f95-9332-5fa3449ee894</t>
  </si>
  <si>
    <t>d72508de-a02a-4069-9a31-3897496c33c9</t>
  </si>
  <si>
    <t>03c048b3-53e5-4de4-ae68-40982b8aa4c1</t>
  </si>
  <si>
    <t>db3b46c3-2f15-4f38-9fca-dd5cdbcf4e1a</t>
  </si>
  <si>
    <t>281866ef-5cf3-4dbe-b18a-39f2059e7b9a</t>
  </si>
  <si>
    <t>DUPLICATE-90f7d</t>
  </si>
  <si>
    <t>a73c3db5-a287-4980-8617-326537ea6bdd</t>
  </si>
  <si>
    <t>f5b9b391-7f62-407a-b4af-89d19a04a04f</t>
  </si>
  <si>
    <t>6343e870-24ba-43be-b783-539c5defcfe1</t>
  </si>
  <si>
    <t>c2fc8a78-d5fc-4301-bcfc-e03d3522ee7d</t>
  </si>
  <si>
    <t>5fdaa4ab-9699-4e7f-862f-9158f4d65b24</t>
  </si>
  <si>
    <t>e8990fca-e765-4f32-a722-db849d9db1ae</t>
  </si>
  <si>
    <t>2f948a95-4095-451a-a988-cd6ceb60f169</t>
  </si>
  <si>
    <t>7507c041-a590-4430-ae9c-a4a05278de12</t>
  </si>
  <si>
    <t>f6a8b718-7a4f-4f94-a237-4309f0bc5e18</t>
  </si>
  <si>
    <t>8253b226-a61b-4474-b9b2-bdeead083eba</t>
  </si>
  <si>
    <t>8627b0bf-b2bf-48c5-85bf-11487824eda1</t>
  </si>
  <si>
    <t>98590e08-c833-43a4-823c-4e953551167d</t>
  </si>
  <si>
    <t>26aa23bd-feb4-44c8-a676-afa380e48314</t>
  </si>
  <si>
    <t>2c77ad6d-00cf-4a93-8098-330cd88b8558</t>
  </si>
  <si>
    <t>a32eed8a-3f54-44d3-a5f5-8a7c51c6332b</t>
  </si>
  <si>
    <t>ec2fd4b9-6aa0-4ec0-bf9f-464d6323e640</t>
  </si>
  <si>
    <t>4196ed47-e2b6-461d-91d6-cbfdc0ed14a8</t>
  </si>
  <si>
    <t>4a092e32-93b4-44b0-884f-c0a29f9687ff</t>
  </si>
  <si>
    <t>7a6f26a2-2ea2-4571-a4c3-fc791cfa680c</t>
  </si>
  <si>
    <t>3d22a471-83aa-4eaf-ae60-bf062a2658e8</t>
  </si>
  <si>
    <t>bf14357e-cf00-454d-81d3-d68109ad6a20</t>
  </si>
  <si>
    <t>f98459cb-2029-4f81-b3ce-213938d32c7c</t>
  </si>
  <si>
    <t>dcb8dfea-aa01-4ef5-91fd-0a1d89c301b8</t>
  </si>
  <si>
    <t>5cbcb7eb-d1f7-409b-bbca-7b359ce258b2</t>
  </si>
  <si>
    <t>a01756c3-e3cf-486b-9595-9ab1059813d1</t>
  </si>
  <si>
    <t>88c7b371-4111-4790-ac09-fc185a7985f9</t>
  </si>
  <si>
    <t>1b0355b0-de53-45b9-b237-17fa870f5c29</t>
  </si>
  <si>
    <t>9df53960-d34c-403b-a50c-2965f7256d22</t>
  </si>
  <si>
    <t>aa902d0a-6c90-4ff1-85e3-e7d436e6c4d8</t>
  </si>
  <si>
    <t>bc12b351-be12-47c9-b9c2-91e11c9b8b51</t>
  </si>
  <si>
    <t>bf60079b-787d-41c5-be81-b91ba4c2e04a</t>
  </si>
  <si>
    <t>b75de56b-4b46-4f42-96e7-8482f1ea813d</t>
  </si>
  <si>
    <t>8d4495bb-31ea-45d6-beee-4965a279b23c</t>
  </si>
  <si>
    <t>cb7febe7-5f23-41a4-9602-9a4ed9996eca</t>
  </si>
  <si>
    <t>90c63124-5d49-4eac-97dd-7a4374ef16f8</t>
  </si>
  <si>
    <t>cc8b839c-8d11-4efb-a9d0-4924c246fc06</t>
  </si>
  <si>
    <t>48f85ab9-d033-44e0-b7f8-abf4df81ab03</t>
  </si>
  <si>
    <t>1f91b462-4cd7-4ae0-97c2-2e774bcf257a</t>
  </si>
  <si>
    <t>660ebbaf-755b-4205-a0a5-c517ba2cec51</t>
  </si>
  <si>
    <t>f1a952bb-d698-48c9-a0cc-fe56ff317048</t>
  </si>
  <si>
    <t>ae5ab6f8-53f7-465a-8bd6-9472b53bcf39</t>
  </si>
  <si>
    <t>a06ee900-2d93-4850-a257-9a96284cc5df</t>
  </si>
  <si>
    <t>d08e6ed7-a5fe-4287-98d7-5e0959a0cab0</t>
  </si>
  <si>
    <t>4d77cf6d-e2d9-48cf-b02f-a5e14d0e8475</t>
  </si>
  <si>
    <t>1a103f72-7cce-4095-8009-345f9db82101</t>
  </si>
  <si>
    <t>34e30a9e-74d3-4bca-a911-9d8beefbb696</t>
  </si>
  <si>
    <t>20b9af46-b1ea-44d0-98e0-e9f370dd1f92</t>
  </si>
  <si>
    <t>57025267-5116-413a-8617-a32da02fbc78</t>
  </si>
  <si>
    <t>DUPLICATE-80b37</t>
  </si>
  <si>
    <t>08734c39-eaf9-43a0-8e0b-4495ac9ecc70</t>
  </si>
  <si>
    <t>e3514b55-e8f9-41a7-aea1-7c3dd055236c</t>
  </si>
  <si>
    <t>16bcc3fb-ead4-44ca-95f5-afe09ce81f25</t>
  </si>
  <si>
    <t>c4bb1177-da84-4c53-aa44-a8db52fd80af</t>
  </si>
  <si>
    <t>1c766464-7ff0-47a4-b7f6-5fcb18f96342</t>
  </si>
  <si>
    <t>a11f0b9d-2f2f-42ad-8606-94a1d95a04ca</t>
  </si>
  <si>
    <t>64d8bac4-4a59-4443-b9a9-a7824a73c00b</t>
  </si>
  <si>
    <t>98edad41-1b24-4fae-b323-0ec8441ad8b6</t>
  </si>
  <si>
    <t>72a1a802-b22b-4f05-8ff9-7580ad230bb8</t>
  </si>
  <si>
    <t>254c237b-fa71-43f5-93da-aa69c5e306ab</t>
  </si>
  <si>
    <t>7eba0c37-e4a0-48aa-9e80-6d1333264cb7</t>
  </si>
  <si>
    <t>cefb7f97-eaad-49d1-894b-5f6dd1595b02</t>
  </si>
  <si>
    <t>fcd7ee2f-a5eb-41cd-be70-9e8ffd3d1f0c</t>
  </si>
  <si>
    <t>97600222-6223-4698-bbca-bf59079082d8</t>
  </si>
  <si>
    <t>6e986f7e-1424-412e-b09e-91d5627886a1</t>
  </si>
  <si>
    <t>4a449c7a-6e05-471c-bf54-11109d510fdf</t>
  </si>
  <si>
    <t>d018c328-7dbd-40a8-a7f5-089fb08ce877</t>
  </si>
  <si>
    <t>43d6325a-0ac2-4ed8-b872-b5189f763c71</t>
  </si>
  <si>
    <t>d3852bf3-0564-488b-8371-3a26ee0a5464</t>
  </si>
  <si>
    <t>1b7ed750-7463-462d-a283-24c6d55d8f49</t>
  </si>
  <si>
    <t>f9014dd5-e2f1-4027-932d-771f3b614ca1</t>
  </si>
  <si>
    <t>4f01c863-c4a3-4e83-90ba-0fd8d9f30668</t>
  </si>
  <si>
    <t>5bcffad3-6e0e-4ba5-b494-7de40bf29a59</t>
  </si>
  <si>
    <t>333c4c61-b082-4f1d-bbb0-a4c461f1b06b</t>
  </si>
  <si>
    <t>ad7caacd-9020-4440-a54d-1d7829360569</t>
  </si>
  <si>
    <t>DUPLICATE-ef25f</t>
  </si>
  <si>
    <t>654733e2-7ae0-4245-8875-827b57b70e7e</t>
  </si>
  <si>
    <t>2bb9fc13-20d8-4075-bbfb-94159dd0fbf5</t>
  </si>
  <si>
    <t>88f71bf4-e329-4e4e-a944-7e5f1ce23f8a</t>
  </si>
  <si>
    <t>5b6a3140-574a-446c-9210-0ea54f857129</t>
  </si>
  <si>
    <t>73367689-65d3-4f41-a149-751cd97d6bd2</t>
  </si>
  <si>
    <t>99d4e92f-8059-4225-a5de-5d4e9af6eb6a</t>
  </si>
  <si>
    <t>194933d6-d1b4-4035-91e1-6b022200cb12</t>
  </si>
  <si>
    <t>DUPLICATE-d99d5</t>
  </si>
  <si>
    <t>f1707f81-0bae-49d7-ac32-c4bb8a690501</t>
  </si>
  <si>
    <t>cc96763e-7791-49f8-901c-55f74075de87</t>
  </si>
  <si>
    <t>27a8017c-8157-4e95-b3c4-ce910c111c0e</t>
  </si>
  <si>
    <t>82893280-c905-4c53-a0c5-eea0c31b8ffc</t>
  </si>
  <si>
    <t>fe726a70-7c0a-4f83-af97-5dd082a4aa1c</t>
  </si>
  <si>
    <t>DUPLICATE-08887</t>
  </si>
  <si>
    <t>b6d78beb-6bdd-49bf-a27e-f9575cd35a11</t>
  </si>
  <si>
    <t>4f8932ea-9800-47be-b5b8-c4a47adf9aa4</t>
  </si>
  <si>
    <t>dbbac01d-e26d-42a4-b24d-420c95b9fccf</t>
  </si>
  <si>
    <t>b4fe9917-c6ac-40e4-96ea-ac7a1a2d77fb</t>
  </si>
  <si>
    <t>69da94f8-9dc0-42c8-b8a3-dcb0ccc3fc00</t>
  </si>
  <si>
    <t>62a2f483-ab50-4baf-b253-6363d4c4ab32</t>
  </si>
  <si>
    <t>d8a042cc-94ba-4572-8218-0c8bdadb732d</t>
  </si>
  <si>
    <t>815db10c-bc04-4de9-9253-65cb9db6d002</t>
  </si>
  <si>
    <t>60aef403-d18f-4e5a-b95d-fb7e1b4f6f58</t>
  </si>
  <si>
    <t>0e5bc5eb-aa9e-4f6a-b6a1-c91d927664a0</t>
  </si>
  <si>
    <t>c54c8e05-712d-45ba-83a6-da987a959ab7</t>
  </si>
  <si>
    <t>e081948c-2db6-4a5b-8ee1-9fbef60a6a1f</t>
  </si>
  <si>
    <t>23280491-5ed8-4d3e-b46d-e6b3899ba323</t>
  </si>
  <si>
    <t>a32645ab-9607-4d0c-b564-3d19628306f5</t>
  </si>
  <si>
    <t>0fc77ec5-6974-4754-8eb5-f4d10a428f0a</t>
  </si>
  <si>
    <t>31d28a7f-c6f7-459f-ac1c-2b0757202289</t>
  </si>
  <si>
    <t>b2e5b66c-2686-4197-b9e8-f90c6b1ebb95</t>
  </si>
  <si>
    <t>30ab6542-e7f4-4a00-b88d-d7dadfabe66c</t>
  </si>
  <si>
    <t>ca05b40d-5bca-4d8c-b06e-4e8400b728e6</t>
  </si>
  <si>
    <t>a4b54125-524e-41c4-aaab-be3195568266</t>
  </si>
  <si>
    <t>49a90f90-743e-4af3-a76c-885268f72b5b</t>
  </si>
  <si>
    <t>bf4f3483-def3-4472-9769-aa8659eb999a</t>
  </si>
  <si>
    <t>5d0637fb-7873-48c1-9728-8d909bf666b0</t>
  </si>
  <si>
    <t>c34bdeb9-f800-4375-81fd-c2432165049f</t>
  </si>
  <si>
    <t>b670720a-e0e5-40a8-b20d-24f72f35e2a7</t>
  </si>
  <si>
    <t>3fa6b924-a8ba-4dee-b0d1-4bdd8748fe58</t>
  </si>
  <si>
    <t>2ba31f7d-ca9c-4299-8e31-9f6c4adaf759</t>
  </si>
  <si>
    <t>85d457e9-d662-491d-b9b8-cac9820c3293</t>
  </si>
  <si>
    <t>e04ec588-4923-473e-a6f0-c6d2ad0c6792</t>
  </si>
  <si>
    <t>d594d9be-80c8-422b-88e3-567b1cc8b17a</t>
  </si>
  <si>
    <t>371889e3-3418-4f3c-9ed5-faa21dd7eb63</t>
  </si>
  <si>
    <t>6ff7aaa2-b206-4a05-ba09-32ae288b8cc3</t>
  </si>
  <si>
    <t>354f23ee-8eca-4072-9770-91502717dbd7</t>
  </si>
  <si>
    <t>98cac5f2-c99e-4ab0-9987-a9bd06b2a9d8</t>
  </si>
  <si>
    <t>0a213549-ea3a-47ec-b331-02e6ab923fcf</t>
  </si>
  <si>
    <t>11284283-a221-44e5-82c6-6eaf2a77a988</t>
  </si>
  <si>
    <t>5c611394-5933-471b-8510-84928d6e083c</t>
  </si>
  <si>
    <t>99fe9b34-de9f-49dd-9618-97d198b7e944</t>
  </si>
  <si>
    <t>fab0b912-a0c6-40b7-a633-dafd2830ef74</t>
  </si>
  <si>
    <t>e65bdf10-4e20-4bc9-9986-b2211b62325f</t>
  </si>
  <si>
    <t>bbc00c4f-c1f0-4267-be0c-5b8678ff8058</t>
  </si>
  <si>
    <t>df297601-c6fc-4b82-b9b7-a908c78adb66</t>
  </si>
  <si>
    <t>63e4852b-9bf3-4c26-9f5d-31b14db9c9c5</t>
  </si>
  <si>
    <t>142fba36-ae32-44b5-aa5d-3498008a258f</t>
  </si>
  <si>
    <t>051599a9-9ef8-421d-ab44-bb0803d4aa43</t>
  </si>
  <si>
    <t>89a35431-53dd-43a0-b39a-8ec6da0e7de9</t>
  </si>
  <si>
    <t>d1b16a98-798f-49fd-97ea-75ce4a3a1334</t>
  </si>
  <si>
    <t>8c9bcb4e-f807-4a59-8a86-4470eef6aa79</t>
  </si>
  <si>
    <t>dcc0ebfd-5549-4786-a0de-be26967572a8</t>
  </si>
  <si>
    <t>4e3fe72e-df24-4f1c-ac9c-9f64bec8df9f</t>
  </si>
  <si>
    <t>3c27e021-475e-47a3-a579-1cc01620d064</t>
  </si>
  <si>
    <t>efa9aae0-b0ee-4d61-b79b-ff0bf452fa22</t>
  </si>
  <si>
    <t>DUPLICATE-97140</t>
  </si>
  <si>
    <t>cf40a199-365e-40d8-80b5-7adb5936ce87</t>
  </si>
  <si>
    <t>9f52a1d8-ed22-4319-8022-6b6f0df40bab</t>
  </si>
  <si>
    <t>06863e70-68c3-4448-a65c-a2ee510af6cd</t>
  </si>
  <si>
    <t>2b8ed092-090b-4a1b-a32d-61e58ddcddeb</t>
  </si>
  <si>
    <t>de5b8933-6547-44da-be04-c2e0d1f0b00f</t>
  </si>
  <si>
    <t>b9357264-a2de-44f8-b441-b4b6b1767ef7</t>
  </si>
  <si>
    <t>158ba9f7-05c2-4fce-847a-da52f96f5bb2</t>
  </si>
  <si>
    <t>b046e062-f09c-4882-b888-54d2e1f54a4e</t>
  </si>
  <si>
    <t>c11d0197-fe14-4473-a120-ef36a370c54c</t>
  </si>
  <si>
    <t>3143f77d-404f-4645-b1c3-f69f4e3135ff</t>
  </si>
  <si>
    <t>b9f1010b-b8dd-45f5-9e3e-ecc834df0336</t>
  </si>
  <si>
    <t>1728d939-5fbf-4fa8-83f3-b857fd7df7bf</t>
  </si>
  <si>
    <t>e33a45bd-2390-4986-ab3e-5a8dec436d7b</t>
  </si>
  <si>
    <t>a7378a76-5ef8-4698-86b5-53e3da0a46ea</t>
  </si>
  <si>
    <t>9c56f749-8fc3-4e96-9ef2-2743acae481c</t>
  </si>
  <si>
    <t>DUPLICATE-79ee9</t>
  </si>
  <si>
    <t>86e4c998-492d-4549-8163-6bb324da76b3</t>
  </si>
  <si>
    <t>1fdaa6af-6139-4aaa-a886-38f0ee34cc5a</t>
  </si>
  <si>
    <t>f62f3a03-3a0c-471a-8f0b-bd82e5718c9a</t>
  </si>
  <si>
    <t>7cfd88e5-2049-443c-9850-fddbcf518f29</t>
  </si>
  <si>
    <t>DUPLICATE-4ace9</t>
  </si>
  <si>
    <t>c4dee639-7283-43b4-b91c-baa2f47bd170</t>
  </si>
  <si>
    <t>9ddeebc0-2edd-4e7c-b716-76a0cabe42d4</t>
  </si>
  <si>
    <t>78af09c2-8a39-4e58-8f65-b1c17df53b88</t>
  </si>
  <si>
    <t>c3134449-1667-4e20-b630-884722d72a47</t>
  </si>
  <si>
    <t>d2f85cf7-8cc8-484d-aa89-b4ae613ea4a4</t>
  </si>
  <si>
    <t>a2ffc1f0-784c-4d0e-980c-9f539948f49b</t>
  </si>
  <si>
    <t>cd41e223-5e59-430e-8304-f5651e4d6f11</t>
  </si>
  <si>
    <t>eea409cb-d25f-45c2-b130-9bb79acc3354</t>
  </si>
  <si>
    <t>6bb4d3cf-3465-4bcb-aaf5-57db4e0ca1b9</t>
  </si>
  <si>
    <t>ea7d9cd9-7e34-41d0-abeb-f3391630ad0c</t>
  </si>
  <si>
    <t>f6ba7043-34c1-4e3a-8b0c-cb78057269fd</t>
  </si>
  <si>
    <t>f6623ebd-8cd8-424c-bfc5-a0d66664ec2e</t>
  </si>
  <si>
    <t>f162a544-87ae-4de5-9dce-9800a67f0f6b</t>
  </si>
  <si>
    <t>e2f48168-2010-455d-9295-0ba90e40176b</t>
  </si>
  <si>
    <t>4bf570f9-9fab-4151-bd46-955418a22fec</t>
  </si>
  <si>
    <t>65cbf6a9-48db-4e2d-b552-69c15229e06a</t>
  </si>
  <si>
    <t>83104c06-7b29-4262-9ea9-26f9aa43414a</t>
  </si>
  <si>
    <t>ecda32ab-44cd-46f3-ab49-ff26eeea9388</t>
  </si>
  <si>
    <t>36435a6d-dc1e-423a-9150-d83eb4dfbc87</t>
  </si>
  <si>
    <t>45307632-6412-4d94-b234-07b1ff8ecbf1</t>
  </si>
  <si>
    <t>313e2d46-0bd0-4345-8279-45c96c89bbea</t>
  </si>
  <si>
    <t>d73d544b-b95d-43c6-a2e2-0b18c7ecb191</t>
  </si>
  <si>
    <t>65906ad1-3729-4618-a1d3-fd956b55f4ea</t>
  </si>
  <si>
    <t>f0708f2b-01e3-4167-bcbc-4abc6c46c48b</t>
  </si>
  <si>
    <t>ffc839fa-bcf2-458d-a2ea-2ed3410ffd08</t>
  </si>
  <si>
    <t>d1228aee-2047-4aba-b34a-197f2f79d729</t>
  </si>
  <si>
    <t>cd6d3b96-9569-4fa9-80da-42fbdf60b7cd</t>
  </si>
  <si>
    <t>963fcc29-fde9-4914-88a6-7ebe2a5eeb52</t>
  </si>
  <si>
    <t>f3497eaf-d013-4ce8-a1a5-7954622f3a7e</t>
  </si>
  <si>
    <t>DUPLICATE-d7f55</t>
  </si>
  <si>
    <t>01/07/2024</t>
  </si>
  <si>
    <t>2024-10-31</t>
  </si>
  <si>
    <t>2024-08-16</t>
  </si>
  <si>
    <t>2024-08-21</t>
  </si>
  <si>
    <t>30/10/2024</t>
  </si>
  <si>
    <t>31/03/2025</t>
  </si>
  <si>
    <t>2025-04-04</t>
  </si>
  <si>
    <t>2025-06-06</t>
  </si>
  <si>
    <t>04/10/2024</t>
  </si>
  <si>
    <t>08/10/2024</t>
  </si>
  <si>
    <t>2024-09-04</t>
  </si>
  <si>
    <t>06/04/2025</t>
  </si>
  <si>
    <t>2024-11-25</t>
  </si>
  <si>
    <t>2024-08-22</t>
  </si>
  <si>
    <t>01/10/2024</t>
  </si>
  <si>
    <t>2025-05-27</t>
  </si>
  <si>
    <t>2025-03-22</t>
  </si>
  <si>
    <t>2024-08-23</t>
  </si>
  <si>
    <t>22/02/2025</t>
  </si>
  <si>
    <t>2025-03-28</t>
  </si>
  <si>
    <t>12/07/2024</t>
  </si>
  <si>
    <t>2025-05-18</t>
  </si>
  <si>
    <t>06/11/2024</t>
  </si>
  <si>
    <t>2025-04-29</t>
  </si>
  <si>
    <t>13/07/2024</t>
  </si>
  <si>
    <t>27/01/2025</t>
  </si>
  <si>
    <t>20/06/2024</t>
  </si>
  <si>
    <t>12/04/2025</t>
  </si>
  <si>
    <t>23/11/2024</t>
  </si>
  <si>
    <t>05/11/2024</t>
  </si>
  <si>
    <t>2025-04-08</t>
  </si>
  <si>
    <t>2024-09-17</t>
  </si>
  <si>
    <t>2024-12-02</t>
  </si>
  <si>
    <t>2025-05-16</t>
  </si>
  <si>
    <t>2025-06-05</t>
  </si>
  <si>
    <t>2025-03-11</t>
  </si>
  <si>
    <t>2024-09-13</t>
  </si>
  <si>
    <t>05/01/2025</t>
  </si>
  <si>
    <t>02/11/2024</t>
  </si>
  <si>
    <t>10/10/2024</t>
  </si>
  <si>
    <t>09/09/2024</t>
  </si>
  <si>
    <t>17/06/2024</t>
  </si>
  <si>
    <t>2024-10-03</t>
  </si>
  <si>
    <t>02/07/2024</t>
  </si>
  <si>
    <t>2025-02-17</t>
  </si>
  <si>
    <t>29/04/2025</t>
  </si>
  <si>
    <t>16/04/2025</t>
  </si>
  <si>
    <t>27/05/2025</t>
  </si>
  <si>
    <t>2024-06-26</t>
  </si>
  <si>
    <t>2025-04-17</t>
  </si>
  <si>
    <t>21/11/2024</t>
  </si>
  <si>
    <t>12/02/2025</t>
  </si>
  <si>
    <t>2024-12-18</t>
  </si>
  <si>
    <t>2024-08-30</t>
  </si>
  <si>
    <t>15/07/2024</t>
  </si>
  <si>
    <t>05/06/2025</t>
  </si>
  <si>
    <t>2025-03-07</t>
  </si>
  <si>
    <t>2025-04-10</t>
  </si>
  <si>
    <t>2025-03-14</t>
  </si>
  <si>
    <t>03/09/2024</t>
  </si>
  <si>
    <t>10/05/2025</t>
  </si>
  <si>
    <t>2024-11-15</t>
  </si>
  <si>
    <t>2024-07-18</t>
  </si>
  <si>
    <t>19/01/2025</t>
  </si>
  <si>
    <t>2024-10-06</t>
  </si>
  <si>
    <t>12/01/2025</t>
  </si>
  <si>
    <t>18/10/2024</t>
  </si>
  <si>
    <t>11/01/2025</t>
  </si>
  <si>
    <t>2024-10-10</t>
  </si>
  <si>
    <t>2024-12-01</t>
  </si>
  <si>
    <t>2025-01-20</t>
  </si>
  <si>
    <t>2024-11-05</t>
  </si>
  <si>
    <t>27/09/2024</t>
  </si>
  <si>
    <t>2024-09-06</t>
  </si>
  <si>
    <t>2024-10-23</t>
  </si>
  <si>
    <t>24/02/2025</t>
  </si>
  <si>
    <t>2025-06-01</t>
  </si>
  <si>
    <t>2025-05-26</t>
  </si>
  <si>
    <t>06/12/2024</t>
  </si>
  <si>
    <t>2024-09-11</t>
  </si>
  <si>
    <t>01/01/2025</t>
  </si>
  <si>
    <t>28/09/2024</t>
  </si>
  <si>
    <t>02/06/2025</t>
  </si>
  <si>
    <t>31/10/2024</t>
  </si>
  <si>
    <t>03/04/2025</t>
  </si>
  <si>
    <t>2025-02-12</t>
  </si>
  <si>
    <t>2024-09-26</t>
  </si>
  <si>
    <t>2024-09-02</t>
  </si>
  <si>
    <t>25/04/2025</t>
  </si>
  <si>
    <t>2025-04-24</t>
  </si>
  <si>
    <t>2024-12-14</t>
  </si>
  <si>
    <t>2025-04-15</t>
  </si>
  <si>
    <t>2024-10-19</t>
  </si>
  <si>
    <t>03/11/2024</t>
  </si>
  <si>
    <t>2025-04-13</t>
  </si>
  <si>
    <t>2024-11-28</t>
  </si>
  <si>
    <t>2025-05-17</t>
  </si>
  <si>
    <t>23/02/2025</t>
  </si>
  <si>
    <t>2025-05-11</t>
  </si>
  <si>
    <t>06/10/2024</t>
  </si>
  <si>
    <t>27/12/2024</t>
  </si>
  <si>
    <t>21/04/2025</t>
  </si>
  <si>
    <t>02/03/2025</t>
  </si>
  <si>
    <t>25/03/2025</t>
  </si>
  <si>
    <t>2025-03-15</t>
  </si>
  <si>
    <t>2025-02-06</t>
  </si>
  <si>
    <t>2025-03-12</t>
  </si>
  <si>
    <t>2025-04-06</t>
  </si>
  <si>
    <t>12/08/2024</t>
  </si>
  <si>
    <t>2024-10-18</t>
  </si>
  <si>
    <t>2025-03-24</t>
  </si>
  <si>
    <t>2024-10-07</t>
  </si>
  <si>
    <t>2025-01-11</t>
  </si>
  <si>
    <t>01/12/2024</t>
  </si>
  <si>
    <t>19/12/2024</t>
  </si>
  <si>
    <t>2024-11-21</t>
  </si>
  <si>
    <t>2024-11-16</t>
  </si>
  <si>
    <t>2024-08-10</t>
  </si>
  <si>
    <t>2025-03-02</t>
  </si>
  <si>
    <t>09/05/2025</t>
  </si>
  <si>
    <t>2024-10-09</t>
  </si>
  <si>
    <t>2024-06-27</t>
  </si>
  <si>
    <t>2024-06-17</t>
  </si>
  <si>
    <t>21/05/2025</t>
  </si>
  <si>
    <t>25/12/2024</t>
  </si>
  <si>
    <t>25/08/2024</t>
  </si>
  <si>
    <t>06/06/2025</t>
  </si>
  <si>
    <t>19/10/2024</t>
  </si>
  <si>
    <t>2024-09-27</t>
  </si>
  <si>
    <t>17/01/2025</t>
  </si>
  <si>
    <t>2024-12-27</t>
  </si>
  <si>
    <t>08/06/2025</t>
  </si>
  <si>
    <t>2025-03-13</t>
  </si>
  <si>
    <t>2024-10-26</t>
  </si>
  <si>
    <t>2025-01-30</t>
  </si>
  <si>
    <t>2024-12-30</t>
  </si>
  <si>
    <t>24/11/2024</t>
  </si>
  <si>
    <t>28/01/2025</t>
  </si>
  <si>
    <t>07/06/2025</t>
  </si>
  <si>
    <t>2024-06-24</t>
  </si>
  <si>
    <t>2025-02-14</t>
  </si>
  <si>
    <t>17/11/2024</t>
  </si>
  <si>
    <t>28/08/2024</t>
  </si>
  <si>
    <t>10/11/2024</t>
  </si>
  <si>
    <t>2025-02-28</t>
  </si>
  <si>
    <t>03/08/2024</t>
  </si>
  <si>
    <t>2025-04-16</t>
  </si>
  <si>
    <t>2024-06-23</t>
  </si>
  <si>
    <t>03/06/2025</t>
  </si>
  <si>
    <t>07/08/2024</t>
  </si>
  <si>
    <t>2025-05-09</t>
  </si>
  <si>
    <t>23/04/2025</t>
  </si>
  <si>
    <t>05/12/2024</t>
  </si>
  <si>
    <t>2024-10-02</t>
  </si>
  <si>
    <t>04/12/2024</t>
  </si>
  <si>
    <t>02/05/2025</t>
  </si>
  <si>
    <t>2024-06-16</t>
  </si>
  <si>
    <t>11/09/2024</t>
  </si>
  <si>
    <t>2024-08-24</t>
  </si>
  <si>
    <t>28/06/2024</t>
  </si>
  <si>
    <t>18/06/2024</t>
  </si>
  <si>
    <t>02/04/2025</t>
  </si>
  <si>
    <t>22/04/2025</t>
  </si>
  <si>
    <t>18/03/2025</t>
  </si>
  <si>
    <t>2025-01-12</t>
  </si>
  <si>
    <t>2025-02-18</t>
  </si>
  <si>
    <t>30/09/2024</t>
  </si>
  <si>
    <t>2025-02-13</t>
  </si>
  <si>
    <t>2024-10-28</t>
  </si>
  <si>
    <t>10/02/2025</t>
  </si>
  <si>
    <t>2025-06-11</t>
  </si>
  <si>
    <t>2025-01-24</t>
  </si>
  <si>
    <t>2024-12-19</t>
  </si>
  <si>
    <t>15/12/2024</t>
  </si>
  <si>
    <t>2024-10-20</t>
  </si>
  <si>
    <t>13/08/2024</t>
  </si>
  <si>
    <t>30/04/2025</t>
  </si>
  <si>
    <t>03/07/2024</t>
  </si>
  <si>
    <t>2024-11-18</t>
  </si>
  <si>
    <t>2024-07-28</t>
  </si>
  <si>
    <t>10/09/2024</t>
  </si>
  <si>
    <t>2025-04-30</t>
  </si>
  <si>
    <t>22/03/2025</t>
  </si>
  <si>
    <t>02/10/2024</t>
  </si>
  <si>
    <t>21/06/2024</t>
  </si>
  <si>
    <t>2024-07-17</t>
  </si>
  <si>
    <t>2025-01-19</t>
  </si>
  <si>
    <t>2025-02-04</t>
  </si>
  <si>
    <t>27/11/2024</t>
  </si>
  <si>
    <t>14/08/2024</t>
  </si>
  <si>
    <t>04/09/2024</t>
  </si>
  <si>
    <t>31/01/2025</t>
  </si>
  <si>
    <t>12/06/2025</t>
  </si>
  <si>
    <t>2025-04-27</t>
  </si>
  <si>
    <t>28/05/2025</t>
  </si>
  <si>
    <t>2025-02-08</t>
  </si>
  <si>
    <t>26/07/2024</t>
  </si>
  <si>
    <t>2025-03-09</t>
  </si>
  <si>
    <t>11/10/2024</t>
  </si>
  <si>
    <t>2025-05-25</t>
  </si>
  <si>
    <t>2025-02-21</t>
  </si>
  <si>
    <t>08/08/2024</t>
  </si>
  <si>
    <t>2025-03-05</t>
  </si>
  <si>
    <t>18/11/2024</t>
  </si>
  <si>
    <t>14/03/2025</t>
  </si>
  <si>
    <t>2024-08-17</t>
  </si>
  <si>
    <t>2024-07-22</t>
  </si>
  <si>
    <t>2024-08-05</t>
  </si>
  <si>
    <t>2024-09-21</t>
  </si>
  <si>
    <t>16/08/2024</t>
  </si>
  <si>
    <t>24/09/2024</t>
  </si>
  <si>
    <t>04/02/2025</t>
  </si>
  <si>
    <t>29/05/2025</t>
  </si>
  <si>
    <t>2024-11-14</t>
  </si>
  <si>
    <t>2024-11-23</t>
  </si>
  <si>
    <t>16/10/2024</t>
  </si>
  <si>
    <t>2024-11-26</t>
  </si>
  <si>
    <t>2025-03-27</t>
  </si>
  <si>
    <t>18/08/2024</t>
  </si>
  <si>
    <t>26/02/2025</t>
  </si>
  <si>
    <t>2024-08-07</t>
  </si>
  <si>
    <t>23/07/2024</t>
  </si>
  <si>
    <t>15/08/2024</t>
  </si>
  <si>
    <t>07/02/2025</t>
  </si>
  <si>
    <t>2024-08-26</t>
  </si>
  <si>
    <t>2024-12-04</t>
  </si>
  <si>
    <t>11/06/2025</t>
  </si>
  <si>
    <t>2024-08-29</t>
  </si>
  <si>
    <t>30/06/2024</t>
  </si>
  <si>
    <t>20/04/2025</t>
  </si>
  <si>
    <t>2024-07-21</t>
  </si>
  <si>
    <t>24/04/2025</t>
  </si>
  <si>
    <t>12/11/2024</t>
  </si>
  <si>
    <t>2024-12-09</t>
  </si>
  <si>
    <t>07/01/2025</t>
  </si>
  <si>
    <t>2024-07-02</t>
  </si>
  <si>
    <t>16/09/2024</t>
  </si>
  <si>
    <t>16/02/2025</t>
  </si>
  <si>
    <t>21/10/2024</t>
  </si>
  <si>
    <t>2025-01-05</t>
  </si>
  <si>
    <t>2025-05-03</t>
  </si>
  <si>
    <t>2024-07-31</t>
  </si>
  <si>
    <t>15/03/2025</t>
  </si>
  <si>
    <t>23/01/2025</t>
  </si>
  <si>
    <t>04/08/2024</t>
  </si>
  <si>
    <t>2025-05-01</t>
  </si>
  <si>
    <t>2024-11-24</t>
  </si>
  <si>
    <t>2025-04-12</t>
  </si>
  <si>
    <t>05/09/2024</t>
  </si>
  <si>
    <t>09/02/2025</t>
  </si>
  <si>
    <t>2025-05-06</t>
  </si>
  <si>
    <t>01/02/2025</t>
  </si>
  <si>
    <t>17/09/2024</t>
  </si>
  <si>
    <t>2025-04-07</t>
  </si>
  <si>
    <t>09/12/2024</t>
  </si>
  <si>
    <t>02/02/2025</t>
  </si>
  <si>
    <t>27/06/2024</t>
  </si>
  <si>
    <t>2024-11-04</t>
  </si>
  <si>
    <t>25/01/2025</t>
  </si>
  <si>
    <t>2024-08-02</t>
  </si>
  <si>
    <t>03/01/2025</t>
  </si>
  <si>
    <t>08/03/2025</t>
  </si>
  <si>
    <t>2025-01-14</t>
  </si>
  <si>
    <t>11/12/2024</t>
  </si>
  <si>
    <t>11/11/2024</t>
  </si>
  <si>
    <t>2024-06-12</t>
  </si>
  <si>
    <t>25/05/2025</t>
  </si>
  <si>
    <t>2024-12-12</t>
  </si>
  <si>
    <t>03/10/2024</t>
  </si>
  <si>
    <t>22/06/2024</t>
  </si>
  <si>
    <t>08/09/2024</t>
  </si>
  <si>
    <t>2024-12-13</t>
  </si>
  <si>
    <t>2024-08-31</t>
  </si>
  <si>
    <t>21/01/2025</t>
  </si>
  <si>
    <t>2025-01-03</t>
  </si>
  <si>
    <t>2025-02-27</t>
  </si>
  <si>
    <t>07/11/2024</t>
  </si>
  <si>
    <t>04/05/2025</t>
  </si>
  <si>
    <t>2024-07-26</t>
  </si>
  <si>
    <t>08/02/2025</t>
  </si>
  <si>
    <t>01/05/2025</t>
  </si>
  <si>
    <t>02/09/2024</t>
  </si>
  <si>
    <t>2024-10-25</t>
  </si>
  <si>
    <t>21/02/2025</t>
  </si>
  <si>
    <t>15/09/2024</t>
  </si>
  <si>
    <t>2024-10-22</t>
  </si>
  <si>
    <t>16/11/2024</t>
  </si>
  <si>
    <t>2025-03-23</t>
  </si>
  <si>
    <t>2025-04-19</t>
  </si>
  <si>
    <t>25/10/2024</t>
  </si>
  <si>
    <t>31/12/2024</t>
  </si>
  <si>
    <t>2024-09-08</t>
  </si>
  <si>
    <t>25/09/2024</t>
  </si>
  <si>
    <t>2024-06-30</t>
  </si>
  <si>
    <t>2025-05-07</t>
  </si>
  <si>
    <t>2025-05-05</t>
  </si>
  <si>
    <t>2025-01-10</t>
  </si>
  <si>
    <t>2024-08-28</t>
  </si>
  <si>
    <t>13/10/2024</t>
  </si>
  <si>
    <t>16/03/2025</t>
  </si>
  <si>
    <t>2024-06-28</t>
  </si>
  <si>
    <t>20/10/2024</t>
  </si>
  <si>
    <t>07/03/2025</t>
  </si>
  <si>
    <t>2025-06-04</t>
  </si>
  <si>
    <t>2024-06-20</t>
  </si>
  <si>
    <t>2025-03-20</t>
  </si>
  <si>
    <t>19/04/2025</t>
  </si>
  <si>
    <t>2025-05-28</t>
  </si>
  <si>
    <t>2024-12-26</t>
  </si>
  <si>
    <t>20/03/2025</t>
  </si>
  <si>
    <t>2024-07-20</t>
  </si>
  <si>
    <t>2025-05-23</t>
  </si>
  <si>
    <t>2024-09-16</t>
  </si>
  <si>
    <t>2024-10-12</t>
  </si>
  <si>
    <t>21/03/2025</t>
  </si>
  <si>
    <t>26/04/2025</t>
  </si>
  <si>
    <t>22/08/2024</t>
  </si>
  <si>
    <t>2025-01-29</t>
  </si>
  <si>
    <t>2024-09-14</t>
  </si>
  <si>
    <t>26/09/2024</t>
  </si>
  <si>
    <t>19/08/2024</t>
  </si>
  <si>
    <t>19/03/2025</t>
  </si>
  <si>
    <t>21/09/2024</t>
  </si>
  <si>
    <t>20/01/2025</t>
  </si>
  <si>
    <t>03/03/2025</t>
  </si>
  <si>
    <t>30/08/2024</t>
  </si>
  <si>
    <t>27/07/2024</t>
  </si>
  <si>
    <t>04/03/2025</t>
  </si>
  <si>
    <t>06/01/2025</t>
  </si>
  <si>
    <t>2025-06-03</t>
  </si>
  <si>
    <t>2025-02-09</t>
  </si>
  <si>
    <t>26/03/2025</t>
  </si>
  <si>
    <t>2024-12-05</t>
  </si>
  <si>
    <t>2024-07-11</t>
  </si>
  <si>
    <t>2024-11-11</t>
  </si>
  <si>
    <t>2024-08-08</t>
  </si>
  <si>
    <t>2024-06-18</t>
  </si>
  <si>
    <t>19/02/2025</t>
  </si>
  <si>
    <t>2024-11-20</t>
  </si>
  <si>
    <t>18/07/2024</t>
  </si>
  <si>
    <t>29/10/2024</t>
  </si>
  <si>
    <t>10/01/2025</t>
  </si>
  <si>
    <t>2024-09-18</t>
  </si>
  <si>
    <t>19/05/2025</t>
  </si>
  <si>
    <t>2025-02-15</t>
  </si>
  <si>
    <t>23/09/2024</t>
  </si>
  <si>
    <t>23/03/2025</t>
  </si>
  <si>
    <t>2025-02-01</t>
  </si>
  <si>
    <t>19/06/2024</t>
  </si>
  <si>
    <t>2025-05-30</t>
  </si>
  <si>
    <t>10/04/2025</t>
  </si>
  <si>
    <t>2025-05-19</t>
  </si>
  <si>
    <t>2025-03-16</t>
  </si>
  <si>
    <t>10/08/2024</t>
  </si>
  <si>
    <t>2024-08-14</t>
  </si>
  <si>
    <t>2025-05-04</t>
  </si>
  <si>
    <t>04/06/2025</t>
  </si>
  <si>
    <t>2025-06-10</t>
  </si>
  <si>
    <t>27/02/2025</t>
  </si>
  <si>
    <t>2025-05-22</t>
  </si>
  <si>
    <t>2025-01-17</t>
  </si>
  <si>
    <t>29/07/2024</t>
  </si>
  <si>
    <t>2025-02-02</t>
  </si>
  <si>
    <t>2024-11-03</t>
  </si>
  <si>
    <t>2024-10-27</t>
  </si>
  <si>
    <t>2025-05-12</t>
  </si>
  <si>
    <t>30/12/2024</t>
  </si>
  <si>
    <t>18/12/2024</t>
  </si>
  <si>
    <t>22/05/2025</t>
  </si>
  <si>
    <t>2025-05-21</t>
  </si>
  <si>
    <t>16/05/2025</t>
  </si>
  <si>
    <t>2025-04-14</t>
  </si>
  <si>
    <t>2024-11-19</t>
  </si>
  <si>
    <t>2024-07-09</t>
  </si>
  <si>
    <t>2025-06-07</t>
  </si>
  <si>
    <t>05/08/2024</t>
  </si>
  <si>
    <t>01/08/2024</t>
  </si>
  <si>
    <t>06/03/2025</t>
  </si>
  <si>
    <t>2025-04-21</t>
  </si>
  <si>
    <t>20/02/2025</t>
  </si>
  <si>
    <t>09/03/2025</t>
  </si>
  <si>
    <t>2024-10-14</t>
  </si>
  <si>
    <t>2024-07-12</t>
  </si>
  <si>
    <t>2025-05-31</t>
  </si>
  <si>
    <t>05/05/2025</t>
  </si>
  <si>
    <t>28/04/2025</t>
  </si>
  <si>
    <t>23/12/2024</t>
  </si>
  <si>
    <t>2024-08-12</t>
  </si>
  <si>
    <t>15/06/2024</t>
  </si>
  <si>
    <t>29/09/2024</t>
  </si>
  <si>
    <t>12/12/2024</t>
  </si>
  <si>
    <t>2024-09-19</t>
  </si>
  <si>
    <t>2024-10-01</t>
  </si>
  <si>
    <t>2024-08-09</t>
  </si>
  <si>
    <t>22/11/2024</t>
  </si>
  <si>
    <t>2025-01-01</t>
  </si>
  <si>
    <t>08/04/2025</t>
  </si>
  <si>
    <t>2024-11-17</t>
  </si>
  <si>
    <t>2024-11-07</t>
  </si>
  <si>
    <t>15/01/2025</t>
  </si>
  <si>
    <t>26/10/2024</t>
  </si>
  <si>
    <t>2025-04-22</t>
  </si>
  <si>
    <t>24/03/2025</t>
  </si>
  <si>
    <t>2025-04-20</t>
  </si>
  <si>
    <t>2025-04-11</t>
  </si>
  <si>
    <t>29/06/2024</t>
  </si>
  <si>
    <t>30/07/2024</t>
  </si>
  <si>
    <t>2024-09-30</t>
  </si>
  <si>
    <t>09/06/2025</t>
  </si>
  <si>
    <t>2024-07-10</t>
  </si>
  <si>
    <t>2024-10-30</t>
  </si>
  <si>
    <t>28/07/2024</t>
  </si>
  <si>
    <t>2024-10-11</t>
  </si>
  <si>
    <t>15/10/2024</t>
  </si>
  <si>
    <t>2024-08-13</t>
  </si>
  <si>
    <t>28/10/2024</t>
  </si>
  <si>
    <t>2025-01-22</t>
  </si>
  <si>
    <t>2024-12-23</t>
  </si>
  <si>
    <t>23/08/2024</t>
  </si>
  <si>
    <t>2025-01-06</t>
  </si>
  <si>
    <t>2025-01-04</t>
  </si>
  <si>
    <t>2025-06-02</t>
  </si>
  <si>
    <t>2025-03-30</t>
  </si>
  <si>
    <t>2024-10-15</t>
  </si>
  <si>
    <t>09/04/2025</t>
  </si>
  <si>
    <t>2024-09-09</t>
  </si>
  <si>
    <t>04/04/2025</t>
  </si>
  <si>
    <t>28/11/2024</t>
  </si>
  <si>
    <t>2025-02-23</t>
  </si>
  <si>
    <t>2025-04-18</t>
  </si>
  <si>
    <t>2024-10-29</t>
  </si>
  <si>
    <t>2024-11-27</t>
  </si>
  <si>
    <t>11/05/2025</t>
  </si>
  <si>
    <t>16/12/2024</t>
  </si>
  <si>
    <t>22/01/2025</t>
  </si>
  <si>
    <t>2025-01-18</t>
  </si>
  <si>
    <t>29/08/2024</t>
  </si>
  <si>
    <t>2024-11-12</t>
  </si>
  <si>
    <t>13/04/2025</t>
  </si>
  <si>
    <t>2025-03-06</t>
  </si>
  <si>
    <t>2024-09-03</t>
  </si>
  <si>
    <t>18/05/2025</t>
  </si>
  <si>
    <t>17/02/2025</t>
  </si>
  <si>
    <t>2024-09-22</t>
  </si>
  <si>
    <t>24/12/2024</t>
  </si>
  <si>
    <t>18/04/2025</t>
  </si>
  <si>
    <t>2024-10-08</t>
  </si>
  <si>
    <t>25/07/2024</t>
  </si>
  <si>
    <t>07/05/2025</t>
  </si>
  <si>
    <t>2025-05-14</t>
  </si>
  <si>
    <t>2024-07-01</t>
  </si>
  <si>
    <t>13/09/2024</t>
  </si>
  <si>
    <t>2024-12-25</t>
  </si>
  <si>
    <t>2024-11-06</t>
  </si>
  <si>
    <t>21/12/2024</t>
  </si>
  <si>
    <t>2024-08-01</t>
  </si>
  <si>
    <t>17/05/2025</t>
  </si>
  <si>
    <t>2024-09-12</t>
  </si>
  <si>
    <t>11/02/2025</t>
  </si>
  <si>
    <t>14/06/2024</t>
  </si>
  <si>
    <t>2025-02-03</t>
  </si>
  <si>
    <t>06/07/2024</t>
  </si>
  <si>
    <t>2024-07-05</t>
  </si>
  <si>
    <t>14/02/2025</t>
  </si>
  <si>
    <t>2025-04-25</t>
  </si>
  <si>
    <t>20/09/2024</t>
  </si>
  <si>
    <t>13/06/2024</t>
  </si>
  <si>
    <t>2025-01-02</t>
  </si>
  <si>
    <t>17/03/2025</t>
  </si>
  <si>
    <t>2024-10-13</t>
  </si>
  <si>
    <t>10/03/2025</t>
  </si>
  <si>
    <t>2025-05-20</t>
  </si>
  <si>
    <t>2024-07-16</t>
  </si>
  <si>
    <t>2024-11-09</t>
  </si>
  <si>
    <t>08/11/2024</t>
  </si>
  <si>
    <t>2024-11-13</t>
  </si>
  <si>
    <t>2025-03-04</t>
  </si>
  <si>
    <t>20/11/2024</t>
  </si>
  <si>
    <t>2025-03-26</t>
  </si>
  <si>
    <t>2025-06-08</t>
  </si>
  <si>
    <t>2024-06-15</t>
  </si>
  <si>
    <t>2024-07-27</t>
  </si>
  <si>
    <t>20/07/2024</t>
  </si>
  <si>
    <t>2024-07-08</t>
  </si>
  <si>
    <t>2024-09-28</t>
  </si>
  <si>
    <t>2024-09-15</t>
  </si>
  <si>
    <t>2025-02-25</t>
  </si>
  <si>
    <t>13/12/2024</t>
  </si>
  <si>
    <t>25/11/2024</t>
  </si>
  <si>
    <t>2024-12-10</t>
  </si>
  <si>
    <t>2025-01-23</t>
  </si>
  <si>
    <t>16/07/2024</t>
  </si>
  <si>
    <t>2025-02-26</t>
  </si>
  <si>
    <t>15/11/2024</t>
  </si>
  <si>
    <t>03/12/2024</t>
  </si>
  <si>
    <t>2024-07-15</t>
  </si>
  <si>
    <t>09/07/2024</t>
  </si>
  <si>
    <t>2025-01-31</t>
  </si>
  <si>
    <t>30/05/2025</t>
  </si>
  <si>
    <t>2025-02-24</t>
  </si>
  <si>
    <t>2025-01-28</t>
  </si>
  <si>
    <t>15/02/2025</t>
  </si>
  <si>
    <t>01/03/2025</t>
  </si>
  <si>
    <t>07/09/2024</t>
  </si>
  <si>
    <t>2025-03-25</t>
  </si>
  <si>
    <t>2024-11-08</t>
  </si>
  <si>
    <t>17/07/2024</t>
  </si>
  <si>
    <t>2025-04-03</t>
  </si>
  <si>
    <t>10/12/2024</t>
  </si>
  <si>
    <t>02/12/2024</t>
  </si>
  <si>
    <t>2025-02-10</t>
  </si>
  <si>
    <t>24/08/2024</t>
  </si>
  <si>
    <t>2024-07-23</t>
  </si>
  <si>
    <t>26/01/2025</t>
  </si>
  <si>
    <t>11/07/2024</t>
  </si>
  <si>
    <t>2025-04-05</t>
  </si>
  <si>
    <t>2024-09-01</t>
  </si>
  <si>
    <t>24/05/2025</t>
  </si>
  <si>
    <t>12/10/2024</t>
  </si>
  <si>
    <t>2024-07-13</t>
  </si>
  <si>
    <t>22/07/2024</t>
  </si>
  <si>
    <t>25/06/2024</t>
  </si>
  <si>
    <t>2024-09-23</t>
  </si>
  <si>
    <t>2025-03-18</t>
  </si>
  <si>
    <t>2024-08-20</t>
  </si>
  <si>
    <t>19/11/2024</t>
  </si>
  <si>
    <t>01/11/2024</t>
  </si>
  <si>
    <t>2024-09-25</t>
  </si>
  <si>
    <t>14/10/2024</t>
  </si>
  <si>
    <t>18/01/2025</t>
  </si>
  <si>
    <t>26/05/2025</t>
  </si>
  <si>
    <t>01/04/2025</t>
  </si>
  <si>
    <t>2024-07-07</t>
  </si>
  <si>
    <t>2024-10-24</t>
  </si>
  <si>
    <t>2024-12-22</t>
  </si>
  <si>
    <t>2024-12-16</t>
  </si>
  <si>
    <t>12/06/2024</t>
  </si>
  <si>
    <t>2024-06-19</t>
  </si>
  <si>
    <t>05/02/2025</t>
  </si>
  <si>
    <t>2025-03-17</t>
  </si>
  <si>
    <t>2025-05-24</t>
  </si>
  <si>
    <t>2024-11-10</t>
  </si>
  <si>
    <t>2025-02-19</t>
  </si>
  <si>
    <t>14/12/2024</t>
  </si>
  <si>
    <t>2024-10-21</t>
  </si>
  <si>
    <t>17/12/2024</t>
  </si>
  <si>
    <t>14/05/2025</t>
  </si>
  <si>
    <t>2024-09-20</t>
  </si>
  <si>
    <t>27/04/2025</t>
  </si>
  <si>
    <t>18/02/2025</t>
  </si>
  <si>
    <t>Amanda Decker</t>
  </si>
  <si>
    <t>Tracy Morris</t>
  </si>
  <si>
    <t>amanda kelley</t>
  </si>
  <si>
    <t>Cassandra Davis</t>
  </si>
  <si>
    <t>Edward Bowman</t>
  </si>
  <si>
    <t>Monique Griffin</t>
  </si>
  <si>
    <t>Brandon Lozano</t>
  </si>
  <si>
    <t>Denise Smith</t>
  </si>
  <si>
    <t>Erik Harrison</t>
  </si>
  <si>
    <t>Jennifer Alvarez</t>
  </si>
  <si>
    <t>Molly Swanson</t>
  </si>
  <si>
    <t>Taylor Peterson</t>
  </si>
  <si>
    <t>Joshua Brennan</t>
  </si>
  <si>
    <t>Robin Mayer</t>
  </si>
  <si>
    <t>Kyle Cordova</t>
  </si>
  <si>
    <t>Hannah Mcneil</t>
  </si>
  <si>
    <t>Joseph Simmons</t>
  </si>
  <si>
    <t>Alicia Mcmahon</t>
  </si>
  <si>
    <t>Kelly Harris</t>
  </si>
  <si>
    <t>Kelly Owen</t>
  </si>
  <si>
    <t>Jill Anderson</t>
  </si>
  <si>
    <t>Timothy Hoover</t>
  </si>
  <si>
    <t>Adam Shannon</t>
  </si>
  <si>
    <t>Amy Munoz</t>
  </si>
  <si>
    <t>Jason Lee</t>
  </si>
  <si>
    <t>George White</t>
  </si>
  <si>
    <t>Troy Campbell</t>
  </si>
  <si>
    <t>Sonia Davies</t>
  </si>
  <si>
    <t>Antonio Bell</t>
  </si>
  <si>
    <t>colleen martinez</t>
  </si>
  <si>
    <t>Mary Underwood</t>
  </si>
  <si>
    <t>Jaime Walker</t>
  </si>
  <si>
    <t>Darrell Roman</t>
  </si>
  <si>
    <t>Timothy Herrera</t>
  </si>
  <si>
    <t>Frances Andrews</t>
  </si>
  <si>
    <t>Dalton Smith</t>
  </si>
  <si>
    <t>Janice Hartman</t>
  </si>
  <si>
    <t>Kenneth Scott</t>
  </si>
  <si>
    <t>Austin Medina</t>
  </si>
  <si>
    <t>David Rice</t>
  </si>
  <si>
    <t>Jeremy Mccoy</t>
  </si>
  <si>
    <t>Nicholas Murray</t>
  </si>
  <si>
    <t>Yolanda Thompson</t>
  </si>
  <si>
    <t>Christopher Nelson</t>
  </si>
  <si>
    <t>brandon brown</t>
  </si>
  <si>
    <t>Eric Sullivan</t>
  </si>
  <si>
    <t>Sally Barnes</t>
  </si>
  <si>
    <t>Jose Gutierrez</t>
  </si>
  <si>
    <t>James Nelson</t>
  </si>
  <si>
    <t>john smith</t>
  </si>
  <si>
    <t>Jill West</t>
  </si>
  <si>
    <t>Tiffany Barnett</t>
  </si>
  <si>
    <t>Lisa Martinez</t>
  </si>
  <si>
    <t>Jessica Herman</t>
  </si>
  <si>
    <t>David Hubbard</t>
  </si>
  <si>
    <t>David Taylor</t>
  </si>
  <si>
    <t>David Shaffer</t>
  </si>
  <si>
    <t>Marie Wilson</t>
  </si>
  <si>
    <t>Corey Reed</t>
  </si>
  <si>
    <t>Eric Greene</t>
  </si>
  <si>
    <t>Courtney Hampton</t>
  </si>
  <si>
    <t>Sandra Peterson</t>
  </si>
  <si>
    <t>Sharon Benson</t>
  </si>
  <si>
    <t>Daniel Schaefer</t>
  </si>
  <si>
    <t>Erica Williams</t>
  </si>
  <si>
    <t>Tamara Austin</t>
  </si>
  <si>
    <t>Brooke Rice</t>
  </si>
  <si>
    <t>Ashley Braun</t>
  </si>
  <si>
    <t>Dakota Johnson</t>
  </si>
  <si>
    <t>Maurice Smith</t>
  </si>
  <si>
    <t>John Buchanan</t>
  </si>
  <si>
    <t>Mark Garcia</t>
  </si>
  <si>
    <t>Joshua Brown</t>
  </si>
  <si>
    <t>Margaret Santos</t>
  </si>
  <si>
    <t>Mark Williams</t>
  </si>
  <si>
    <t>Catherine Cook</t>
  </si>
  <si>
    <t>Maria Payne</t>
  </si>
  <si>
    <t>Manuel Gross</t>
  </si>
  <si>
    <t>Mary Lee</t>
  </si>
  <si>
    <t>Jennifer Peterson</t>
  </si>
  <si>
    <t>Rodney Wells</t>
  </si>
  <si>
    <t>Christopher Butler</t>
  </si>
  <si>
    <t>Michele Cantu</t>
  </si>
  <si>
    <t>Rodney Reyes MD</t>
  </si>
  <si>
    <t>Tracy Valenzuela</t>
  </si>
  <si>
    <t>April Miller</t>
  </si>
  <si>
    <t>Brianna Stevens</t>
  </si>
  <si>
    <t>Brittany Price</t>
  </si>
  <si>
    <t>Melissa Davis</t>
  </si>
  <si>
    <t>Alicia Nelson</t>
  </si>
  <si>
    <t>John Anderson</t>
  </si>
  <si>
    <t>Juan Ryan</t>
  </si>
  <si>
    <t>Megan Salazar</t>
  </si>
  <si>
    <t>Carl Torres</t>
  </si>
  <si>
    <t>Ryan Miller</t>
  </si>
  <si>
    <t>Dr. Wayne Berry MD</t>
  </si>
  <si>
    <t>Ryan Howell</t>
  </si>
  <si>
    <t>Shannon Rodriguez</t>
  </si>
  <si>
    <t>Christopher Montgomery</t>
  </si>
  <si>
    <t>Amber Rodriguez</t>
  </si>
  <si>
    <t>Brandon Burns</t>
  </si>
  <si>
    <t>Jacqueline Richardson</t>
  </si>
  <si>
    <t>adriana allen</t>
  </si>
  <si>
    <t>Kim Schneider</t>
  </si>
  <si>
    <t>Joe Day</t>
  </si>
  <si>
    <t>Matthew Jensen</t>
  </si>
  <si>
    <t>Anna Taylor</t>
  </si>
  <si>
    <t>Nicholas Pitts</t>
  </si>
  <si>
    <t>William Hernandez</t>
  </si>
  <si>
    <t>Ashley Mcconnell</t>
  </si>
  <si>
    <t>jared allen</t>
  </si>
  <si>
    <t>Angela Nash</t>
  </si>
  <si>
    <t>Brendan Clark</t>
  </si>
  <si>
    <t>Tony Espinoza</t>
  </si>
  <si>
    <t>Patricia Cross</t>
  </si>
  <si>
    <t>rebekah drake</t>
  </si>
  <si>
    <t>Melissa Thomas</t>
  </si>
  <si>
    <t>Wesley Mcclure</t>
  </si>
  <si>
    <t>jesus burns</t>
  </si>
  <si>
    <t>Linda Valdez</t>
  </si>
  <si>
    <t>Jennifer Cooper DVM</t>
  </si>
  <si>
    <t>Nicole Martinez</t>
  </si>
  <si>
    <t>Carlos Kemp</t>
  </si>
  <si>
    <t>Samantha Bradley</t>
  </si>
  <si>
    <t>christina cowan</t>
  </si>
  <si>
    <t>Lauren Lewis</t>
  </si>
  <si>
    <t>Stephen Watson</t>
  </si>
  <si>
    <t>Stacy Lawson</t>
  </si>
  <si>
    <t>James Hall</t>
  </si>
  <si>
    <t>Jennifer Miller</t>
  </si>
  <si>
    <t>Chris Nelson</t>
  </si>
  <si>
    <t>Rebecca Sanchez</t>
  </si>
  <si>
    <t>James Davis</t>
  </si>
  <si>
    <t>Alice Wilson</t>
  </si>
  <si>
    <t>Marissa Anderson</t>
  </si>
  <si>
    <t>Lee Rangel</t>
  </si>
  <si>
    <t>chad hughes</t>
  </si>
  <si>
    <t>Michelle Salinas</t>
  </si>
  <si>
    <t>Melissa Lloyd</t>
  </si>
  <si>
    <t>Jenna Jones</t>
  </si>
  <si>
    <t>sherri wang</t>
  </si>
  <si>
    <t>Michael Jacobs</t>
  </si>
  <si>
    <t>Mark Martin</t>
  </si>
  <si>
    <t>Julian Santiago</t>
  </si>
  <si>
    <t>Matthew Lopez</t>
  </si>
  <si>
    <t>Donna Flores DVM</t>
  </si>
  <si>
    <t>John Green</t>
  </si>
  <si>
    <t>mr. cameron maldonado</t>
  </si>
  <si>
    <t>Tony Wise</t>
  </si>
  <si>
    <t>Amanda Scott</t>
  </si>
  <si>
    <t>Jennifer Harris</t>
  </si>
  <si>
    <t>Kristen Martinez</t>
  </si>
  <si>
    <t>eduardo ramirez</t>
  </si>
  <si>
    <t>jean dudley</t>
  </si>
  <si>
    <t>Lori Cooper</t>
  </si>
  <si>
    <t>Yvonne Brady</t>
  </si>
  <si>
    <t>heidi long</t>
  </si>
  <si>
    <t>Ian Diaz</t>
  </si>
  <si>
    <t>Diane Brown</t>
  </si>
  <si>
    <t>Logan Diaz</t>
  </si>
  <si>
    <t>Steven Jordan</t>
  </si>
  <si>
    <t>Ryan Watkins</t>
  </si>
  <si>
    <t>Lori Wilson</t>
  </si>
  <si>
    <t>Mrs. Amber Lopez MD</t>
  </si>
  <si>
    <t>Patricia Pearson</t>
  </si>
  <si>
    <t>Kelly Jones</t>
  </si>
  <si>
    <t>william schroeder</t>
  </si>
  <si>
    <t>Jason Fowler</t>
  </si>
  <si>
    <t>Carrie Jones</t>
  </si>
  <si>
    <t>Vincent Buchanan</t>
  </si>
  <si>
    <t>Sean Jimenez</t>
  </si>
  <si>
    <t>Charles Sanchez</t>
  </si>
  <si>
    <t>Angela Martinez</t>
  </si>
  <si>
    <t>Anthony Rojas</t>
  </si>
  <si>
    <t>Nathan Murray</t>
  </si>
  <si>
    <t>Mark Gomez</t>
  </si>
  <si>
    <t>Michael Lozano</t>
  </si>
  <si>
    <t>Nathan Austin</t>
  </si>
  <si>
    <t>Mary Lawrence</t>
  </si>
  <si>
    <t>Brandon Morales</t>
  </si>
  <si>
    <t>Francisco Stafford</t>
  </si>
  <si>
    <t>Ryan Waller</t>
  </si>
  <si>
    <t>Kathy Reynolds</t>
  </si>
  <si>
    <t>Alice Brown</t>
  </si>
  <si>
    <t>Kelly Jarvis</t>
  </si>
  <si>
    <t>jacob hawkins</t>
  </si>
  <si>
    <t>Jessica Bradford</t>
  </si>
  <si>
    <t>Lisa Schultz</t>
  </si>
  <si>
    <t>Richard Garza</t>
  </si>
  <si>
    <t>Jessica Guerrero</t>
  </si>
  <si>
    <t>Brandon Li</t>
  </si>
  <si>
    <t>Marcus Molina</t>
  </si>
  <si>
    <t>Shawn White</t>
  </si>
  <si>
    <t>Jennifer Atkins</t>
  </si>
  <si>
    <t>Scott Thompson</t>
  </si>
  <si>
    <t>lisa hatfield</t>
  </si>
  <si>
    <t>charles brown</t>
  </si>
  <si>
    <t>Seth Johnson</t>
  </si>
  <si>
    <t>Cindy Foster DVM</t>
  </si>
  <si>
    <t>Ryan Greene</t>
  </si>
  <si>
    <t>Robert Wilson</t>
  </si>
  <si>
    <t>James Aguilar</t>
  </si>
  <si>
    <t>David Hudson</t>
  </si>
  <si>
    <t>Miguel Stewart</t>
  </si>
  <si>
    <t>Dawn Scott</t>
  </si>
  <si>
    <t>William Torres</t>
  </si>
  <si>
    <t>Jennifer Padilla</t>
  </si>
  <si>
    <t>alicia franklin</t>
  </si>
  <si>
    <t>Matthew Gardner</t>
  </si>
  <si>
    <t>Julia Jones</t>
  </si>
  <si>
    <t>Justin Yates</t>
  </si>
  <si>
    <t>Michelle Michael</t>
  </si>
  <si>
    <t>Christopher Daniel</t>
  </si>
  <si>
    <t>Mitchell Torres</t>
  </si>
  <si>
    <t>Joshua Bryant</t>
  </si>
  <si>
    <t>Jerry Oliver</t>
  </si>
  <si>
    <t>Amber Gill</t>
  </si>
  <si>
    <t>James Evans</t>
  </si>
  <si>
    <t>John Evans</t>
  </si>
  <si>
    <t>Jennifer Flores</t>
  </si>
  <si>
    <t>Arthur Phillips</t>
  </si>
  <si>
    <t>Molly Lewis</t>
  </si>
  <si>
    <t>david campbell</t>
  </si>
  <si>
    <t>Peter Nash</t>
  </si>
  <si>
    <t>Nicole Chapman</t>
  </si>
  <si>
    <t>Eric Gordon</t>
  </si>
  <si>
    <t>Thomas Frederick</t>
  </si>
  <si>
    <t>Abigail Smith</t>
  </si>
  <si>
    <t>Toni Young</t>
  </si>
  <si>
    <t>Kirk Williams</t>
  </si>
  <si>
    <t>Marie Curry</t>
  </si>
  <si>
    <t>Tammy Mueller</t>
  </si>
  <si>
    <t>Thomas Chapman</t>
  </si>
  <si>
    <t>Charlotte Gill</t>
  </si>
  <si>
    <t>Edward Houston</t>
  </si>
  <si>
    <t>Paul Higgins</t>
  </si>
  <si>
    <t>Sandra Patrick</t>
  </si>
  <si>
    <t>Victoria Goodman</t>
  </si>
  <si>
    <t>Gregory Blake</t>
  </si>
  <si>
    <t>Holly Scott</t>
  </si>
  <si>
    <t>Melissa Doyle</t>
  </si>
  <si>
    <t>Ana Walker</t>
  </si>
  <si>
    <t>Chelsea Goodman</t>
  </si>
  <si>
    <t>Nathan Evans</t>
  </si>
  <si>
    <t>Randy Duran</t>
  </si>
  <si>
    <t>Emily Ali</t>
  </si>
  <si>
    <t>Steven Lam</t>
  </si>
  <si>
    <t>Danielle Garcia</t>
  </si>
  <si>
    <t>Mary Pittman</t>
  </si>
  <si>
    <t>Justin Hanson</t>
  </si>
  <si>
    <t>Michael Copeland</t>
  </si>
  <si>
    <t>Melissa Graham</t>
  </si>
  <si>
    <t>David Leach</t>
  </si>
  <si>
    <t>Melissa Perry</t>
  </si>
  <si>
    <t>Matthew Phelps</t>
  </si>
  <si>
    <t>Daniel Gilbert</t>
  </si>
  <si>
    <t>Heather Scott</t>
  </si>
  <si>
    <t>Christopher Rojas</t>
  </si>
  <si>
    <t>Kristi Hayes</t>
  </si>
  <si>
    <t>Caleb Bautista</t>
  </si>
  <si>
    <t>Jeremy Jackson</t>
  </si>
  <si>
    <t>Thomas Walton</t>
  </si>
  <si>
    <t>Christine Ramirez</t>
  </si>
  <si>
    <t>Randall Contreras MD</t>
  </si>
  <si>
    <t>Kelly Wagner</t>
  </si>
  <si>
    <t>Erica Phillips</t>
  </si>
  <si>
    <t>Patricia Ellis</t>
  </si>
  <si>
    <t>Dennis Crane</t>
  </si>
  <si>
    <t>Peter Leonard</t>
  </si>
  <si>
    <t>Rachel Gonzales</t>
  </si>
  <si>
    <t>Joseph Richards</t>
  </si>
  <si>
    <t>Alex Johnson</t>
  </si>
  <si>
    <t>Brittany Jacobs</t>
  </si>
  <si>
    <t>Megan Ramos</t>
  </si>
  <si>
    <t>Michael Jones</t>
  </si>
  <si>
    <t>Sarah Hudson</t>
  </si>
  <si>
    <t>Michael Rosales</t>
  </si>
  <si>
    <t>Anthony Robinson</t>
  </si>
  <si>
    <t>Tracy Ho</t>
  </si>
  <si>
    <t>Scott Mckinney</t>
  </si>
  <si>
    <t>Reginald Dunlap</t>
  </si>
  <si>
    <t>Frank Hernandez</t>
  </si>
  <si>
    <t>Monique Walters</t>
  </si>
  <si>
    <t>Maurice Mccoy</t>
  </si>
  <si>
    <t>Jose Figueroa</t>
  </si>
  <si>
    <t>Joshua Newton</t>
  </si>
  <si>
    <t>Marisa Mays</t>
  </si>
  <si>
    <t>Andrea Howard</t>
  </si>
  <si>
    <t>Eric Woods</t>
  </si>
  <si>
    <t>Theresa Carr</t>
  </si>
  <si>
    <t>George Wallace</t>
  </si>
  <si>
    <t>Nicole Hill</t>
  </si>
  <si>
    <t>stephanie sanchez</t>
  </si>
  <si>
    <t>Ashley Pittman</t>
  </si>
  <si>
    <t>Debra Potts</t>
  </si>
  <si>
    <t>Brenda Barnes</t>
  </si>
  <si>
    <t>cynthia oliver</t>
  </si>
  <si>
    <t>Joshua Cummings</t>
  </si>
  <si>
    <t>Ashley Farley</t>
  </si>
  <si>
    <t>Angela Craig</t>
  </si>
  <si>
    <t>Adam Collins</t>
  </si>
  <si>
    <t>Robert Garrett</t>
  </si>
  <si>
    <t>Edward Rodriguez</t>
  </si>
  <si>
    <t>Tracy Brown</t>
  </si>
  <si>
    <t>Mr. Clayton King DDS</t>
  </si>
  <si>
    <t>Kevin Stephens</t>
  </si>
  <si>
    <t>Rick Page</t>
  </si>
  <si>
    <t>Stephen Banks</t>
  </si>
  <si>
    <t>Jason Berger</t>
  </si>
  <si>
    <t>Nicole Bates</t>
  </si>
  <si>
    <t>David Hernandez</t>
  </si>
  <si>
    <t>Jessica Poole</t>
  </si>
  <si>
    <t>Kristine Bridges</t>
  </si>
  <si>
    <t>Debbie Olson</t>
  </si>
  <si>
    <t>Jared Bryan</t>
  </si>
  <si>
    <t>David Blankenship</t>
  </si>
  <si>
    <t>Kathryn Johnson</t>
  </si>
  <si>
    <t>Adam Rogers</t>
  </si>
  <si>
    <t>Gary Williams</t>
  </si>
  <si>
    <t>John Friedman</t>
  </si>
  <si>
    <t>Diana Oneal</t>
  </si>
  <si>
    <t>Christine Hill</t>
  </si>
  <si>
    <t>Todd Ward</t>
  </si>
  <si>
    <t>Ryan Huff</t>
  </si>
  <si>
    <t>Michael Owen</t>
  </si>
  <si>
    <t>Devin Richardson</t>
  </si>
  <si>
    <t>Howard Martin</t>
  </si>
  <si>
    <t>Justin Berg</t>
  </si>
  <si>
    <t>Matthew Cooke</t>
  </si>
  <si>
    <t>michael jordan</t>
  </si>
  <si>
    <t>Joshua Smith</t>
  </si>
  <si>
    <t>Jeffrey Roman</t>
  </si>
  <si>
    <t>Donna Graham</t>
  </si>
  <si>
    <t>Dr. Jessica Burns DDS</t>
  </si>
  <si>
    <t>Kristen Turner</t>
  </si>
  <si>
    <t>Chris Wilson</t>
  </si>
  <si>
    <t>robin price</t>
  </si>
  <si>
    <t>Angela Duran</t>
  </si>
  <si>
    <t>Tracy Gillespie</t>
  </si>
  <si>
    <t>Mary George</t>
  </si>
  <si>
    <t>Christopher Wright</t>
  </si>
  <si>
    <t>Emily Brewer</t>
  </si>
  <si>
    <t>Christopher Meyer</t>
  </si>
  <si>
    <t>Kimberly Young</t>
  </si>
  <si>
    <t>Melinda Adams</t>
  </si>
  <si>
    <t>Jessica Stuart</t>
  </si>
  <si>
    <t>Nicholas House</t>
  </si>
  <si>
    <t>Steven Allen</t>
  </si>
  <si>
    <t>Aaron Johnson</t>
  </si>
  <si>
    <t>judith rush</t>
  </si>
  <si>
    <t>Lisa Briggs</t>
  </si>
  <si>
    <t>Aaron Wheeler</t>
  </si>
  <si>
    <t>Laurie Warren</t>
  </si>
  <si>
    <t>Brittany Mcgee</t>
  </si>
  <si>
    <t>Erica Lewis</t>
  </si>
  <si>
    <t>Penny Martinez</t>
  </si>
  <si>
    <t>Austin Perez</t>
  </si>
  <si>
    <t>jeremy ellis</t>
  </si>
  <si>
    <t>Leah Chan</t>
  </si>
  <si>
    <t>Jose Mcbride</t>
  </si>
  <si>
    <t>Frank Parker</t>
  </si>
  <si>
    <t>Kathleen Chapman</t>
  </si>
  <si>
    <t>Alexis Miller</t>
  </si>
  <si>
    <t>Jennifer Hale</t>
  </si>
  <si>
    <t>Cynthia Colon</t>
  </si>
  <si>
    <t>Kimberly Riley</t>
  </si>
  <si>
    <t>michael clark</t>
  </si>
  <si>
    <t>Jordan Short DDS</t>
  </si>
  <si>
    <t>Candace Mcgee</t>
  </si>
  <si>
    <t>Brian Adams</t>
  </si>
  <si>
    <t>Raymond Baldwin DDS</t>
  </si>
  <si>
    <t>Brian Conway</t>
  </si>
  <si>
    <t>Kenneth Garcia</t>
  </si>
  <si>
    <t>David Cox</t>
  </si>
  <si>
    <t>Mrs. Cynthia Nichols MD</t>
  </si>
  <si>
    <t>Jaime Flores</t>
  </si>
  <si>
    <t>Cynthia Anderson</t>
  </si>
  <si>
    <t>Larry Acosta</t>
  </si>
  <si>
    <t>Kelly Freeman</t>
  </si>
  <si>
    <t>sarah woodard</t>
  </si>
  <si>
    <t>sara hernandez</t>
  </si>
  <si>
    <t>Chad Alexander</t>
  </si>
  <si>
    <t>Joshua Thompson</t>
  </si>
  <si>
    <t>karen murphy</t>
  </si>
  <si>
    <t>Jason Vasquez</t>
  </si>
  <si>
    <t>Alexandra Jones</t>
  </si>
  <si>
    <t>Savannah Singh</t>
  </si>
  <si>
    <t>David Carey</t>
  </si>
  <si>
    <t>Theresa Lowe</t>
  </si>
  <si>
    <t>Melvin Long</t>
  </si>
  <si>
    <t>Robert Holt</t>
  </si>
  <si>
    <t>christy bennett</t>
  </si>
  <si>
    <t>Justin Jackson</t>
  </si>
  <si>
    <t>Samantha Werner</t>
  </si>
  <si>
    <t>Joan Smith</t>
  </si>
  <si>
    <t>Sherry Miranda</t>
  </si>
  <si>
    <t>John Perez</t>
  </si>
  <si>
    <t>Sabrina Newton</t>
  </si>
  <si>
    <t>Mark Payne</t>
  </si>
  <si>
    <t>Jimmy Gross</t>
  </si>
  <si>
    <t>Robert Holmes</t>
  </si>
  <si>
    <t>Ellen Howard</t>
  </si>
  <si>
    <t>Dawn Harris</t>
  </si>
  <si>
    <t>Beth Spencer</t>
  </si>
  <si>
    <t>Jamie Thomas</t>
  </si>
  <si>
    <t>Alexander Bowers</t>
  </si>
  <si>
    <t>Erica Jones</t>
  </si>
  <si>
    <t>Paula Galvan</t>
  </si>
  <si>
    <t>Mario Patterson</t>
  </si>
  <si>
    <t>Paula Burnett</t>
  </si>
  <si>
    <t>Robert Barnes</t>
  </si>
  <si>
    <t>Katherine Bowen</t>
  </si>
  <si>
    <t>Jennifer Thomas</t>
  </si>
  <si>
    <t>Mary Banks</t>
  </si>
  <si>
    <t>Jennifer Baldwin</t>
  </si>
  <si>
    <t>Nicole Thomas</t>
  </si>
  <si>
    <t>Nicholas Clark</t>
  </si>
  <si>
    <t>Allison Delgado</t>
  </si>
  <si>
    <t>andrea chambers</t>
  </si>
  <si>
    <t>Shane Green</t>
  </si>
  <si>
    <t>Mr. John Williams III</t>
  </si>
  <si>
    <t>Gabrielle Johnson</t>
  </si>
  <si>
    <t>Dillon Pena</t>
  </si>
  <si>
    <t>Stanley Krueger</t>
  </si>
  <si>
    <t>William Page</t>
  </si>
  <si>
    <t>Amy Carter</t>
  </si>
  <si>
    <t>Robert Miller</t>
  </si>
  <si>
    <t>Jason Berry</t>
  </si>
  <si>
    <t>James Nichols</t>
  </si>
  <si>
    <t>Jacqueline Finley</t>
  </si>
  <si>
    <t>Ryan Walker</t>
  </si>
  <si>
    <t>Melissa Mitchell</t>
  </si>
  <si>
    <t>Stacey Pearson</t>
  </si>
  <si>
    <t>Lisa Ayala</t>
  </si>
  <si>
    <t>Christopher Mendoza</t>
  </si>
  <si>
    <t>Mark Fuller</t>
  </si>
  <si>
    <t>Gregory Porter</t>
  </si>
  <si>
    <t>Carrie Mayo</t>
  </si>
  <si>
    <t>Robert Swanson</t>
  </si>
  <si>
    <t>Francisco Roberson</t>
  </si>
  <si>
    <t>Gary Dickerson</t>
  </si>
  <si>
    <t>Carolyn Hunt</t>
  </si>
  <si>
    <t>Travis French</t>
  </si>
  <si>
    <t>Damon Weaver</t>
  </si>
  <si>
    <t>Lori Richards</t>
  </si>
  <si>
    <t>lisa howard</t>
  </si>
  <si>
    <t>Vanessa Hale</t>
  </si>
  <si>
    <t>Ryan Martinez</t>
  </si>
  <si>
    <t>Tanya Drake</t>
  </si>
  <si>
    <t>Tony Fields</t>
  </si>
  <si>
    <t>Melissa Ford</t>
  </si>
  <si>
    <t>Darrell Tucker</t>
  </si>
  <si>
    <t>Douglas Ortiz</t>
  </si>
  <si>
    <t>Sharon Hawkins</t>
  </si>
  <si>
    <t>Jim Beasley</t>
  </si>
  <si>
    <t>Angela White</t>
  </si>
  <si>
    <t>James Stevenson</t>
  </si>
  <si>
    <t>Brenda Stone</t>
  </si>
  <si>
    <t>kayla wilson</t>
  </si>
  <si>
    <t>Danielle Orozco</t>
  </si>
  <si>
    <t>Steven Ryan</t>
  </si>
  <si>
    <t>Suzanne Chen</t>
  </si>
  <si>
    <t>Stacy Sawyer</t>
  </si>
  <si>
    <t>Corey Townsend</t>
  </si>
  <si>
    <t>Melissa Montgomery</t>
  </si>
  <si>
    <t>Sergio Summers</t>
  </si>
  <si>
    <t>Paula Porter DVM</t>
  </si>
  <si>
    <t>Brian Yates</t>
  </si>
  <si>
    <t>Andrea Pierce</t>
  </si>
  <si>
    <t>Robert Hill</t>
  </si>
  <si>
    <t>Scott Pratt</t>
  </si>
  <si>
    <t>Jacob Rivera</t>
  </si>
  <si>
    <t>John Kerr</t>
  </si>
  <si>
    <t>Kelsey Fisher</t>
  </si>
  <si>
    <t>Sean Armstrong</t>
  </si>
  <si>
    <t>Rebecca Montoya</t>
  </si>
  <si>
    <t>Jessica Johnson</t>
  </si>
  <si>
    <t>Jose Harrell</t>
  </si>
  <si>
    <t>Jason Johnson</t>
  </si>
  <si>
    <t>Derrick Rivera</t>
  </si>
  <si>
    <t>Melinda Sanchez</t>
  </si>
  <si>
    <t>Dawn Gonzalez</t>
  </si>
  <si>
    <t>Mr. Robert Leonard</t>
  </si>
  <si>
    <t>Karina Rice</t>
  </si>
  <si>
    <t>Ray Clark</t>
  </si>
  <si>
    <t>Jason Cole</t>
  </si>
  <si>
    <t>Kristopher Roberts</t>
  </si>
  <si>
    <t>Roy Francis</t>
  </si>
  <si>
    <t>kimberly andersen</t>
  </si>
  <si>
    <t>Gina Gordon</t>
  </si>
  <si>
    <t>Kimberly Daniel</t>
  </si>
  <si>
    <t>Christine Ramsey</t>
  </si>
  <si>
    <t>Bryan Cortez</t>
  </si>
  <si>
    <t>Ashley Kline</t>
  </si>
  <si>
    <t>Jennifer Rodriguez</t>
  </si>
  <si>
    <t>katie vasquez</t>
  </si>
  <si>
    <t>Jeremy Barrett</t>
  </si>
  <si>
    <t>Jessica French</t>
  </si>
  <si>
    <t>Brittany Jones</t>
  </si>
  <si>
    <t>Melissa Thompson</t>
  </si>
  <si>
    <t>Joshua Maxwell</t>
  </si>
  <si>
    <t>Hannah Thomas</t>
  </si>
  <si>
    <t>Sarah Lane</t>
  </si>
  <si>
    <t>Daniel Lewis</t>
  </si>
  <si>
    <t>Oscar Hughes</t>
  </si>
  <si>
    <t>Barbara Bray</t>
  </si>
  <si>
    <t>julie wyatt</t>
  </si>
  <si>
    <t>Deanna Ponce</t>
  </si>
  <si>
    <t>Spencer Duran</t>
  </si>
  <si>
    <t>Christian Martin</t>
  </si>
  <si>
    <t>Jason Krause</t>
  </si>
  <si>
    <t>Mary Webster</t>
  </si>
  <si>
    <t>John Burns Jr.</t>
  </si>
  <si>
    <t>Richard Morris</t>
  </si>
  <si>
    <t>David Johnson</t>
  </si>
  <si>
    <t>Michael Morton</t>
  </si>
  <si>
    <t>Dr. Deborah Anderson</t>
  </si>
  <si>
    <t>Jennifer Mclaughlin</t>
  </si>
  <si>
    <t>William Peterson</t>
  </si>
  <si>
    <t>Tamara Snow</t>
  </si>
  <si>
    <t>Joseph Sellers</t>
  </si>
  <si>
    <t>Tyrone Wilson</t>
  </si>
  <si>
    <t>Christopher Wilkerson</t>
  </si>
  <si>
    <t>William Smith</t>
  </si>
  <si>
    <t>Jeanne Adams</t>
  </si>
  <si>
    <t>George Figueroa</t>
  </si>
  <si>
    <t>Lauren Hernandez</t>
  </si>
  <si>
    <t>Lauren Ortega</t>
  </si>
  <si>
    <t>Janet Kline</t>
  </si>
  <si>
    <t>Mr. Joshua Lane</t>
  </si>
  <si>
    <t>Ian Roberts</t>
  </si>
  <si>
    <t>Rachel Lee</t>
  </si>
  <si>
    <t>Kelly Jackson</t>
  </si>
  <si>
    <t>Scott Taylor</t>
  </si>
  <si>
    <t>William Johnson</t>
  </si>
  <si>
    <t>James Fuller</t>
  </si>
  <si>
    <t>Crystal Velasquez</t>
  </si>
  <si>
    <t>Damon Weiss Jr.</t>
  </si>
  <si>
    <t>Michael Walker</t>
  </si>
  <si>
    <t>Jeremy Mann</t>
  </si>
  <si>
    <t>william freeman</t>
  </si>
  <si>
    <t>Leonard Santiago</t>
  </si>
  <si>
    <t>Tracy Hutchinson</t>
  </si>
  <si>
    <t>Audrey Duncan</t>
  </si>
  <si>
    <t>Robin Sullivan</t>
  </si>
  <si>
    <t>Ronald Brown</t>
  </si>
  <si>
    <t>Tony Flores</t>
  </si>
  <si>
    <t>Henry Frost</t>
  </si>
  <si>
    <t>Dr. Dawn Schroeder</t>
  </si>
  <si>
    <t>Stephen Ortiz</t>
  </si>
  <si>
    <t>Devon Williams</t>
  </si>
  <si>
    <t>Katherine Murray</t>
  </si>
  <si>
    <t>Paul Doyle</t>
  </si>
  <si>
    <t>Rachel Newton</t>
  </si>
  <si>
    <t>Carl Rowe</t>
  </si>
  <si>
    <t>walter anderson</t>
  </si>
  <si>
    <t>Michele Davis</t>
  </si>
  <si>
    <t>David Noble</t>
  </si>
  <si>
    <t>Linda Terrell</t>
  </si>
  <si>
    <t>Mark Rodriguez</t>
  </si>
  <si>
    <t>douglas sandoval</t>
  </si>
  <si>
    <t>Eric Baker</t>
  </si>
  <si>
    <t>Steven Boyer</t>
  </si>
  <si>
    <t>Karen Hanson MD</t>
  </si>
  <si>
    <t>Angela Franco</t>
  </si>
  <si>
    <t>Melissa Williams</t>
  </si>
  <si>
    <t>Phillip James</t>
  </si>
  <si>
    <t>Andrew Schmidt</t>
  </si>
  <si>
    <t>Gabriela Osborne</t>
  </si>
  <si>
    <t>Monica Benton</t>
  </si>
  <si>
    <t>Jacqueline Snyder</t>
  </si>
  <si>
    <t>Michael Walters</t>
  </si>
  <si>
    <t>timothy lee</t>
  </si>
  <si>
    <t>Kelly Wilson</t>
  </si>
  <si>
    <t>Lisa Williams</t>
  </si>
  <si>
    <t>Nicholas Evans</t>
  </si>
  <si>
    <t>Joshua Holmes</t>
  </si>
  <si>
    <t>Danielle Daniels</t>
  </si>
  <si>
    <t>Evelyn Bass</t>
  </si>
  <si>
    <t>Joe Tate</t>
  </si>
  <si>
    <t>Rhonda Ferguson</t>
  </si>
  <si>
    <t>Jenna Acosta</t>
  </si>
  <si>
    <t>Cory Shaw</t>
  </si>
  <si>
    <t>Sandra Brooks</t>
  </si>
  <si>
    <t>Joseph Wood</t>
  </si>
  <si>
    <t>Cynthia Morales</t>
  </si>
  <si>
    <t>gina day</t>
  </si>
  <si>
    <t>Andrew Garrison</t>
  </si>
  <si>
    <t>Jamie Spence</t>
  </si>
  <si>
    <t>Jamie Singleton</t>
  </si>
  <si>
    <t>Sharon Gonzalez</t>
  </si>
  <si>
    <t>Tina Everett</t>
  </si>
  <si>
    <t>Lauren Beasley</t>
  </si>
  <si>
    <t>Michael Weaver</t>
  </si>
  <si>
    <t>Daniel Webb</t>
  </si>
  <si>
    <t>Jennifer Jones</t>
  </si>
  <si>
    <t>Tara Maddox</t>
  </si>
  <si>
    <t>Daniel Mendoza</t>
  </si>
  <si>
    <t>Charles Vaughan</t>
  </si>
  <si>
    <t>matthew banks</t>
  </si>
  <si>
    <t>Dr. Darrell Solomon</t>
  </si>
  <si>
    <t>Anne Medina</t>
  </si>
  <si>
    <t>Brian Stevens</t>
  </si>
  <si>
    <t>Jeffery Herrera</t>
  </si>
  <si>
    <t>Kendra Diaz</t>
  </si>
  <si>
    <t>Jesse Conner</t>
  </si>
  <si>
    <t>Jerry Wright</t>
  </si>
  <si>
    <t>Craig Ford</t>
  </si>
  <si>
    <t>joyce shelton</t>
  </si>
  <si>
    <t>Mr. William Scott DDS</t>
  </si>
  <si>
    <t>Teresa Jackson</t>
  </si>
  <si>
    <t>Mark Perez</t>
  </si>
  <si>
    <t>Michael Castaneda</t>
  </si>
  <si>
    <t>Donald Guzman</t>
  </si>
  <si>
    <t>Joan Martinez</t>
  </si>
  <si>
    <t>Erica Barker</t>
  </si>
  <si>
    <t>traci young</t>
  </si>
  <si>
    <t>Alicia Morales</t>
  </si>
  <si>
    <t>Raymond Wilson</t>
  </si>
  <si>
    <t>William Reed</t>
  </si>
  <si>
    <t>Ryan Hayes</t>
  </si>
  <si>
    <t>Nancy Hunter</t>
  </si>
  <si>
    <t>Nathan Hall</t>
  </si>
  <si>
    <t>Kevin Gardner</t>
  </si>
  <si>
    <t>Joshua Carpenter</t>
  </si>
  <si>
    <t>Stephen Torres Jr.</t>
  </si>
  <si>
    <t>Steven Anderson</t>
  </si>
  <si>
    <t>Ethan Diaz</t>
  </si>
  <si>
    <t>Thomas Potter</t>
  </si>
  <si>
    <t>Kari Nichols</t>
  </si>
  <si>
    <t>Jill Martinez</t>
  </si>
  <si>
    <t>Nicole Horton</t>
  </si>
  <si>
    <t>Ryan Phillips</t>
  </si>
  <si>
    <t>Trevor Terry</t>
  </si>
  <si>
    <t>Mary Wall</t>
  </si>
  <si>
    <t>Tiffany Myers</t>
  </si>
  <si>
    <t>Ellen Johnson</t>
  </si>
  <si>
    <t>Stephanie Gonzalez</t>
  </si>
  <si>
    <t>David Allen</t>
  </si>
  <si>
    <t>Dennis Thomas</t>
  </si>
  <si>
    <t>Brenda Lewis</t>
  </si>
  <si>
    <t>Colleen Gutierrez</t>
  </si>
  <si>
    <t>Carol Torres</t>
  </si>
  <si>
    <t>Andrew Perez</t>
  </si>
  <si>
    <t>Linda Murphy</t>
  </si>
  <si>
    <t>Erin Bell</t>
  </si>
  <si>
    <t>Michael Zamora</t>
  </si>
  <si>
    <t>Michelle Mccarthy</t>
  </si>
  <si>
    <t>Julie Russell</t>
  </si>
  <si>
    <t>Cynthia Davis</t>
  </si>
  <si>
    <t>Linda Poole</t>
  </si>
  <si>
    <t>Cheryl Petersen</t>
  </si>
  <si>
    <t>Gerald Ruiz</t>
  </si>
  <si>
    <t>Theresa Snyder</t>
  </si>
  <si>
    <t>amy richards</t>
  </si>
  <si>
    <t>Angela Johnson</t>
  </si>
  <si>
    <t>Bryan Gibson</t>
  </si>
  <si>
    <t>sarah reid</t>
  </si>
  <si>
    <t>Shelley Nelson</t>
  </si>
  <si>
    <t>Derek Burke</t>
  </si>
  <si>
    <t>Larry White</t>
  </si>
  <si>
    <t>jessica barry</t>
  </si>
  <si>
    <t>Joanne Jones</t>
  </si>
  <si>
    <t>Wendy Clarke</t>
  </si>
  <si>
    <t>Alyssa Bernard</t>
  </si>
  <si>
    <t>Brent Alvarez</t>
  </si>
  <si>
    <t>Steven Cook</t>
  </si>
  <si>
    <t>Joshua Stanley</t>
  </si>
  <si>
    <t>Jane Lewis</t>
  </si>
  <si>
    <t>Henry Wade</t>
  </si>
  <si>
    <t>Dorothy Gomez</t>
  </si>
  <si>
    <t>Justin Johnson</t>
  </si>
  <si>
    <t>Derrick Allen</t>
  </si>
  <si>
    <t>Jo Kirk DDS</t>
  </si>
  <si>
    <t>Carol Day</t>
  </si>
  <si>
    <t>Harold Rodriguez</t>
  </si>
  <si>
    <t>Clarence Moore DVM</t>
  </si>
  <si>
    <t>Thomas Lang</t>
  </si>
  <si>
    <t>Katherine Hubbard MD</t>
  </si>
  <si>
    <t>Brianna Fitzpatrick</t>
  </si>
  <si>
    <t>Laurie Bowers</t>
  </si>
  <si>
    <t>Patricia Ramirez</t>
  </si>
  <si>
    <t>heather smith</t>
  </si>
  <si>
    <t>Alan Rodriguez</t>
  </si>
  <si>
    <t>Anthony Martinez</t>
  </si>
  <si>
    <t>Valerie Barrett</t>
  </si>
  <si>
    <t>Patricia Owens</t>
  </si>
  <si>
    <t>Leah Brown</t>
  </si>
  <si>
    <t>Sheila Nelson</t>
  </si>
  <si>
    <t>Kaitlyn Blackburn</t>
  </si>
  <si>
    <t>Rachel Pena</t>
  </si>
  <si>
    <t>Melissa Marshall</t>
  </si>
  <si>
    <t>Mary Mitchell</t>
  </si>
  <si>
    <t>Eileen Howard</t>
  </si>
  <si>
    <t>Savannah Gonzalez</t>
  </si>
  <si>
    <t>Miranda Johnston</t>
  </si>
  <si>
    <t>Kimberly Brown</t>
  </si>
  <si>
    <t>Christina King</t>
  </si>
  <si>
    <t>Brittany Gutierrez</t>
  </si>
  <si>
    <t>Madison Carter</t>
  </si>
  <si>
    <t>Beverly Murray</t>
  </si>
  <si>
    <t>mitchell bridges</t>
  </si>
  <si>
    <t>Michael Campbell</t>
  </si>
  <si>
    <t>kevin gray</t>
  </si>
  <si>
    <t>Luis Spears</t>
  </si>
  <si>
    <t>Audrey Cooper</t>
  </si>
  <si>
    <t>Jason Brown</t>
  </si>
  <si>
    <t>Kelly Newton</t>
  </si>
  <si>
    <t>Robert Butler</t>
  </si>
  <si>
    <t>Jodi Moore</t>
  </si>
  <si>
    <t>Thomas Smith</t>
  </si>
  <si>
    <t>Jeremiah Johnson</t>
  </si>
  <si>
    <t>Alicia Smith</t>
  </si>
  <si>
    <t>Steven Kelly</t>
  </si>
  <si>
    <t>Deborah Moore</t>
  </si>
  <si>
    <t>Amy Brown</t>
  </si>
  <si>
    <t>Angela Cook</t>
  </si>
  <si>
    <t>Ms. Sandra Davis MD</t>
  </si>
  <si>
    <t>Alexis Lopez DVM</t>
  </si>
  <si>
    <t>Kelly Heath</t>
  </si>
  <si>
    <t>Christopher Cook</t>
  </si>
  <si>
    <t>Ronald Wilson</t>
  </si>
  <si>
    <t>amy house</t>
  </si>
  <si>
    <t>Pamela Wood</t>
  </si>
  <si>
    <t>Joshua Martin</t>
  </si>
  <si>
    <t>Ashley Price</t>
  </si>
  <si>
    <t>Sean Lynch</t>
  </si>
  <si>
    <t>Kimberly Ritter</t>
  </si>
  <si>
    <t>curtis blevins</t>
  </si>
  <si>
    <t>Michelle Baker</t>
  </si>
  <si>
    <t>Craig Bean</t>
  </si>
  <si>
    <t>Lance Mann</t>
  </si>
  <si>
    <t>Cheryl Tran</t>
  </si>
  <si>
    <t>Jerry Gray</t>
  </si>
  <si>
    <t>Christine Choi</t>
  </si>
  <si>
    <t>karen smith</t>
  </si>
  <si>
    <t>Molly Doyle</t>
  </si>
  <si>
    <t>Joanna Soto</t>
  </si>
  <si>
    <t>Diana Henderson</t>
  </si>
  <si>
    <t>Anna Mills</t>
  </si>
  <si>
    <t>Kelly Wells</t>
  </si>
  <si>
    <t>Kathleen Reed</t>
  </si>
  <si>
    <t>Crystal Meyer</t>
  </si>
  <si>
    <t>Vanessa Wood</t>
  </si>
  <si>
    <t>Eric Gibbs</t>
  </si>
  <si>
    <t>Jordan Hill</t>
  </si>
  <si>
    <t>Emily Bruce</t>
  </si>
  <si>
    <t>Kimberly Conner</t>
  </si>
  <si>
    <t>Patricia Medina</t>
  </si>
  <si>
    <t>Daisy Burns</t>
  </si>
  <si>
    <t>Jay Rangel</t>
  </si>
  <si>
    <t>Ebony Gregory</t>
  </si>
  <si>
    <t>Christina Smith</t>
  </si>
  <si>
    <t>Andrew Espinoza</t>
  </si>
  <si>
    <t>Sandra Hamilton</t>
  </si>
  <si>
    <t>Karina Hernandez</t>
  </si>
  <si>
    <t>Andrew Swanson</t>
  </si>
  <si>
    <t>Jamie Holloway</t>
  </si>
  <si>
    <t>Jeffery Jones</t>
  </si>
  <si>
    <t>Cheryl Miranda</t>
  </si>
  <si>
    <t>Ryan Martin</t>
  </si>
  <si>
    <t>Melissa Scott</t>
  </si>
  <si>
    <t>Anna Torres</t>
  </si>
  <si>
    <t>Anthony Glover</t>
  </si>
  <si>
    <t>Meghan Fisher</t>
  </si>
  <si>
    <t>tracey rodriguez</t>
  </si>
  <si>
    <t>Robert Christensen</t>
  </si>
  <si>
    <t>Ashley Smith</t>
  </si>
  <si>
    <t>Ashley Francis</t>
  </si>
  <si>
    <t>James Wang</t>
  </si>
  <si>
    <t>Lindsey Cervantes</t>
  </si>
  <si>
    <t>Billy Miller</t>
  </si>
  <si>
    <t>Jennifer Nelson</t>
  </si>
  <si>
    <t>Joel Hoffman</t>
  </si>
  <si>
    <t>Cheryl Mercer</t>
  </si>
  <si>
    <t>kyle gibson</t>
  </si>
  <si>
    <t>Molly Haynes</t>
  </si>
  <si>
    <t>Adrian Thomas</t>
  </si>
  <si>
    <t>Elizabeth Compton</t>
  </si>
  <si>
    <t>James Martinez</t>
  </si>
  <si>
    <t>Troy Webb</t>
  </si>
  <si>
    <t>Laurie Morrow</t>
  </si>
  <si>
    <t>Aaron Davis</t>
  </si>
  <si>
    <t>Christine Weber</t>
  </si>
  <si>
    <t>Marilyn Hughes</t>
  </si>
  <si>
    <t>Matthew Henry</t>
  </si>
  <si>
    <t>Jennifer Kerr</t>
  </si>
  <si>
    <t>Victoria Wood</t>
  </si>
  <si>
    <t>arthur silva</t>
  </si>
  <si>
    <t>Mary Patel</t>
  </si>
  <si>
    <t>Linda White</t>
  </si>
  <si>
    <t>Cory Pollard</t>
  </si>
  <si>
    <t>justin ward</t>
  </si>
  <si>
    <t>Michael Morales</t>
  </si>
  <si>
    <t>james crane</t>
  </si>
  <si>
    <t>Summer Shelton</t>
  </si>
  <si>
    <t>Arthur Singh MD</t>
  </si>
  <si>
    <t>Lisa Nelson</t>
  </si>
  <si>
    <t>Thomas Freeman</t>
  </si>
  <si>
    <t>Kevin Hoffman</t>
  </si>
  <si>
    <t>Brent Jones</t>
  </si>
  <si>
    <t>larry callahan</t>
  </si>
  <si>
    <t>Kathleen Thomas</t>
  </si>
  <si>
    <t>Douglas Garza</t>
  </si>
  <si>
    <t>Paula Avila</t>
  </si>
  <si>
    <t>Samuel Giles</t>
  </si>
  <si>
    <t>Scott Benson</t>
  </si>
  <si>
    <t>James Page</t>
  </si>
  <si>
    <t>Rhonda Ryan</t>
  </si>
  <si>
    <t>Tiffany Baker</t>
  </si>
  <si>
    <t>Megan Williams MD</t>
  </si>
  <si>
    <t>Terri Hunter</t>
  </si>
  <si>
    <t>Bryce Kelly</t>
  </si>
  <si>
    <t>Jacob Murray</t>
  </si>
  <si>
    <t>Erica Watts</t>
  </si>
  <si>
    <t>Tanya Henry</t>
  </si>
  <si>
    <t>Lisa Alvarez</t>
  </si>
  <si>
    <t>Edward Gonzalez</t>
  </si>
  <si>
    <t>Patrick Morris</t>
  </si>
  <si>
    <t>Anthony Guerrero</t>
  </si>
  <si>
    <t>Casey Gibbs</t>
  </si>
  <si>
    <t>Mark Ford</t>
  </si>
  <si>
    <t>Manuel Cruz</t>
  </si>
  <si>
    <t>Lisa Henry</t>
  </si>
  <si>
    <t>Brittany Jenkins</t>
  </si>
  <si>
    <t>Heather Spears</t>
  </si>
  <si>
    <t>Anthony Howell</t>
  </si>
  <si>
    <t>Elizabeth Robinson</t>
  </si>
  <si>
    <t>Charles Hamilton</t>
  </si>
  <si>
    <t>Nancy Cochran</t>
  </si>
  <si>
    <t>John Jackson</t>
  </si>
  <si>
    <t>Deanna Reynolds</t>
  </si>
  <si>
    <t>Martin Castillo</t>
  </si>
  <si>
    <t>Michelle Bass</t>
  </si>
  <si>
    <t>Mr. Travis Hernandez</t>
  </si>
  <si>
    <t>Gina Pierce</t>
  </si>
  <si>
    <t>Kimberly Barber</t>
  </si>
  <si>
    <t>Michael Cook</t>
  </si>
  <si>
    <t>Pamela Townsend</t>
  </si>
  <si>
    <t>Kenneth Green</t>
  </si>
  <si>
    <t>Nicole Roman</t>
  </si>
  <si>
    <t>Christina Morales</t>
  </si>
  <si>
    <t>Brian Anderson</t>
  </si>
  <si>
    <t>Scott Ortiz</t>
  </si>
  <si>
    <t>Kelsey Gonzales</t>
  </si>
  <si>
    <t>Ryan Ramos</t>
  </si>
  <si>
    <t>Adam Conway</t>
  </si>
  <si>
    <t>Tyler Watson</t>
  </si>
  <si>
    <t>Amy Campbell</t>
  </si>
  <si>
    <t>Angela Todd</t>
  </si>
  <si>
    <t>Gabrielle Smith</t>
  </si>
  <si>
    <t>Emily Howard</t>
  </si>
  <si>
    <t>joseph smith</t>
  </si>
  <si>
    <t>Sara Silva</t>
  </si>
  <si>
    <t>Sherri Rogers</t>
  </si>
  <si>
    <t>Tiffany Bruce</t>
  </si>
  <si>
    <t>Johnny Hughes</t>
  </si>
  <si>
    <t>Jessica Rose</t>
  </si>
  <si>
    <t>Shawna Wells</t>
  </si>
  <si>
    <t>Sonya Mcdowell</t>
  </si>
  <si>
    <t>Timothy Johnson</t>
  </si>
  <si>
    <t>John Rich</t>
  </si>
  <si>
    <t>Kevin Alvarez</t>
  </si>
  <si>
    <t>Amanda Wagner</t>
  </si>
  <si>
    <t>Cory Wilson</t>
  </si>
  <si>
    <t>Mark Myers</t>
  </si>
  <si>
    <t>Kathryn Snyder</t>
  </si>
  <si>
    <t>Martha Arnold</t>
  </si>
  <si>
    <t>Melissa Jennings</t>
  </si>
  <si>
    <t>Linda Hurley</t>
  </si>
  <si>
    <t>Christopher Townsend</t>
  </si>
  <si>
    <t>Heidi Evans</t>
  </si>
  <si>
    <t>Mary Hunter</t>
  </si>
  <si>
    <t>Brian Pitts</t>
  </si>
  <si>
    <t>David Brown</t>
  </si>
  <si>
    <t>Kyle Bell</t>
  </si>
  <si>
    <t>David Carlson</t>
  </si>
  <si>
    <t>james schneider</t>
  </si>
  <si>
    <t>pamela ortiz</t>
  </si>
  <si>
    <t>Jamie Morris</t>
  </si>
  <si>
    <t>Justin Harmon</t>
  </si>
  <si>
    <t>Louis Hancock</t>
  </si>
  <si>
    <t>Mrs. Loretta Russo</t>
  </si>
  <si>
    <t>Caroline Jones</t>
  </si>
  <si>
    <t>Phillip Hill</t>
  </si>
  <si>
    <t>Robert Stone</t>
  </si>
  <si>
    <t>Victoria Flynn</t>
  </si>
  <si>
    <t>Phyllis Scott</t>
  </si>
  <si>
    <t>Katherine Rodriguez</t>
  </si>
  <si>
    <t>Lisa Harmon</t>
  </si>
  <si>
    <t>Richard Delgado</t>
  </si>
  <si>
    <t>Michael Holland</t>
  </si>
  <si>
    <t>Cynthia Bolton</t>
  </si>
  <si>
    <t>Sarah Vega</t>
  </si>
  <si>
    <t>Dylan Thompson</t>
  </si>
  <si>
    <t>Rita Valdez</t>
  </si>
  <si>
    <t>Tonya Robinson</t>
  </si>
  <si>
    <t>Melanie Allen</t>
  </si>
  <si>
    <t>Kimberly West</t>
  </si>
  <si>
    <t>Christopher Mckenzie</t>
  </si>
  <si>
    <t>Kelly Mason</t>
  </si>
  <si>
    <t>Corey Stevens</t>
  </si>
  <si>
    <t>Paul Fischer</t>
  </si>
  <si>
    <t>Samuel Cook</t>
  </si>
  <si>
    <t>Deanna Beltran</t>
  </si>
  <si>
    <t>Steven Morgan</t>
  </si>
  <si>
    <t>Cindy Pierce</t>
  </si>
  <si>
    <t>Robert Valenzuela</t>
  </si>
  <si>
    <t>Heather Nelson</t>
  </si>
  <si>
    <t>Christina Rhodes</t>
  </si>
  <si>
    <t>Melissa Dominguez</t>
  </si>
  <si>
    <t>Dennis Figueroa</t>
  </si>
  <si>
    <t>Jenna Anderson</t>
  </si>
  <si>
    <t>Gabriel Simpson</t>
  </si>
  <si>
    <t>Joshua Walker</t>
  </si>
  <si>
    <t>Darrell Vargas</t>
  </si>
  <si>
    <t>Craig Perry</t>
  </si>
  <si>
    <t>Sharon Huynh</t>
  </si>
  <si>
    <t>Stacey Reed</t>
  </si>
  <si>
    <t>Stephanie Jacobs</t>
  </si>
  <si>
    <t>Megan Silva</t>
  </si>
  <si>
    <t>Jonathan Rodgers</t>
  </si>
  <si>
    <t>Willie Nguyen</t>
  </si>
  <si>
    <t>Abigail Brown</t>
  </si>
  <si>
    <t>adam kent</t>
  </si>
  <si>
    <t>Kimberly Smith</t>
  </si>
  <si>
    <t>Johnny Carroll</t>
  </si>
  <si>
    <t>Andrew Jones</t>
  </si>
  <si>
    <t>Jasmine Taylor</t>
  </si>
  <si>
    <t>Michelle Banks</t>
  </si>
  <si>
    <t>Monique Cooper</t>
  </si>
  <si>
    <t>brenda chavez</t>
  </si>
  <si>
    <t>Anna Butler</t>
  </si>
  <si>
    <t>Scott Jones</t>
  </si>
  <si>
    <t>Jeremy Sims</t>
  </si>
  <si>
    <t>Brandy Rose</t>
  </si>
  <si>
    <t>Samantha Hood</t>
  </si>
  <si>
    <t>Rebecca Perry</t>
  </si>
  <si>
    <t>kevin sandoval</t>
  </si>
  <si>
    <t>charles howard</t>
  </si>
  <si>
    <t>Kimberly Fleming</t>
  </si>
  <si>
    <t>Jennifer Leach</t>
  </si>
  <si>
    <t>dawn austin</t>
  </si>
  <si>
    <t>roy delgado</t>
  </si>
  <si>
    <t>Cassidy Perez</t>
  </si>
  <si>
    <t>Wendy Watson</t>
  </si>
  <si>
    <t>Robert Webb</t>
  </si>
  <si>
    <t>Ana Garcia DVM</t>
  </si>
  <si>
    <t>Joseph Potter</t>
  </si>
  <si>
    <t>Teresa Olson</t>
  </si>
  <si>
    <t>Elizabeth Graham</t>
  </si>
  <si>
    <t>Mercedes Bailey</t>
  </si>
  <si>
    <t>Darin Lopez</t>
  </si>
  <si>
    <t>Travis Smith</t>
  </si>
  <si>
    <t>elizabeth gonzalez</t>
  </si>
  <si>
    <t>William Mitchell</t>
  </si>
  <si>
    <t>Paula Foster</t>
  </si>
  <si>
    <t>Matthew Stephenson</t>
  </si>
  <si>
    <t>Shirley Wright</t>
  </si>
  <si>
    <t>Jill Dixon</t>
  </si>
  <si>
    <t>Sara Myers</t>
  </si>
  <si>
    <t>Frank West</t>
  </si>
  <si>
    <t>Holly Herman</t>
  </si>
  <si>
    <t>Michelle Mcintyre</t>
  </si>
  <si>
    <t>Michael Anderson</t>
  </si>
  <si>
    <t>Erik Carlson</t>
  </si>
  <si>
    <t>Sandra Gomez</t>
  </si>
  <si>
    <t>Jason Russell</t>
  </si>
  <si>
    <t>Elizabeth Bishop</t>
  </si>
  <si>
    <t>Cheryl Davis</t>
  </si>
  <si>
    <t>Andrew Thomas</t>
  </si>
  <si>
    <t>Roger Johnson</t>
  </si>
  <si>
    <t>Brent Robinson</t>
  </si>
  <si>
    <t>Joseph Ray</t>
  </si>
  <si>
    <t>Jose Freeman</t>
  </si>
  <si>
    <t>Jeffery Hill</t>
  </si>
  <si>
    <t>Devon Mitchell</t>
  </si>
  <si>
    <t>Raymond Johnson</t>
  </si>
  <si>
    <t>David Lopez</t>
  </si>
  <si>
    <t>Leslie Oliver</t>
  </si>
  <si>
    <t>Luke Roberson</t>
  </si>
  <si>
    <t>Linda Reese</t>
  </si>
  <si>
    <t>Traci Strong</t>
  </si>
  <si>
    <t>Jason Chavez</t>
  </si>
  <si>
    <t>Kimberly Davis</t>
  </si>
  <si>
    <t>Emily Brown</t>
  </si>
  <si>
    <t>Henry Olsen</t>
  </si>
  <si>
    <t>Brianna Wells</t>
  </si>
  <si>
    <t>Melissa Rodriguez</t>
  </si>
  <si>
    <t>Regina Edwards</t>
  </si>
  <si>
    <t>John Morgan</t>
  </si>
  <si>
    <t>Ashley Waters</t>
  </si>
  <si>
    <t>Jacob Rice IV</t>
  </si>
  <si>
    <t>Douglas Arias</t>
  </si>
  <si>
    <t>Male</t>
  </si>
  <si>
    <t>Other</t>
  </si>
  <si>
    <t>F</t>
  </si>
  <si>
    <t>Female</t>
  </si>
  <si>
    <t>M</t>
  </si>
  <si>
    <t>General Medicine</t>
  </si>
  <si>
    <t>Cardiology</t>
  </si>
  <si>
    <t>Dermatology</t>
  </si>
  <si>
    <t>Orthopedics</t>
  </si>
  <si>
    <t>Neurology</t>
  </si>
  <si>
    <t>Pediatrics</t>
  </si>
  <si>
    <t>Cynthia Chavez</t>
  </si>
  <si>
    <t>Katrina Sanders</t>
  </si>
  <si>
    <t>Anthony Wilson</t>
  </si>
  <si>
    <t>Amanda Alvarado</t>
  </si>
  <si>
    <t>Alec King</t>
  </si>
  <si>
    <t>Wanda Sullivan</t>
  </si>
  <si>
    <t>Tina Wright</t>
  </si>
  <si>
    <t>Steven Brown</t>
  </si>
  <si>
    <t>Brianna Garcia</t>
  </si>
  <si>
    <t>Michael Bowman</t>
  </si>
  <si>
    <t>Derrick Campbell</t>
  </si>
  <si>
    <t>Patrick Howard</t>
  </si>
  <si>
    <t>Gary Brown</t>
  </si>
  <si>
    <t>Tyler Kim</t>
  </si>
  <si>
    <t>Amanda Hudson</t>
  </si>
  <si>
    <t>Migraine</t>
  </si>
  <si>
    <t>Eczema</t>
  </si>
  <si>
    <t>Diabetes</t>
  </si>
  <si>
    <t>Hypertension</t>
  </si>
  <si>
    <t>Fracture</t>
  </si>
  <si>
    <t>Back Pain</t>
  </si>
  <si>
    <t>Flu</t>
  </si>
  <si>
    <t>eczema</t>
  </si>
  <si>
    <t>fracture</t>
  </si>
  <si>
    <t>flu</t>
  </si>
  <si>
    <t>diabetes</t>
  </si>
  <si>
    <t>back pain</t>
  </si>
  <si>
    <t>migraine</t>
  </si>
  <si>
    <t>hypertension</t>
  </si>
  <si>
    <t>Follow-up</t>
  </si>
  <si>
    <t>Emergency</t>
  </si>
  <si>
    <t>Consultation</t>
  </si>
  <si>
    <t>Routine Checkup</t>
  </si>
  <si>
    <t>Unpaid</t>
  </si>
  <si>
    <t>Paid</t>
  </si>
  <si>
    <t>Pending</t>
  </si>
  <si>
    <t>one</t>
  </si>
  <si>
    <t>four</t>
  </si>
  <si>
    <t>Unknown</t>
  </si>
  <si>
    <t>Age Group</t>
  </si>
  <si>
    <t>Status Missing</t>
  </si>
  <si>
    <t>No Feedback</t>
  </si>
  <si>
    <t>Month Num</t>
  </si>
  <si>
    <t>Month Name1</t>
  </si>
  <si>
    <t>Year</t>
  </si>
  <si>
    <t xml:space="preserve">Collected Revenue </t>
  </si>
  <si>
    <t>Need Review</t>
  </si>
  <si>
    <t>Sum of Billing Amount</t>
  </si>
  <si>
    <t>Total Billing Amount</t>
  </si>
  <si>
    <t>Total Collected Revenue</t>
  </si>
  <si>
    <t>Collection Rate</t>
  </si>
  <si>
    <t xml:space="preserve">Sum of Collected Revenue </t>
  </si>
  <si>
    <t>Total Outstanding</t>
  </si>
  <si>
    <t>Sum of Collection Rate</t>
  </si>
  <si>
    <t>Row Labels</t>
  </si>
  <si>
    <t>Adult</t>
  </si>
  <si>
    <t>Child</t>
  </si>
  <si>
    <t>Elderly</t>
  </si>
  <si>
    <t>Middle Age</t>
  </si>
  <si>
    <t>Senior</t>
  </si>
  <si>
    <t>Teen</t>
  </si>
  <si>
    <t>Young Adult</t>
  </si>
  <si>
    <t>Grand Total</t>
  </si>
  <si>
    <t>Billing % w/ Missing Age</t>
  </si>
  <si>
    <t>Billing % w/Missing Gender</t>
  </si>
  <si>
    <t>Jan</t>
  </si>
  <si>
    <t>Oct</t>
  </si>
  <si>
    <t>Aug</t>
  </si>
  <si>
    <t>Mar</t>
  </si>
  <si>
    <t>Apr</t>
  </si>
  <si>
    <t>Jun</t>
  </si>
  <si>
    <t>Nov</t>
  </si>
  <si>
    <t>May</t>
  </si>
  <si>
    <t>Feb</t>
  </si>
  <si>
    <t>Dec</t>
  </si>
  <si>
    <t>Jul</t>
  </si>
  <si>
    <t>Sep</t>
  </si>
  <si>
    <t>Outstanding Revenue</t>
  </si>
  <si>
    <t>Sum of Outstanding Revenue</t>
  </si>
  <si>
    <t>Collected Revenue</t>
  </si>
  <si>
    <t>Category</t>
  </si>
  <si>
    <t>Amount</t>
  </si>
  <si>
    <t>2024</t>
  </si>
  <si>
    <t>2025</t>
  </si>
  <si>
    <t>Count of Visit ID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</si>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</sst>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quot;$&quot;#,##0.00"/>
    <numFmt numFmtId="166" formatCode="0.0%"/>
    <numFmt numFmtId="167" formatCode="&quot;$&quot;#,##0.0,&quot;K&quot;"/>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EDD3BD"/>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bottom style="thin">
        <color auto="1"/>
      </bottom>
      <diagonal/>
    </border>
  </borders>
  <cellStyleXfs count="2">
    <xf numFmtId="0" fontId="0" fillId="0" borderId="0"/>
    <xf numFmtId="44" fontId="2" fillId="0" borderId="0" applyFont="0" applyFill="0" applyBorder="0" applyAlignment="0" applyProtection="0"/>
  </cellStyleXfs>
  <cellXfs count="21">
    <xf numFmtId="0" fontId="0" fillId="0" borderId="0" xfId="0"/>
    <xf numFmtId="0" fontId="1" fillId="0" borderId="1" xfId="0" applyFont="1" applyBorder="1" applyAlignment="1">
      <alignment horizontal="center" vertical="top"/>
    </xf>
    <xf numFmtId="14" fontId="0" fillId="0" borderId="0" xfId="0" applyNumberFormat="1"/>
    <xf numFmtId="49" fontId="1" fillId="0" borderId="1" xfId="0" applyNumberFormat="1" applyFont="1" applyBorder="1" applyAlignment="1">
      <alignment horizontal="center" vertical="top"/>
    </xf>
    <xf numFmtId="49" fontId="0" fillId="0" borderId="0" xfId="0" applyNumberFormat="1"/>
    <xf numFmtId="2" fontId="0" fillId="0" borderId="0" xfId="0" applyNumberFormat="1"/>
    <xf numFmtId="164" fontId="1" fillId="0" borderId="1" xfId="0" applyNumberFormat="1" applyFont="1" applyBorder="1" applyAlignment="1">
      <alignment horizontal="center" vertical="top"/>
    </xf>
    <xf numFmtId="164" fontId="0" fillId="0" borderId="0" xfId="0" applyNumberFormat="1"/>
    <xf numFmtId="1" fontId="1" fillId="0" borderId="1" xfId="0" applyNumberFormat="1" applyFont="1" applyBorder="1" applyAlignment="1">
      <alignment horizontal="center" vertical="top"/>
    </xf>
    <xf numFmtId="1" fontId="0" fillId="0" borderId="0" xfId="0" applyNumberFormat="1"/>
    <xf numFmtId="165" fontId="1" fillId="0" borderId="1" xfId="1" applyNumberFormat="1" applyFont="1" applyBorder="1" applyAlignment="1">
      <alignment horizontal="center" vertical="top"/>
    </xf>
    <xf numFmtId="165" fontId="0" fillId="0" borderId="0" xfId="1" applyNumberFormat="1" applyFont="1"/>
    <xf numFmtId="10"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7" fontId="0" fillId="0" borderId="0" xfId="0" applyNumberFormat="1"/>
    <xf numFmtId="0" fontId="0" fillId="2" borderId="0" xfId="0" applyFill="1"/>
    <xf numFmtId="1" fontId="0" fillId="0" borderId="0" xfId="0" applyNumberFormat="1" applyAlignment="1">
      <alignment horizontal="left"/>
    </xf>
    <xf numFmtId="0" fontId="0" fillId="3" borderId="0" xfId="0" applyFill="1"/>
  </cellXfs>
  <cellStyles count="2">
    <cellStyle name="Currency" xfId="1" builtinId="4"/>
    <cellStyle name="Normal" xfId="0" builtinId="0"/>
  </cellStyles>
  <dxfs count="25">
    <dxf>
      <numFmt numFmtId="2" formatCode="0.00"/>
    </dxf>
    <dxf>
      <numFmt numFmtId="2" formatCode="0.00"/>
    </dxf>
    <dxf>
      <numFmt numFmtId="164" formatCode="0.0"/>
    </dxf>
    <dxf>
      <numFmt numFmtId="167" formatCode="&quot;$&quot;#,##0.0,&quot;K&quot;"/>
    </dxf>
    <dxf>
      <numFmt numFmtId="167" formatCode="&quot;$&quot;#,##0.0,&quot;K&quot;"/>
    </dxf>
    <dxf>
      <numFmt numFmtId="0" formatCode="General"/>
    </dxf>
    <dxf>
      <numFmt numFmtId="0" formatCode="General"/>
    </dxf>
    <dxf>
      <numFmt numFmtId="1" formatCode="0"/>
    </dxf>
    <dxf>
      <numFmt numFmtId="0" formatCode="General"/>
    </dxf>
    <dxf>
      <numFmt numFmtId="165" formatCode="&quot;$&quot;#,##0.00"/>
    </dxf>
    <dxf>
      <numFmt numFmtId="164" formatCode="0.0"/>
    </dxf>
    <dxf>
      <numFmt numFmtId="164" formatCode="0.0"/>
    </dxf>
    <dxf>
      <numFmt numFmtId="1" formatCode="0"/>
    </dxf>
    <dxf>
      <numFmt numFmtId="1" formatCode="0"/>
    </dxf>
    <dxf>
      <numFmt numFmtId="1" formatCode="0"/>
    </dxf>
    <dxf>
      <numFmt numFmtId="1" formatCode="0"/>
    </dxf>
    <dxf>
      <numFmt numFmtId="1" formatCode="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color theme="1"/>
      </font>
      <fill>
        <patternFill>
          <bgColor rgb="FF996633"/>
        </patternFill>
      </fill>
    </dxf>
    <dxf>
      <font>
        <color theme="1"/>
      </font>
      <fill>
        <patternFill>
          <bgColor rgb="FF996633"/>
        </patternFill>
      </fill>
    </dxf>
  </dxfs>
  <tableStyles count="1" defaultTableStyle="TableStyleMedium9" defaultPivotStyle="PivotStyleLight16">
    <tableStyle name="Slicer Style 1" pivot="0" table="0" count="3" xr9:uid="{F8361215-C714-40C3-A94E-0865A21DFBD2}">
      <tableStyleElement type="wholeTable" dxfId="24"/>
      <tableStyleElement type="headerRow" dxfId="23"/>
    </tableStyle>
  </tableStyles>
  <colors>
    <mruColors>
      <color rgb="FF663300"/>
      <color rgb="FFBB774D"/>
      <color rgb="FFBA7066"/>
      <color rgb="FFD36363"/>
      <color rgb="FF9B403B"/>
      <color rgb="FF996633"/>
      <color rgb="FFA37E47"/>
      <color rgb="FFD8C3A5"/>
      <color rgb="FFE7C4A7"/>
      <color rgb="FFC79C8B"/>
    </mruColors>
  </colors>
  <extLst>
    <ext xmlns:x14="http://schemas.microsoft.com/office/spreadsheetml/2009/9/main" uri="{46F421CA-312F-682f-3DD2-61675219B42D}">
      <x14:dxfs count="1">
        <dxf>
          <fill>
            <patternFill>
              <bgColor rgb="FF66330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a:t>Collected &amp; Outstanding Billing</a:t>
            </a:r>
            <a:endParaRPr lang="en-US"/>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manualLayout>
          <c:xMode val="edge"/>
          <c:yMode val="edge"/>
          <c:x val="0.2407985564304462"/>
          <c:y val="4.1666666666666664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pieChart>
        <c:varyColors val="1"/>
        <c:ser>
          <c:idx val="0"/>
          <c:order val="0"/>
          <c:tx>
            <c:strRef>
              <c:f>'Pivot Visuals'!$J$1</c:f>
              <c:strCache>
                <c:ptCount val="1"/>
                <c:pt idx="0">
                  <c:v>Amount</c:v>
                </c:pt>
              </c:strCache>
            </c:strRef>
          </c:tx>
          <c:spPr>
            <a:solidFill>
              <a:srgbClr val="C79C8B"/>
            </a:solidFill>
          </c:spPr>
          <c:explosion val="8"/>
          <c:dPt>
            <c:idx val="0"/>
            <c:bubble3D val="0"/>
            <c:spPr>
              <a:solidFill>
                <a:srgbClr val="E7C4A7"/>
              </a:solidFill>
              <a:ln w="19050">
                <a:solidFill>
                  <a:schemeClr val="lt1"/>
                </a:solidFill>
              </a:ln>
              <a:effectLst/>
            </c:spPr>
            <c:extLst>
              <c:ext xmlns:c16="http://schemas.microsoft.com/office/drawing/2014/chart" uri="{C3380CC4-5D6E-409C-BE32-E72D297353CC}">
                <c16:uniqueId val="{00000001-4819-4D8D-B6A7-5E038F728F38}"/>
              </c:ext>
            </c:extLst>
          </c:dPt>
          <c:dPt>
            <c:idx val="1"/>
            <c:bubble3D val="0"/>
            <c:spPr>
              <a:solidFill>
                <a:srgbClr val="BB774D"/>
              </a:solidFill>
              <a:ln w="19050">
                <a:solidFill>
                  <a:schemeClr val="lt1"/>
                </a:solidFill>
              </a:ln>
              <a:effectLst/>
            </c:spPr>
            <c:extLst>
              <c:ext xmlns:c16="http://schemas.microsoft.com/office/drawing/2014/chart" uri="{C3380CC4-5D6E-409C-BE32-E72D297353CC}">
                <c16:uniqueId val="{00000003-4819-4D8D-B6A7-5E038F728F38}"/>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Visuals'!$I$2:$I$3</c:f>
              <c:strCache>
                <c:ptCount val="2"/>
                <c:pt idx="0">
                  <c:v>Collected Revenue</c:v>
                </c:pt>
                <c:pt idx="1">
                  <c:v>Outstanding Revenue</c:v>
                </c:pt>
              </c:strCache>
            </c:strRef>
          </c:cat>
          <c:val>
            <c:numRef>
              <c:f>'Pivot Visuals'!$J$2:$J$3</c:f>
              <c:numCache>
                <c:formatCode>General</c:formatCode>
                <c:ptCount val="2"/>
                <c:pt idx="0">
                  <c:v>99296.960082091333</c:v>
                </c:pt>
                <c:pt idx="1">
                  <c:v>405110.5904669775</c:v>
                </c:pt>
              </c:numCache>
            </c:numRef>
          </c:val>
          <c:extLst>
            <c:ext xmlns:c16="http://schemas.microsoft.com/office/drawing/2014/chart" uri="{C3380CC4-5D6E-409C-BE32-E72D297353CC}">
              <c16:uniqueId val="{00000000-5971-4277-9EE5-13E1082B1CF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[Messy_Healthcare_Dataset.xlsx]Pivot Visuals!PivotTable14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Billing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Visuals'!$P$1</c:f>
              <c:strCache>
                <c:ptCount val="1"/>
                <c:pt idx="0">
                  <c:v>Total</c:v>
                </c:pt>
              </c:strCache>
            </c:strRef>
          </c:tx>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Visuals'!$O$2:$O$10</c:f>
              <c:strCache>
                <c:ptCount val="8"/>
                <c:pt idx="0">
                  <c:v>Teen</c:v>
                </c:pt>
                <c:pt idx="1">
                  <c:v>Elderly</c:v>
                </c:pt>
                <c:pt idx="2">
                  <c:v>Child</c:v>
                </c:pt>
                <c:pt idx="3">
                  <c:v>Adult</c:v>
                </c:pt>
                <c:pt idx="4">
                  <c:v>Young Adult</c:v>
                </c:pt>
                <c:pt idx="5">
                  <c:v>Middle Age</c:v>
                </c:pt>
                <c:pt idx="6">
                  <c:v>Senior</c:v>
                </c:pt>
                <c:pt idx="7">
                  <c:v>Unknown</c:v>
                </c:pt>
              </c:strCache>
            </c:strRef>
          </c:cat>
          <c:val>
            <c:numRef>
              <c:f>'Pivot Visuals'!$P$2:$P$10</c:f>
              <c:numCache>
                <c:formatCode>0.00</c:formatCode>
                <c:ptCount val="8"/>
                <c:pt idx="0">
                  <c:v>12984.378781757725</c:v>
                </c:pt>
                <c:pt idx="1">
                  <c:v>19665.042643632489</c:v>
                </c:pt>
                <c:pt idx="2">
                  <c:v>21127.216146826297</c:v>
                </c:pt>
                <c:pt idx="3">
                  <c:v>22830.44141751319</c:v>
                </c:pt>
                <c:pt idx="4">
                  <c:v>24061.610934856777</c:v>
                </c:pt>
                <c:pt idx="5">
                  <c:v>29831.234626668367</c:v>
                </c:pt>
                <c:pt idx="6">
                  <c:v>41555.099996782264</c:v>
                </c:pt>
                <c:pt idx="7">
                  <c:v>332352.52600103116</c:v>
                </c:pt>
              </c:numCache>
            </c:numRef>
          </c:val>
          <c:extLst>
            <c:ext xmlns:c16="http://schemas.microsoft.com/office/drawing/2014/chart" uri="{C3380CC4-5D6E-409C-BE32-E72D297353CC}">
              <c16:uniqueId val="{00000000-C750-4D82-AC03-2133630CED17}"/>
            </c:ext>
          </c:extLst>
        </c:ser>
        <c:dLbls>
          <c:dLblPos val="outEnd"/>
          <c:showLegendKey val="0"/>
          <c:showVal val="1"/>
          <c:showCatName val="0"/>
          <c:showSerName val="0"/>
          <c:showPercent val="0"/>
          <c:showBubbleSize val="0"/>
        </c:dLbls>
        <c:gapWidth val="219"/>
        <c:overlap val="-27"/>
        <c:axId val="111819840"/>
        <c:axId val="111820800"/>
      </c:barChart>
      <c:catAx>
        <c:axId val="11181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1820800"/>
        <c:crosses val="autoZero"/>
        <c:auto val="1"/>
        <c:lblAlgn val="ctr"/>
        <c:lblOffset val="100"/>
        <c:noMultiLvlLbl val="0"/>
      </c:catAx>
      <c:valAx>
        <c:axId val="111820800"/>
        <c:scaling>
          <c:orientation val="minMax"/>
        </c:scaling>
        <c:delete val="1"/>
        <c:axPos val="l"/>
        <c:numFmt formatCode="0.00" sourceLinked="1"/>
        <c:majorTickMark val="none"/>
        <c:minorTickMark val="none"/>
        <c:tickLblPos val="nextTo"/>
        <c:crossAx val="1118198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[Messy_Healthcare_Dataset.xlsx]Pivot Visuals!PivotTable15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Billing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7171296296296298"/>
          <c:w val="0.93888888888888888"/>
          <c:h val="0.72088764946048411"/>
        </c:manualLayout>
      </c:layout>
      <c:barChart>
        <c:barDir val="col"/>
        <c:grouping val="clustered"/>
        <c:varyColors val="0"/>
        <c:ser>
          <c:idx val="0"/>
          <c:order val="0"/>
          <c:tx>
            <c:strRef>
              <c:f>'Pivot Visuals'!$W$1</c:f>
              <c:strCache>
                <c:ptCount val="1"/>
                <c:pt idx="0">
                  <c:v>Total</c:v>
                </c:pt>
              </c:strCache>
            </c:strRef>
          </c:tx>
          <c:spPr>
            <a:gradFill flip="none" rotWithShape="1">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Visuals'!$V$2:$V$5</c:f>
              <c:strCache>
                <c:ptCount val="3"/>
                <c:pt idx="0">
                  <c:v>Female</c:v>
                </c:pt>
                <c:pt idx="1">
                  <c:v>Male</c:v>
                </c:pt>
                <c:pt idx="2">
                  <c:v>Unknown</c:v>
                </c:pt>
              </c:strCache>
            </c:strRef>
          </c:cat>
          <c:val>
            <c:numRef>
              <c:f>'Pivot Visuals'!$W$2:$W$5</c:f>
              <c:numCache>
                <c:formatCode>0.00</c:formatCode>
                <c:ptCount val="3"/>
                <c:pt idx="0">
                  <c:v>138369.96316081745</c:v>
                </c:pt>
                <c:pt idx="1">
                  <c:v>150586.69290632728</c:v>
                </c:pt>
                <c:pt idx="2">
                  <c:v>215450.89448192363</c:v>
                </c:pt>
              </c:numCache>
            </c:numRef>
          </c:val>
          <c:extLst>
            <c:ext xmlns:c16="http://schemas.microsoft.com/office/drawing/2014/chart" uri="{C3380CC4-5D6E-409C-BE32-E72D297353CC}">
              <c16:uniqueId val="{00000000-D493-4135-BF4D-E21B860EB9A2}"/>
            </c:ext>
          </c:extLst>
        </c:ser>
        <c:dLbls>
          <c:dLblPos val="outEnd"/>
          <c:showLegendKey val="0"/>
          <c:showVal val="1"/>
          <c:showCatName val="0"/>
          <c:showSerName val="0"/>
          <c:showPercent val="0"/>
          <c:showBubbleSize val="0"/>
        </c:dLbls>
        <c:gapWidth val="219"/>
        <c:overlap val="-27"/>
        <c:axId val="111806880"/>
        <c:axId val="111791520"/>
      </c:barChart>
      <c:catAx>
        <c:axId val="1118068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1791520"/>
        <c:crosses val="autoZero"/>
        <c:auto val="1"/>
        <c:lblAlgn val="ctr"/>
        <c:lblOffset val="100"/>
        <c:noMultiLvlLbl val="0"/>
      </c:catAx>
      <c:valAx>
        <c:axId val="111791520"/>
        <c:scaling>
          <c:orientation val="minMax"/>
        </c:scaling>
        <c:delete val="1"/>
        <c:axPos val="l"/>
        <c:numFmt formatCode="0.00" sourceLinked="1"/>
        <c:majorTickMark val="none"/>
        <c:minorTickMark val="none"/>
        <c:tickLblPos val="nextTo"/>
        <c:crossAx val="1118068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[Messy_Healthcare_Dataset.xlsx]Pivot Visuals!PivotTable16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Visits and Revenue Over Time</a:t>
            </a:r>
            <a:endParaRPr lang="en-US"/>
          </a:p>
        </c:rich>
      </c:tx>
      <c:layout>
        <c:manualLayout>
          <c:xMode val="edge"/>
          <c:yMode val="edge"/>
          <c:x val="0.3240833333333333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3E171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842300962379702E-2"/>
          <c:y val="5.5555555555555552E-2"/>
          <c:w val="0.65367519685039366"/>
          <c:h val="0.76436789151356077"/>
        </c:manualLayout>
      </c:layout>
      <c:barChart>
        <c:barDir val="col"/>
        <c:grouping val="clustered"/>
        <c:varyColors val="0"/>
        <c:ser>
          <c:idx val="0"/>
          <c:order val="0"/>
          <c:tx>
            <c:strRef>
              <c:f>'Pivot Visuals'!$AD$1</c:f>
              <c:strCache>
                <c:ptCount val="1"/>
                <c:pt idx="0">
                  <c:v>Count of Visit ID</c:v>
                </c:pt>
              </c:strCache>
            </c:strRef>
          </c:tx>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invertIfNegative val="0"/>
          <c:cat>
            <c:multiLvlStrRef>
              <c:f>'Pivot Visuals'!$AC$2:$AC$28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2024</c:v>
                  </c:pt>
                  <c:pt idx="12">
                    <c:v>2025</c:v>
                  </c:pt>
                </c:lvl>
              </c:multiLvlStrCache>
            </c:multiLvlStrRef>
          </c:cat>
          <c:val>
            <c:numRef>
              <c:f>'Pivot Visuals'!$AD$2:$AD$28</c:f>
              <c:numCache>
                <c:formatCode>General</c:formatCode>
                <c:ptCount val="24"/>
                <c:pt idx="0">
                  <c:v>21</c:v>
                </c:pt>
                <c:pt idx="1">
                  <c:v>22</c:v>
                </c:pt>
                <c:pt idx="2">
                  <c:v>20</c:v>
                </c:pt>
                <c:pt idx="3">
                  <c:v>14</c:v>
                </c:pt>
                <c:pt idx="4">
                  <c:v>15</c:v>
                </c:pt>
                <c:pt idx="5">
                  <c:v>65</c:v>
                </c:pt>
                <c:pt idx="6">
                  <c:v>52</c:v>
                </c:pt>
                <c:pt idx="7">
                  <c:v>62</c:v>
                </c:pt>
                <c:pt idx="8">
                  <c:v>63</c:v>
                </c:pt>
                <c:pt idx="9">
                  <c:v>75</c:v>
                </c:pt>
                <c:pt idx="10">
                  <c:v>78</c:v>
                </c:pt>
                <c:pt idx="11">
                  <c:v>61</c:v>
                </c:pt>
                <c:pt idx="12">
                  <c:v>59</c:v>
                </c:pt>
                <c:pt idx="13">
                  <c:v>66</c:v>
                </c:pt>
                <c:pt idx="14">
                  <c:v>74</c:v>
                </c:pt>
                <c:pt idx="15">
                  <c:v>73</c:v>
                </c:pt>
                <c:pt idx="16">
                  <c:v>66</c:v>
                </c:pt>
                <c:pt idx="17">
                  <c:v>21</c:v>
                </c:pt>
                <c:pt idx="18">
                  <c:v>15</c:v>
                </c:pt>
                <c:pt idx="19">
                  <c:v>14</c:v>
                </c:pt>
                <c:pt idx="20">
                  <c:v>16</c:v>
                </c:pt>
                <c:pt idx="21">
                  <c:v>12</c:v>
                </c:pt>
                <c:pt idx="22">
                  <c:v>18</c:v>
                </c:pt>
                <c:pt idx="23">
                  <c:v>18</c:v>
                </c:pt>
              </c:numCache>
            </c:numRef>
          </c:val>
          <c:extLst>
            <c:ext xmlns:c16="http://schemas.microsoft.com/office/drawing/2014/chart" uri="{C3380CC4-5D6E-409C-BE32-E72D297353CC}">
              <c16:uniqueId val="{00000000-2655-4274-B031-A92B2A83158A}"/>
            </c:ext>
          </c:extLst>
        </c:ser>
        <c:dLbls>
          <c:showLegendKey val="0"/>
          <c:showVal val="0"/>
          <c:showCatName val="0"/>
          <c:showSerName val="0"/>
          <c:showPercent val="0"/>
          <c:showBubbleSize val="0"/>
        </c:dLbls>
        <c:gapWidth val="219"/>
        <c:overlap val="-27"/>
        <c:axId val="111834240"/>
        <c:axId val="111830880"/>
      </c:barChart>
      <c:lineChart>
        <c:grouping val="standard"/>
        <c:varyColors val="0"/>
        <c:ser>
          <c:idx val="1"/>
          <c:order val="1"/>
          <c:tx>
            <c:strRef>
              <c:f>'Pivot Visuals'!$AE$1</c:f>
              <c:strCache>
                <c:ptCount val="1"/>
                <c:pt idx="0">
                  <c:v>Sum of Collected Revenue </c:v>
                </c:pt>
              </c:strCache>
            </c:strRef>
          </c:tx>
          <c:spPr>
            <a:ln w="28575" cap="rnd">
              <a:solidFill>
                <a:srgbClr val="3E1716"/>
              </a:solidFill>
              <a:round/>
            </a:ln>
            <a:effectLst/>
          </c:spPr>
          <c:marker>
            <c:symbol val="none"/>
          </c:marker>
          <c:cat>
            <c:multiLvlStrRef>
              <c:f>'Pivot Visuals'!$AC$2:$AC$28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2024</c:v>
                  </c:pt>
                  <c:pt idx="12">
                    <c:v>2025</c:v>
                  </c:pt>
                </c:lvl>
              </c:multiLvlStrCache>
            </c:multiLvlStrRef>
          </c:cat>
          <c:val>
            <c:numRef>
              <c:f>'Pivot Visuals'!$AE$2:$AE$28</c:f>
              <c:numCache>
                <c:formatCode>General</c:formatCode>
                <c:ptCount val="24"/>
                <c:pt idx="0">
                  <c:v>2107.8000000000002</c:v>
                </c:pt>
                <c:pt idx="1">
                  <c:v>4295.9765853921754</c:v>
                </c:pt>
                <c:pt idx="2">
                  <c:v>499.47</c:v>
                </c:pt>
                <c:pt idx="3">
                  <c:v>1252.3600000000001</c:v>
                </c:pt>
                <c:pt idx="4">
                  <c:v>1276.7131686247537</c:v>
                </c:pt>
                <c:pt idx="5">
                  <c:v>5495.0114082631389</c:v>
                </c:pt>
                <c:pt idx="6">
                  <c:v>7665.5946645777221</c:v>
                </c:pt>
                <c:pt idx="7">
                  <c:v>8500.6735069974493</c:v>
                </c:pt>
                <c:pt idx="8">
                  <c:v>8849.5499999999993</c:v>
                </c:pt>
                <c:pt idx="9">
                  <c:v>6463.859983753011</c:v>
                </c:pt>
                <c:pt idx="10">
                  <c:v>13277.989204593892</c:v>
                </c:pt>
                <c:pt idx="11">
                  <c:v>6453.2</c:v>
                </c:pt>
                <c:pt idx="12">
                  <c:v>2974.023994327179</c:v>
                </c:pt>
                <c:pt idx="13">
                  <c:v>4121.6467244108717</c:v>
                </c:pt>
                <c:pt idx="14">
                  <c:v>4859.4906315948811</c:v>
                </c:pt>
                <c:pt idx="15">
                  <c:v>7321.8152689054514</c:v>
                </c:pt>
                <c:pt idx="16">
                  <c:v>4202.9142808445558</c:v>
                </c:pt>
                <c:pt idx="17">
                  <c:v>1084.19</c:v>
                </c:pt>
                <c:pt idx="18">
                  <c:v>1522.42</c:v>
                </c:pt>
                <c:pt idx="19">
                  <c:v>2536.91</c:v>
                </c:pt>
                <c:pt idx="20">
                  <c:v>456.59</c:v>
                </c:pt>
                <c:pt idx="21">
                  <c:v>337.73</c:v>
                </c:pt>
                <c:pt idx="22">
                  <c:v>1850.5915067072578</c:v>
                </c:pt>
                <c:pt idx="23">
                  <c:v>1890.4391530989628</c:v>
                </c:pt>
              </c:numCache>
            </c:numRef>
          </c:val>
          <c:smooth val="0"/>
          <c:extLst>
            <c:ext xmlns:c16="http://schemas.microsoft.com/office/drawing/2014/chart" uri="{C3380CC4-5D6E-409C-BE32-E72D297353CC}">
              <c16:uniqueId val="{00000001-2655-4274-B031-A92B2A83158A}"/>
            </c:ext>
          </c:extLst>
        </c:ser>
        <c:dLbls>
          <c:showLegendKey val="0"/>
          <c:showVal val="0"/>
          <c:showCatName val="0"/>
          <c:showSerName val="0"/>
          <c:showPercent val="0"/>
          <c:showBubbleSize val="0"/>
        </c:dLbls>
        <c:marker val="1"/>
        <c:smooth val="0"/>
        <c:axId val="111818880"/>
        <c:axId val="111840000"/>
      </c:lineChart>
      <c:catAx>
        <c:axId val="1118188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1840000"/>
        <c:crosses val="autoZero"/>
        <c:auto val="1"/>
        <c:lblAlgn val="ctr"/>
        <c:lblOffset val="100"/>
        <c:noMultiLvlLbl val="0"/>
      </c:catAx>
      <c:valAx>
        <c:axId val="111840000"/>
        <c:scaling>
          <c:orientation val="minMax"/>
        </c:scaling>
        <c:delete val="0"/>
        <c:axPos val="l"/>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18880"/>
        <c:crosses val="autoZero"/>
        <c:crossBetween val="between"/>
      </c:valAx>
      <c:valAx>
        <c:axId val="111830880"/>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34240"/>
        <c:crosses val="max"/>
        <c:crossBetween val="between"/>
      </c:valAx>
      <c:catAx>
        <c:axId val="111834240"/>
        <c:scaling>
          <c:orientation val="minMax"/>
        </c:scaling>
        <c:delete val="1"/>
        <c:axPos val="b"/>
        <c:numFmt formatCode="General" sourceLinked="1"/>
        <c:majorTickMark val="out"/>
        <c:minorTickMark val="none"/>
        <c:tickLblPos val="nextTo"/>
        <c:crossAx val="11183088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[Messy_Healthcare_Dataset.xlsx]Pivot Visuals!PivotTable17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Patients By Billing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Visuals'!$AQ$1</c:f>
              <c:strCache>
                <c:ptCount val="1"/>
                <c:pt idx="0">
                  <c:v>Total</c:v>
                </c:pt>
              </c:strCache>
            </c:strRef>
          </c:tx>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Visuals'!$AP$2:$AP$12</c:f>
              <c:strCache>
                <c:ptCount val="10"/>
                <c:pt idx="0">
                  <c:v>Kathleen Thomas</c:v>
                </c:pt>
                <c:pt idx="1">
                  <c:v>Shannon Rodriguez</c:v>
                </c:pt>
                <c:pt idx="2">
                  <c:v>Nicholas Pitts</c:v>
                </c:pt>
                <c:pt idx="3">
                  <c:v>Nicole Thomas</c:v>
                </c:pt>
                <c:pt idx="4">
                  <c:v>Nicole Bates</c:v>
                </c:pt>
                <c:pt idx="5">
                  <c:v>Robert Swanson</c:v>
                </c:pt>
                <c:pt idx="6">
                  <c:v>Austin Medina</c:v>
                </c:pt>
                <c:pt idx="7">
                  <c:v>matthew banks</c:v>
                </c:pt>
                <c:pt idx="8">
                  <c:v>Denise Smith</c:v>
                </c:pt>
                <c:pt idx="9">
                  <c:v>James Nelson</c:v>
                </c:pt>
              </c:strCache>
            </c:strRef>
          </c:cat>
          <c:val>
            <c:numRef>
              <c:f>'Pivot Visuals'!$AQ$2:$AQ$12</c:f>
              <c:numCache>
                <c:formatCode>0.0</c:formatCode>
                <c:ptCount val="10"/>
                <c:pt idx="0">
                  <c:v>992.14</c:v>
                </c:pt>
                <c:pt idx="1">
                  <c:v>993.36</c:v>
                </c:pt>
                <c:pt idx="2">
                  <c:v>994.16</c:v>
                </c:pt>
                <c:pt idx="3">
                  <c:v>995.83</c:v>
                </c:pt>
                <c:pt idx="4">
                  <c:v>996.88</c:v>
                </c:pt>
                <c:pt idx="5">
                  <c:v>998.6</c:v>
                </c:pt>
                <c:pt idx="6">
                  <c:v>999.56</c:v>
                </c:pt>
                <c:pt idx="7">
                  <c:v>999.8</c:v>
                </c:pt>
                <c:pt idx="8">
                  <c:v>1145.31</c:v>
                </c:pt>
                <c:pt idx="9">
                  <c:v>1151.05</c:v>
                </c:pt>
              </c:numCache>
            </c:numRef>
          </c:val>
          <c:extLst>
            <c:ext xmlns:c16="http://schemas.microsoft.com/office/drawing/2014/chart" uri="{C3380CC4-5D6E-409C-BE32-E72D297353CC}">
              <c16:uniqueId val="{00000000-0E34-43DF-B869-6D942CD5BEDE}"/>
            </c:ext>
          </c:extLst>
        </c:ser>
        <c:dLbls>
          <c:dLblPos val="outEnd"/>
          <c:showLegendKey val="0"/>
          <c:showVal val="1"/>
          <c:showCatName val="0"/>
          <c:showSerName val="0"/>
          <c:showPercent val="0"/>
          <c:showBubbleSize val="0"/>
        </c:dLbls>
        <c:gapWidth val="182"/>
        <c:axId val="151182592"/>
        <c:axId val="151183072"/>
      </c:barChart>
      <c:catAx>
        <c:axId val="15118259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80" b="0" i="0" u="none" strike="noStrike" kern="1200" baseline="0">
                <a:solidFill>
                  <a:schemeClr val="tx1">
                    <a:lumMod val="65000"/>
                    <a:lumOff val="35000"/>
                  </a:schemeClr>
                </a:solidFill>
                <a:latin typeface="+mn-lt"/>
                <a:ea typeface="+mn-ea"/>
                <a:cs typeface="+mn-cs"/>
              </a:defRPr>
            </a:pPr>
            <a:endParaRPr lang="en-US"/>
          </a:p>
        </c:txPr>
        <c:crossAx val="151183072"/>
        <c:crosses val="autoZero"/>
        <c:auto val="1"/>
        <c:lblAlgn val="ctr"/>
        <c:lblOffset val="100"/>
        <c:noMultiLvlLbl val="0"/>
      </c:catAx>
      <c:valAx>
        <c:axId val="151183072"/>
        <c:scaling>
          <c:orientation val="minMax"/>
        </c:scaling>
        <c:delete val="1"/>
        <c:axPos val="b"/>
        <c:numFmt formatCode="0.0" sourceLinked="1"/>
        <c:majorTickMark val="none"/>
        <c:minorTickMark val="none"/>
        <c:tickLblPos val="nextTo"/>
        <c:crossAx val="1511825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[Messy_Healthcare_Dataset.xlsx]Pivot Visuals!PivotTable14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Billing By Age-Group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1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25790987535954E-2"/>
          <c:y val="0.21111842105263162"/>
          <c:w val="0.95781399808245449"/>
          <c:h val="0.58381578947368418"/>
        </c:manualLayout>
      </c:layout>
      <c:barChart>
        <c:barDir val="col"/>
        <c:grouping val="clustered"/>
        <c:varyColors val="0"/>
        <c:ser>
          <c:idx val="0"/>
          <c:order val="0"/>
          <c:tx>
            <c:strRef>
              <c:f>'Pivot Visuals'!$P$1</c:f>
              <c:strCache>
                <c:ptCount val="1"/>
                <c:pt idx="0">
                  <c:v>Total</c:v>
                </c:pt>
              </c:strCache>
            </c:strRef>
          </c:tx>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1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Visuals'!$O$2:$O$10</c:f>
              <c:strCache>
                <c:ptCount val="8"/>
                <c:pt idx="0">
                  <c:v>Teen</c:v>
                </c:pt>
                <c:pt idx="1">
                  <c:v>Elderly</c:v>
                </c:pt>
                <c:pt idx="2">
                  <c:v>Child</c:v>
                </c:pt>
                <c:pt idx="3">
                  <c:v>Adult</c:v>
                </c:pt>
                <c:pt idx="4">
                  <c:v>Young Adult</c:v>
                </c:pt>
                <c:pt idx="5">
                  <c:v>Middle Age</c:v>
                </c:pt>
                <c:pt idx="6">
                  <c:v>Senior</c:v>
                </c:pt>
                <c:pt idx="7">
                  <c:v>Unknown</c:v>
                </c:pt>
              </c:strCache>
            </c:strRef>
          </c:cat>
          <c:val>
            <c:numRef>
              <c:f>'Pivot Visuals'!$P$2:$P$10</c:f>
              <c:numCache>
                <c:formatCode>0.00</c:formatCode>
                <c:ptCount val="8"/>
                <c:pt idx="0">
                  <c:v>12984.378781757725</c:v>
                </c:pt>
                <c:pt idx="1">
                  <c:v>19665.042643632489</c:v>
                </c:pt>
                <c:pt idx="2">
                  <c:v>21127.216146826297</c:v>
                </c:pt>
                <c:pt idx="3">
                  <c:v>22830.44141751319</c:v>
                </c:pt>
                <c:pt idx="4">
                  <c:v>24061.610934856777</c:v>
                </c:pt>
                <c:pt idx="5">
                  <c:v>29831.234626668367</c:v>
                </c:pt>
                <c:pt idx="6">
                  <c:v>41555.099996782264</c:v>
                </c:pt>
                <c:pt idx="7">
                  <c:v>332352.52600103116</c:v>
                </c:pt>
              </c:numCache>
            </c:numRef>
          </c:val>
          <c:extLst>
            <c:ext xmlns:c16="http://schemas.microsoft.com/office/drawing/2014/chart" uri="{C3380CC4-5D6E-409C-BE32-E72D297353CC}">
              <c16:uniqueId val="{00000000-EC3B-476E-B564-C5134126EB4C}"/>
            </c:ext>
          </c:extLst>
        </c:ser>
        <c:dLbls>
          <c:dLblPos val="outEnd"/>
          <c:showLegendKey val="0"/>
          <c:showVal val="1"/>
          <c:showCatName val="0"/>
          <c:showSerName val="0"/>
          <c:showPercent val="0"/>
          <c:showBubbleSize val="0"/>
        </c:dLbls>
        <c:gapWidth val="219"/>
        <c:overlap val="-27"/>
        <c:axId val="111819840"/>
        <c:axId val="111820800"/>
      </c:barChart>
      <c:catAx>
        <c:axId val="11181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80" b="0" i="0" u="none" strike="noStrike" kern="1200" baseline="0">
                <a:solidFill>
                  <a:schemeClr val="tx1">
                    <a:lumMod val="65000"/>
                    <a:lumOff val="35000"/>
                  </a:schemeClr>
                </a:solidFill>
                <a:latin typeface="+mn-lt"/>
                <a:ea typeface="+mn-ea"/>
                <a:cs typeface="+mn-cs"/>
              </a:defRPr>
            </a:pPr>
            <a:endParaRPr lang="en-US"/>
          </a:p>
        </c:txPr>
        <c:crossAx val="111820800"/>
        <c:crosses val="autoZero"/>
        <c:auto val="1"/>
        <c:lblAlgn val="ctr"/>
        <c:lblOffset val="100"/>
        <c:noMultiLvlLbl val="0"/>
      </c:catAx>
      <c:valAx>
        <c:axId val="111820800"/>
        <c:scaling>
          <c:orientation val="minMax"/>
        </c:scaling>
        <c:delete val="1"/>
        <c:axPos val="l"/>
        <c:numFmt formatCode="0.00" sourceLinked="1"/>
        <c:majorTickMark val="none"/>
        <c:minorTickMark val="none"/>
        <c:tickLblPos val="nextTo"/>
        <c:crossAx val="1118198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[Messy_Healthcare_Dataset.xlsx]Pivot Visuals!PivotTable16</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Visits and Revenue Over Time</a:t>
            </a:r>
            <a:endParaRPr lang="en-US" b="1"/>
          </a:p>
        </c:rich>
      </c:tx>
      <c:layout>
        <c:manualLayout>
          <c:xMode val="edge"/>
          <c:yMode val="edge"/>
          <c:x val="0.4900752335107909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3E171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3E171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3E171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
          <c:w val="0.75488970002231515"/>
          <c:h val="0.74697660618509654"/>
        </c:manualLayout>
      </c:layout>
      <c:barChart>
        <c:barDir val="col"/>
        <c:grouping val="clustered"/>
        <c:varyColors val="0"/>
        <c:ser>
          <c:idx val="0"/>
          <c:order val="0"/>
          <c:tx>
            <c:strRef>
              <c:f>'Pivot Visuals'!$AD$1</c:f>
              <c:strCache>
                <c:ptCount val="1"/>
                <c:pt idx="0">
                  <c:v>Count of Visit ID</c:v>
                </c:pt>
              </c:strCache>
            </c:strRef>
          </c:tx>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invertIfNegative val="0"/>
          <c:cat>
            <c:multiLvlStrRef>
              <c:f>'Pivot Visuals'!$AC$2:$AC$28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2024</c:v>
                  </c:pt>
                  <c:pt idx="12">
                    <c:v>2025</c:v>
                  </c:pt>
                </c:lvl>
              </c:multiLvlStrCache>
            </c:multiLvlStrRef>
          </c:cat>
          <c:val>
            <c:numRef>
              <c:f>'Pivot Visuals'!$AD$2:$AD$28</c:f>
              <c:numCache>
                <c:formatCode>General</c:formatCode>
                <c:ptCount val="24"/>
                <c:pt idx="0">
                  <c:v>21</c:v>
                </c:pt>
                <c:pt idx="1">
                  <c:v>22</c:v>
                </c:pt>
                <c:pt idx="2">
                  <c:v>20</c:v>
                </c:pt>
                <c:pt idx="3">
                  <c:v>14</c:v>
                </c:pt>
                <c:pt idx="4">
                  <c:v>15</c:v>
                </c:pt>
                <c:pt idx="5">
                  <c:v>65</c:v>
                </c:pt>
                <c:pt idx="6">
                  <c:v>52</c:v>
                </c:pt>
                <c:pt idx="7">
                  <c:v>62</c:v>
                </c:pt>
                <c:pt idx="8">
                  <c:v>63</c:v>
                </c:pt>
                <c:pt idx="9">
                  <c:v>75</c:v>
                </c:pt>
                <c:pt idx="10">
                  <c:v>78</c:v>
                </c:pt>
                <c:pt idx="11">
                  <c:v>61</c:v>
                </c:pt>
                <c:pt idx="12">
                  <c:v>59</c:v>
                </c:pt>
                <c:pt idx="13">
                  <c:v>66</c:v>
                </c:pt>
                <c:pt idx="14">
                  <c:v>74</c:v>
                </c:pt>
                <c:pt idx="15">
                  <c:v>73</c:v>
                </c:pt>
                <c:pt idx="16">
                  <c:v>66</c:v>
                </c:pt>
                <c:pt idx="17">
                  <c:v>21</c:v>
                </c:pt>
                <c:pt idx="18">
                  <c:v>15</c:v>
                </c:pt>
                <c:pt idx="19">
                  <c:v>14</c:v>
                </c:pt>
                <c:pt idx="20">
                  <c:v>16</c:v>
                </c:pt>
                <c:pt idx="21">
                  <c:v>12</c:v>
                </c:pt>
                <c:pt idx="22">
                  <c:v>18</c:v>
                </c:pt>
                <c:pt idx="23">
                  <c:v>18</c:v>
                </c:pt>
              </c:numCache>
            </c:numRef>
          </c:val>
          <c:extLst>
            <c:ext xmlns:c16="http://schemas.microsoft.com/office/drawing/2014/chart" uri="{C3380CC4-5D6E-409C-BE32-E72D297353CC}">
              <c16:uniqueId val="{00000000-FC1B-489B-9787-883A2D102DEF}"/>
            </c:ext>
          </c:extLst>
        </c:ser>
        <c:dLbls>
          <c:showLegendKey val="0"/>
          <c:showVal val="0"/>
          <c:showCatName val="0"/>
          <c:showSerName val="0"/>
          <c:showPercent val="0"/>
          <c:showBubbleSize val="0"/>
        </c:dLbls>
        <c:gapWidth val="219"/>
        <c:overlap val="-27"/>
        <c:axId val="111834240"/>
        <c:axId val="111830880"/>
      </c:barChart>
      <c:lineChart>
        <c:grouping val="standard"/>
        <c:varyColors val="0"/>
        <c:ser>
          <c:idx val="1"/>
          <c:order val="1"/>
          <c:tx>
            <c:strRef>
              <c:f>'Pivot Visuals'!$AE$1</c:f>
              <c:strCache>
                <c:ptCount val="1"/>
                <c:pt idx="0">
                  <c:v>Sum of Collected Revenue </c:v>
                </c:pt>
              </c:strCache>
            </c:strRef>
          </c:tx>
          <c:spPr>
            <a:ln w="28575" cap="rnd">
              <a:solidFill>
                <a:srgbClr val="3E1716"/>
              </a:solidFill>
              <a:round/>
            </a:ln>
            <a:effectLst/>
          </c:spPr>
          <c:marker>
            <c:symbol val="none"/>
          </c:marker>
          <c:cat>
            <c:multiLvlStrRef>
              <c:f>'Pivot Visuals'!$AC$2:$AC$28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2024</c:v>
                  </c:pt>
                  <c:pt idx="12">
                    <c:v>2025</c:v>
                  </c:pt>
                </c:lvl>
              </c:multiLvlStrCache>
            </c:multiLvlStrRef>
          </c:cat>
          <c:val>
            <c:numRef>
              <c:f>'Pivot Visuals'!$AE$2:$AE$28</c:f>
              <c:numCache>
                <c:formatCode>General</c:formatCode>
                <c:ptCount val="24"/>
                <c:pt idx="0">
                  <c:v>2107.8000000000002</c:v>
                </c:pt>
                <c:pt idx="1">
                  <c:v>4295.9765853921754</c:v>
                </c:pt>
                <c:pt idx="2">
                  <c:v>499.47</c:v>
                </c:pt>
                <c:pt idx="3">
                  <c:v>1252.3600000000001</c:v>
                </c:pt>
                <c:pt idx="4">
                  <c:v>1276.7131686247537</c:v>
                </c:pt>
                <c:pt idx="5">
                  <c:v>5495.0114082631389</c:v>
                </c:pt>
                <c:pt idx="6">
                  <c:v>7665.5946645777221</c:v>
                </c:pt>
                <c:pt idx="7">
                  <c:v>8500.6735069974493</c:v>
                </c:pt>
                <c:pt idx="8">
                  <c:v>8849.5499999999993</c:v>
                </c:pt>
                <c:pt idx="9">
                  <c:v>6463.859983753011</c:v>
                </c:pt>
                <c:pt idx="10">
                  <c:v>13277.989204593892</c:v>
                </c:pt>
                <c:pt idx="11">
                  <c:v>6453.2</c:v>
                </c:pt>
                <c:pt idx="12">
                  <c:v>2974.023994327179</c:v>
                </c:pt>
                <c:pt idx="13">
                  <c:v>4121.6467244108717</c:v>
                </c:pt>
                <c:pt idx="14">
                  <c:v>4859.4906315948811</c:v>
                </c:pt>
                <c:pt idx="15">
                  <c:v>7321.8152689054514</c:v>
                </c:pt>
                <c:pt idx="16">
                  <c:v>4202.9142808445558</c:v>
                </c:pt>
                <c:pt idx="17">
                  <c:v>1084.19</c:v>
                </c:pt>
                <c:pt idx="18">
                  <c:v>1522.42</c:v>
                </c:pt>
                <c:pt idx="19">
                  <c:v>2536.91</c:v>
                </c:pt>
                <c:pt idx="20">
                  <c:v>456.59</c:v>
                </c:pt>
                <c:pt idx="21">
                  <c:v>337.73</c:v>
                </c:pt>
                <c:pt idx="22">
                  <c:v>1850.5915067072578</c:v>
                </c:pt>
                <c:pt idx="23">
                  <c:v>1890.4391530989628</c:v>
                </c:pt>
              </c:numCache>
            </c:numRef>
          </c:val>
          <c:smooth val="0"/>
          <c:extLst>
            <c:ext xmlns:c16="http://schemas.microsoft.com/office/drawing/2014/chart" uri="{C3380CC4-5D6E-409C-BE32-E72D297353CC}">
              <c16:uniqueId val="{00000001-FC1B-489B-9787-883A2D102DEF}"/>
            </c:ext>
          </c:extLst>
        </c:ser>
        <c:dLbls>
          <c:showLegendKey val="0"/>
          <c:showVal val="0"/>
          <c:showCatName val="0"/>
          <c:showSerName val="0"/>
          <c:showPercent val="0"/>
          <c:showBubbleSize val="0"/>
        </c:dLbls>
        <c:marker val="1"/>
        <c:smooth val="0"/>
        <c:axId val="111818880"/>
        <c:axId val="111840000"/>
      </c:lineChart>
      <c:catAx>
        <c:axId val="1118188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30" b="0" i="0" u="none" strike="noStrike" kern="1200" baseline="0">
                <a:solidFill>
                  <a:schemeClr val="tx1">
                    <a:lumMod val="65000"/>
                    <a:lumOff val="35000"/>
                  </a:schemeClr>
                </a:solidFill>
                <a:latin typeface="+mn-lt"/>
                <a:ea typeface="+mn-ea"/>
                <a:cs typeface="+mn-cs"/>
              </a:defRPr>
            </a:pPr>
            <a:endParaRPr lang="en-US"/>
          </a:p>
        </c:txPr>
        <c:crossAx val="111840000"/>
        <c:crosses val="autoZero"/>
        <c:auto val="1"/>
        <c:lblAlgn val="ctr"/>
        <c:lblOffset val="100"/>
        <c:noMultiLvlLbl val="0"/>
      </c:catAx>
      <c:valAx>
        <c:axId val="111840000"/>
        <c:scaling>
          <c:orientation val="minMax"/>
        </c:scaling>
        <c:delete val="0"/>
        <c:axPos val="l"/>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18880"/>
        <c:crosses val="autoZero"/>
        <c:crossBetween val="between"/>
      </c:valAx>
      <c:valAx>
        <c:axId val="111830880"/>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34240"/>
        <c:crosses val="max"/>
        <c:crossBetween val="between"/>
      </c:valAx>
      <c:catAx>
        <c:axId val="111834240"/>
        <c:scaling>
          <c:orientation val="minMax"/>
        </c:scaling>
        <c:delete val="1"/>
        <c:axPos val="b"/>
        <c:numFmt formatCode="General" sourceLinked="1"/>
        <c:majorTickMark val="out"/>
        <c:minorTickMark val="none"/>
        <c:tickLblPos val="nextTo"/>
        <c:crossAx val="111830880"/>
        <c:crosses val="autoZero"/>
        <c:auto val="1"/>
        <c:lblAlgn val="ctr"/>
        <c:lblOffset val="100"/>
        <c:noMultiLvlLbl val="0"/>
      </c:catAx>
      <c:spPr>
        <a:noFill/>
        <a:ln>
          <a:noFill/>
        </a:ln>
        <a:effectLst/>
      </c:spPr>
    </c:plotArea>
    <c:legend>
      <c:legendPos val="r"/>
      <c:layout>
        <c:manualLayout>
          <c:xMode val="edge"/>
          <c:yMode val="edge"/>
          <c:x val="0.77021045682173161"/>
          <c:y val="0.26972736516043605"/>
          <c:w val="0.22582371222002157"/>
          <c:h val="0.3445503771488023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8C3A5"/>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a:t>Collected &amp; Outstanding Billing</a:t>
            </a:r>
            <a:endParaRPr lang="en-US"/>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manualLayout>
          <c:xMode val="edge"/>
          <c:yMode val="edge"/>
          <c:x val="0.21102073628231027"/>
          <c:y val="5.256581346950159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pieChart>
        <c:varyColors val="1"/>
        <c:ser>
          <c:idx val="0"/>
          <c:order val="0"/>
          <c:tx>
            <c:strRef>
              <c:f>'Pivot Visuals'!$J$1</c:f>
              <c:strCache>
                <c:ptCount val="1"/>
                <c:pt idx="0">
                  <c:v>Amount</c:v>
                </c:pt>
              </c:strCache>
            </c:strRef>
          </c:tx>
          <c:spPr>
            <a:solidFill>
              <a:srgbClr val="C79C8B"/>
            </a:solidFill>
          </c:spPr>
          <c:explosion val="8"/>
          <c:dPt>
            <c:idx val="0"/>
            <c:bubble3D val="0"/>
            <c:spPr>
              <a:solidFill>
                <a:srgbClr val="E7C4A7"/>
              </a:solidFill>
              <a:ln w="19050">
                <a:solidFill>
                  <a:schemeClr val="lt1"/>
                </a:solidFill>
              </a:ln>
              <a:effectLst/>
            </c:spPr>
            <c:extLst>
              <c:ext xmlns:c16="http://schemas.microsoft.com/office/drawing/2014/chart" uri="{C3380CC4-5D6E-409C-BE32-E72D297353CC}">
                <c16:uniqueId val="{00000001-0917-478A-9DB0-6083B8EE8E0B}"/>
              </c:ext>
            </c:extLst>
          </c:dPt>
          <c:dPt>
            <c:idx val="1"/>
            <c:bubble3D val="0"/>
            <c:spPr>
              <a:solidFill>
                <a:srgbClr val="BB774D"/>
              </a:solidFill>
              <a:ln w="19050">
                <a:solidFill>
                  <a:schemeClr val="lt1"/>
                </a:solidFill>
              </a:ln>
              <a:effectLst/>
            </c:spPr>
            <c:extLst>
              <c:ext xmlns:c16="http://schemas.microsoft.com/office/drawing/2014/chart" uri="{C3380CC4-5D6E-409C-BE32-E72D297353CC}">
                <c16:uniqueId val="{00000003-0917-478A-9DB0-6083B8EE8E0B}"/>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Visuals'!$I$2:$I$3</c:f>
              <c:strCache>
                <c:ptCount val="2"/>
                <c:pt idx="0">
                  <c:v>Collected Revenue</c:v>
                </c:pt>
                <c:pt idx="1">
                  <c:v>Outstanding Revenue</c:v>
                </c:pt>
              </c:strCache>
            </c:strRef>
          </c:cat>
          <c:val>
            <c:numRef>
              <c:f>'Pivot Visuals'!$J$2:$J$3</c:f>
              <c:numCache>
                <c:formatCode>General</c:formatCode>
                <c:ptCount val="2"/>
                <c:pt idx="0">
                  <c:v>99296.960082091333</c:v>
                </c:pt>
                <c:pt idx="1">
                  <c:v>405110.5904669775</c:v>
                </c:pt>
              </c:numCache>
            </c:numRef>
          </c:val>
          <c:extLst>
            <c:ext xmlns:c16="http://schemas.microsoft.com/office/drawing/2014/chart" uri="{C3380CC4-5D6E-409C-BE32-E72D297353CC}">
              <c16:uniqueId val="{00000004-0917-478A-9DB0-6083B8EE8E0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3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D8C3A5"/>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[Messy_Healthcare_Dataset.xlsx]Pivot Visuals!PivotTable17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Patients By Billing</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dLbl>
          <c:idx val="0"/>
          <c:spPr>
            <a:noFill/>
            <a:ln>
              <a:noFill/>
            </a:ln>
            <a:effectLst/>
          </c:spPr>
          <c:txPr>
            <a:bodyPr rot="0" spcFirstLastPara="1" vertOverflow="ellipsis" vert="horz" wrap="square" lIns="38100" tIns="19050" rIns="38100" bIns="19050" anchor="t"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9070160347603609"/>
          <c:y val="0.23556521739130434"/>
          <c:w val="0.50929839652396391"/>
          <c:h val="0.71660869565217389"/>
        </c:manualLayout>
      </c:layout>
      <c:barChart>
        <c:barDir val="bar"/>
        <c:grouping val="clustered"/>
        <c:varyColors val="0"/>
        <c:ser>
          <c:idx val="0"/>
          <c:order val="0"/>
          <c:tx>
            <c:strRef>
              <c:f>'Pivot Visuals'!$AQ$1</c:f>
              <c:strCache>
                <c:ptCount val="1"/>
                <c:pt idx="0">
                  <c:v>Total</c:v>
                </c:pt>
              </c:strCache>
            </c:strRef>
          </c:tx>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invertIfNegative val="0"/>
          <c:dPt>
            <c:idx val="9"/>
            <c:invertIfNegative val="0"/>
            <c:bubble3D val="0"/>
            <c:spPr>
              <a:gradFill>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a:noFill/>
              </a:ln>
              <a:effectLst/>
            </c:spPr>
            <c:extLst>
              <c:ext xmlns:c16="http://schemas.microsoft.com/office/drawing/2014/chart" uri="{C3380CC4-5D6E-409C-BE32-E72D297353CC}">
                <c16:uniqueId val="{00000001-AA0A-4654-A161-FC36A16B1DC1}"/>
              </c:ext>
            </c:extLst>
          </c:dPt>
          <c:dLbls>
            <c:dLbl>
              <c:idx val="9"/>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A0A-4654-A161-FC36A16B1DC1}"/>
                </c:ext>
              </c:extLst>
            </c:dLbl>
            <c:spPr>
              <a:noFill/>
              <a:ln>
                <a:noFill/>
              </a:ln>
              <a:effectLst/>
            </c:spPr>
            <c:txPr>
              <a:bodyPr rot="0" spcFirstLastPara="1" vertOverflow="ellipsis" vert="horz" wrap="square" lIns="38100" tIns="19050" rIns="38100" bIns="19050" anchor="t"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Visuals'!$AP$2:$AP$12</c:f>
              <c:strCache>
                <c:ptCount val="10"/>
                <c:pt idx="0">
                  <c:v>Kathleen Thomas</c:v>
                </c:pt>
                <c:pt idx="1">
                  <c:v>Shannon Rodriguez</c:v>
                </c:pt>
                <c:pt idx="2">
                  <c:v>Nicholas Pitts</c:v>
                </c:pt>
                <c:pt idx="3">
                  <c:v>Nicole Thomas</c:v>
                </c:pt>
                <c:pt idx="4">
                  <c:v>Nicole Bates</c:v>
                </c:pt>
                <c:pt idx="5">
                  <c:v>Robert Swanson</c:v>
                </c:pt>
                <c:pt idx="6">
                  <c:v>Austin Medina</c:v>
                </c:pt>
                <c:pt idx="7">
                  <c:v>matthew banks</c:v>
                </c:pt>
                <c:pt idx="8">
                  <c:v>Denise Smith</c:v>
                </c:pt>
                <c:pt idx="9">
                  <c:v>James Nelson</c:v>
                </c:pt>
              </c:strCache>
            </c:strRef>
          </c:cat>
          <c:val>
            <c:numRef>
              <c:f>'Pivot Visuals'!$AQ$2:$AQ$12</c:f>
              <c:numCache>
                <c:formatCode>0.0</c:formatCode>
                <c:ptCount val="10"/>
                <c:pt idx="0">
                  <c:v>992.14</c:v>
                </c:pt>
                <c:pt idx="1">
                  <c:v>993.36</c:v>
                </c:pt>
                <c:pt idx="2">
                  <c:v>994.16</c:v>
                </c:pt>
                <c:pt idx="3">
                  <c:v>995.83</c:v>
                </c:pt>
                <c:pt idx="4">
                  <c:v>996.88</c:v>
                </c:pt>
                <c:pt idx="5">
                  <c:v>998.6</c:v>
                </c:pt>
                <c:pt idx="6">
                  <c:v>999.56</c:v>
                </c:pt>
                <c:pt idx="7">
                  <c:v>999.8</c:v>
                </c:pt>
                <c:pt idx="8">
                  <c:v>1145.31</c:v>
                </c:pt>
                <c:pt idx="9">
                  <c:v>1151.05</c:v>
                </c:pt>
              </c:numCache>
            </c:numRef>
          </c:val>
          <c:extLst>
            <c:ext xmlns:c16="http://schemas.microsoft.com/office/drawing/2014/chart" uri="{C3380CC4-5D6E-409C-BE32-E72D297353CC}">
              <c16:uniqueId val="{00000000-AA0A-4654-A161-FC36A16B1DC1}"/>
            </c:ext>
          </c:extLst>
        </c:ser>
        <c:dLbls>
          <c:dLblPos val="outEnd"/>
          <c:showLegendKey val="0"/>
          <c:showVal val="1"/>
          <c:showCatName val="0"/>
          <c:showSerName val="0"/>
          <c:showPercent val="0"/>
          <c:showBubbleSize val="0"/>
        </c:dLbls>
        <c:gapWidth val="182"/>
        <c:axId val="151182592"/>
        <c:axId val="151183072"/>
      </c:barChart>
      <c:catAx>
        <c:axId val="15118259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80" b="0" i="0" u="none" strike="noStrike" kern="1200" baseline="0">
                <a:solidFill>
                  <a:schemeClr val="tx1">
                    <a:lumMod val="65000"/>
                    <a:lumOff val="35000"/>
                  </a:schemeClr>
                </a:solidFill>
                <a:latin typeface="+mn-lt"/>
                <a:ea typeface="+mn-ea"/>
                <a:cs typeface="+mn-cs"/>
              </a:defRPr>
            </a:pPr>
            <a:endParaRPr lang="en-US"/>
          </a:p>
        </c:txPr>
        <c:crossAx val="151183072"/>
        <c:crosses val="autoZero"/>
        <c:auto val="1"/>
        <c:lblAlgn val="ctr"/>
        <c:lblOffset val="100"/>
        <c:noMultiLvlLbl val="0"/>
      </c:catAx>
      <c:valAx>
        <c:axId val="151183072"/>
        <c:scaling>
          <c:orientation val="minMax"/>
        </c:scaling>
        <c:delete val="1"/>
        <c:axPos val="b"/>
        <c:numFmt formatCode="0.0" sourceLinked="1"/>
        <c:majorTickMark val="none"/>
        <c:minorTickMark val="none"/>
        <c:tickLblPos val="nextTo"/>
        <c:crossAx val="1511825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[Messy_Healthcare_Dataset.xlsx]Pivot Visuals!PivotTable15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Billing By Gender</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523809523809521E-3"/>
          <c:y val="0.15980814898137735"/>
          <c:w val="0.93888888888888888"/>
          <c:h val="0.72088764946048411"/>
        </c:manualLayout>
      </c:layout>
      <c:barChart>
        <c:barDir val="col"/>
        <c:grouping val="clustered"/>
        <c:varyColors val="0"/>
        <c:ser>
          <c:idx val="0"/>
          <c:order val="0"/>
          <c:tx>
            <c:strRef>
              <c:f>'Pivot Visuals'!$W$1</c:f>
              <c:strCache>
                <c:ptCount val="1"/>
                <c:pt idx="0">
                  <c:v>Total</c:v>
                </c:pt>
              </c:strCache>
            </c:strRef>
          </c:tx>
          <c:spPr>
            <a:gradFill flip="none" rotWithShape="1">
              <a:gsLst>
                <a:gs pos="0">
                  <a:srgbClr val="AC4E00"/>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Visuals'!$V$2:$V$5</c:f>
              <c:strCache>
                <c:ptCount val="3"/>
                <c:pt idx="0">
                  <c:v>Female</c:v>
                </c:pt>
                <c:pt idx="1">
                  <c:v>Male</c:v>
                </c:pt>
                <c:pt idx="2">
                  <c:v>Unknown</c:v>
                </c:pt>
              </c:strCache>
            </c:strRef>
          </c:cat>
          <c:val>
            <c:numRef>
              <c:f>'Pivot Visuals'!$W$2:$W$5</c:f>
              <c:numCache>
                <c:formatCode>0.00</c:formatCode>
                <c:ptCount val="3"/>
                <c:pt idx="0">
                  <c:v>138369.96316081745</c:v>
                </c:pt>
                <c:pt idx="1">
                  <c:v>150586.69290632728</c:v>
                </c:pt>
                <c:pt idx="2">
                  <c:v>215450.89448192363</c:v>
                </c:pt>
              </c:numCache>
            </c:numRef>
          </c:val>
          <c:extLst>
            <c:ext xmlns:c16="http://schemas.microsoft.com/office/drawing/2014/chart" uri="{C3380CC4-5D6E-409C-BE32-E72D297353CC}">
              <c16:uniqueId val="{00000000-117A-438B-90D3-F688E4E3F6F8}"/>
            </c:ext>
          </c:extLst>
        </c:ser>
        <c:dLbls>
          <c:dLblPos val="outEnd"/>
          <c:showLegendKey val="0"/>
          <c:showVal val="1"/>
          <c:showCatName val="0"/>
          <c:showSerName val="0"/>
          <c:showPercent val="0"/>
          <c:showBubbleSize val="0"/>
        </c:dLbls>
        <c:gapWidth val="219"/>
        <c:overlap val="-27"/>
        <c:axId val="111806880"/>
        <c:axId val="111791520"/>
      </c:barChart>
      <c:catAx>
        <c:axId val="1118068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30" b="0" i="0" u="none" strike="noStrike" kern="1200" baseline="0">
                <a:solidFill>
                  <a:schemeClr val="tx1">
                    <a:lumMod val="65000"/>
                    <a:lumOff val="35000"/>
                  </a:schemeClr>
                </a:solidFill>
                <a:latin typeface="+mn-lt"/>
                <a:ea typeface="+mn-ea"/>
                <a:cs typeface="+mn-cs"/>
              </a:defRPr>
            </a:pPr>
            <a:endParaRPr lang="en-US"/>
          </a:p>
        </c:txPr>
        <c:crossAx val="111791520"/>
        <c:crosses val="autoZero"/>
        <c:auto val="1"/>
        <c:lblAlgn val="ctr"/>
        <c:lblOffset val="100"/>
        <c:noMultiLvlLbl val="0"/>
      </c:catAx>
      <c:valAx>
        <c:axId val="111791520"/>
        <c:scaling>
          <c:orientation val="minMax"/>
        </c:scaling>
        <c:delete val="1"/>
        <c:axPos val="l"/>
        <c:numFmt formatCode="0.00" sourceLinked="1"/>
        <c:majorTickMark val="none"/>
        <c:minorTickMark val="none"/>
        <c:tickLblPos val="nextTo"/>
        <c:crossAx val="1118068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765175</xdr:colOff>
      <xdr:row>4</xdr:row>
      <xdr:rowOff>149225</xdr:rowOff>
    </xdr:from>
    <xdr:to>
      <xdr:col>8</xdr:col>
      <xdr:colOff>511175</xdr:colOff>
      <xdr:row>19</xdr:row>
      <xdr:rowOff>130175</xdr:rowOff>
    </xdr:to>
    <xdr:graphicFrame macro="">
      <xdr:nvGraphicFramePr>
        <xdr:cNvPr id="5" name="Chart 4">
          <a:extLst>
            <a:ext uri="{FF2B5EF4-FFF2-40B4-BE49-F238E27FC236}">
              <a16:creationId xmlns:a16="http://schemas.microsoft.com/office/drawing/2014/main" id="{AB556CC7-F7C7-F79F-4BA4-F7500A98F2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361950</xdr:colOff>
      <xdr:row>12</xdr:row>
      <xdr:rowOff>53975</xdr:rowOff>
    </xdr:from>
    <xdr:to>
      <xdr:col>18</xdr:col>
      <xdr:colOff>273050</xdr:colOff>
      <xdr:row>27</xdr:row>
      <xdr:rowOff>34925</xdr:rowOff>
    </xdr:to>
    <xdr:graphicFrame macro="">
      <xdr:nvGraphicFramePr>
        <xdr:cNvPr id="6" name="Chart 5">
          <a:extLst>
            <a:ext uri="{FF2B5EF4-FFF2-40B4-BE49-F238E27FC236}">
              <a16:creationId xmlns:a16="http://schemas.microsoft.com/office/drawing/2014/main" id="{70C79B6A-BD55-295F-DBB6-1A5EE7AAE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368300</xdr:colOff>
      <xdr:row>6</xdr:row>
      <xdr:rowOff>53975</xdr:rowOff>
    </xdr:from>
    <xdr:to>
      <xdr:col>26</xdr:col>
      <xdr:colOff>279400</xdr:colOff>
      <xdr:row>21</xdr:row>
      <xdr:rowOff>34925</xdr:rowOff>
    </xdr:to>
    <xdr:graphicFrame macro="">
      <xdr:nvGraphicFramePr>
        <xdr:cNvPr id="7" name="Chart 6">
          <a:extLst>
            <a:ext uri="{FF2B5EF4-FFF2-40B4-BE49-F238E27FC236}">
              <a16:creationId xmlns:a16="http://schemas.microsoft.com/office/drawing/2014/main" id="{12CF2EA6-6A6A-1B50-B998-19B08BEACE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492125</xdr:colOff>
      <xdr:row>1</xdr:row>
      <xdr:rowOff>171450</xdr:rowOff>
    </xdr:from>
    <xdr:to>
      <xdr:col>39</xdr:col>
      <xdr:colOff>187325</xdr:colOff>
      <xdr:row>16</xdr:row>
      <xdr:rowOff>152400</xdr:rowOff>
    </xdr:to>
    <xdr:graphicFrame macro="">
      <xdr:nvGraphicFramePr>
        <xdr:cNvPr id="9" name="Chart 8">
          <a:extLst>
            <a:ext uri="{FF2B5EF4-FFF2-40B4-BE49-F238E27FC236}">
              <a16:creationId xmlns:a16="http://schemas.microsoft.com/office/drawing/2014/main" id="{610FA233-65C0-5CDF-CADC-EE7BBFD186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43</xdr:col>
      <xdr:colOff>517525</xdr:colOff>
      <xdr:row>0</xdr:row>
      <xdr:rowOff>0</xdr:rowOff>
    </xdr:from>
    <xdr:to>
      <xdr:col>51</xdr:col>
      <xdr:colOff>212725</xdr:colOff>
      <xdr:row>14</xdr:row>
      <xdr:rowOff>165100</xdr:rowOff>
    </xdr:to>
    <xdr:graphicFrame macro="">
      <xdr:nvGraphicFramePr>
        <xdr:cNvPr id="10" name="Chart 9">
          <a:extLst>
            <a:ext uri="{FF2B5EF4-FFF2-40B4-BE49-F238E27FC236}">
              <a16:creationId xmlns:a16="http://schemas.microsoft.com/office/drawing/2014/main" id="{DB2ED4E2-1CFC-E123-2F26-2EDA96C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51</xdr:col>
      <xdr:colOff>368300</xdr:colOff>
      <xdr:row>7</xdr:row>
      <xdr:rowOff>6351</xdr:rowOff>
    </xdr:from>
    <xdr:to>
      <xdr:col>54</xdr:col>
      <xdr:colOff>368300</xdr:colOff>
      <xdr:row>11</xdr:row>
      <xdr:rowOff>114301</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C67269E2-9455-9848-9C8F-25538588B3E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0582850" y="1295401"/>
              <a:ext cx="1828800" cy="844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59</xdr:col>
      <xdr:colOff>107950</xdr:colOff>
      <xdr:row>5</xdr:row>
      <xdr:rowOff>88901</xdr:rowOff>
    </xdr:from>
    <xdr:to>
      <xdr:col>62</xdr:col>
      <xdr:colOff>107950</xdr:colOff>
      <xdr:row>13</xdr:row>
      <xdr:rowOff>76201</xdr:rowOff>
    </xdr:to>
    <mc:AlternateContent xmlns:mc="http://schemas.openxmlformats.org/markup-compatibility/2006" xmlns:a14="http://schemas.microsoft.com/office/drawing/2010/main">
      <mc:Choice Requires="a14">
        <xdr:graphicFrame macro="">
          <xdr:nvGraphicFramePr>
            <xdr:cNvPr id="3" name="Payment Status">
              <a:extLst>
                <a:ext uri="{FF2B5EF4-FFF2-40B4-BE49-F238E27FC236}">
                  <a16:creationId xmlns:a16="http://schemas.microsoft.com/office/drawing/2014/main" id="{92C83B59-58D7-B61B-24B5-7607DC1E7EF2}"/>
                </a:ext>
              </a:extLst>
            </xdr:cNvPr>
            <xdr:cNvGraphicFramePr/>
          </xdr:nvGraphicFramePr>
          <xdr:xfrm>
            <a:off x="0" y="0"/>
            <a:ext cx="0" cy="0"/>
          </xdr:xfrm>
          <a:graphic>
            <a:graphicData uri="http://schemas.microsoft.com/office/drawing/2010/slicer">
              <sle:slicer xmlns:sle="http://schemas.microsoft.com/office/drawing/2010/slicer" name="Payment Status"/>
            </a:graphicData>
          </a:graphic>
        </xdr:graphicFrame>
      </mc:Choice>
      <mc:Fallback xmlns="">
        <xdr:sp macro="" textlink="">
          <xdr:nvSpPr>
            <xdr:cNvPr id="0" name=""/>
            <xdr:cNvSpPr>
              <a:spLocks noTextEdit="1"/>
            </xdr:cNvSpPr>
          </xdr:nvSpPr>
          <xdr:spPr>
            <a:xfrm>
              <a:off x="45726350" y="1009651"/>
              <a:ext cx="1828800" cy="1460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65</xdr:col>
      <xdr:colOff>577850</xdr:colOff>
      <xdr:row>5</xdr:row>
      <xdr:rowOff>120651</xdr:rowOff>
    </xdr:from>
    <xdr:to>
      <xdr:col>68</xdr:col>
      <xdr:colOff>577850</xdr:colOff>
      <xdr:row>13</xdr:row>
      <xdr:rowOff>165101</xdr:rowOff>
    </xdr:to>
    <mc:AlternateContent xmlns:mc="http://schemas.openxmlformats.org/markup-compatibility/2006" xmlns:a14="http://schemas.microsoft.com/office/drawing/2010/main">
      <mc:Choice Requires="a14">
        <xdr:graphicFrame macro="">
          <xdr:nvGraphicFramePr>
            <xdr:cNvPr id="4" name="Visit Type">
              <a:extLst>
                <a:ext uri="{FF2B5EF4-FFF2-40B4-BE49-F238E27FC236}">
                  <a16:creationId xmlns:a16="http://schemas.microsoft.com/office/drawing/2014/main" id="{297A7B42-A225-0002-34BC-AB3488980EAE}"/>
                </a:ext>
              </a:extLst>
            </xdr:cNvPr>
            <xdr:cNvGraphicFramePr/>
          </xdr:nvGraphicFramePr>
          <xdr:xfrm>
            <a:off x="0" y="0"/>
            <a:ext cx="0" cy="0"/>
          </xdr:xfrm>
          <a:graphic>
            <a:graphicData uri="http://schemas.microsoft.com/office/drawing/2010/slicer">
              <sle:slicer xmlns:sle="http://schemas.microsoft.com/office/drawing/2010/slicer" name="Visit Type"/>
            </a:graphicData>
          </a:graphic>
        </xdr:graphicFrame>
      </mc:Choice>
      <mc:Fallback xmlns="">
        <xdr:sp macro="" textlink="">
          <xdr:nvSpPr>
            <xdr:cNvPr id="0" name=""/>
            <xdr:cNvSpPr>
              <a:spLocks noTextEdit="1"/>
            </xdr:cNvSpPr>
          </xdr:nvSpPr>
          <xdr:spPr>
            <a:xfrm>
              <a:off x="50285650" y="1041401"/>
              <a:ext cx="1828800" cy="1517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488950</xdr:colOff>
      <xdr:row>2</xdr:row>
      <xdr:rowOff>165100</xdr:rowOff>
    </xdr:from>
    <xdr:to>
      <xdr:col>5</xdr:col>
      <xdr:colOff>146050</xdr:colOff>
      <xdr:row>7</xdr:row>
      <xdr:rowOff>25400</xdr:rowOff>
    </xdr:to>
    <xdr:sp macro="" textlink="">
      <xdr:nvSpPr>
        <xdr:cNvPr id="2" name="Rectangle: Rounded Corners 1">
          <a:extLst>
            <a:ext uri="{FF2B5EF4-FFF2-40B4-BE49-F238E27FC236}">
              <a16:creationId xmlns:a16="http://schemas.microsoft.com/office/drawing/2014/main" id="{7EFE3EDF-948D-44BE-EA93-345AC78D035A}"/>
            </a:ext>
          </a:extLst>
        </xdr:cNvPr>
        <xdr:cNvSpPr/>
      </xdr:nvSpPr>
      <xdr:spPr>
        <a:xfrm>
          <a:off x="1098550" y="533400"/>
          <a:ext cx="2095500" cy="781050"/>
        </a:xfrm>
        <a:prstGeom prst="roundRect">
          <a:avLst/>
        </a:prstGeom>
        <a:solidFill>
          <a:srgbClr val="A37E4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3175</xdr:colOff>
      <xdr:row>2</xdr:row>
      <xdr:rowOff>168275</xdr:rowOff>
    </xdr:from>
    <xdr:to>
      <xdr:col>11</xdr:col>
      <xdr:colOff>403225</xdr:colOff>
      <xdr:row>7</xdr:row>
      <xdr:rowOff>28575</xdr:rowOff>
    </xdr:to>
    <xdr:sp macro="" textlink="">
      <xdr:nvSpPr>
        <xdr:cNvPr id="3" name="Rectangle: Rounded Corners 2">
          <a:extLst>
            <a:ext uri="{FF2B5EF4-FFF2-40B4-BE49-F238E27FC236}">
              <a16:creationId xmlns:a16="http://schemas.microsoft.com/office/drawing/2014/main" id="{DDC3F66E-AF9E-E864-51A3-9A329A5A608F}"/>
            </a:ext>
          </a:extLst>
        </xdr:cNvPr>
        <xdr:cNvSpPr/>
      </xdr:nvSpPr>
      <xdr:spPr>
        <a:xfrm>
          <a:off x="4879975" y="536575"/>
          <a:ext cx="2228850" cy="781050"/>
        </a:xfrm>
        <a:prstGeom prst="roundRect">
          <a:avLst/>
        </a:prstGeom>
        <a:solidFill>
          <a:srgbClr val="A37E4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254000</xdr:colOff>
      <xdr:row>2</xdr:row>
      <xdr:rowOff>158750</xdr:rowOff>
    </xdr:from>
    <xdr:to>
      <xdr:col>18</xdr:col>
      <xdr:colOff>12700</xdr:colOff>
      <xdr:row>7</xdr:row>
      <xdr:rowOff>19050</xdr:rowOff>
    </xdr:to>
    <xdr:sp macro="" textlink="">
      <xdr:nvSpPr>
        <xdr:cNvPr id="4" name="Rectangle: Rounded Corners 3">
          <a:extLst>
            <a:ext uri="{FF2B5EF4-FFF2-40B4-BE49-F238E27FC236}">
              <a16:creationId xmlns:a16="http://schemas.microsoft.com/office/drawing/2014/main" id="{87316432-C813-8727-E492-9FC7A91DF48E}"/>
            </a:ext>
          </a:extLst>
        </xdr:cNvPr>
        <xdr:cNvSpPr/>
      </xdr:nvSpPr>
      <xdr:spPr>
        <a:xfrm>
          <a:off x="8788400" y="527050"/>
          <a:ext cx="2197100" cy="781050"/>
        </a:xfrm>
        <a:prstGeom prst="roundRect">
          <a:avLst/>
        </a:prstGeom>
        <a:solidFill>
          <a:srgbClr val="A37E4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114300</xdr:colOff>
      <xdr:row>7</xdr:row>
      <xdr:rowOff>133350</xdr:rowOff>
    </xdr:from>
    <xdr:to>
      <xdr:col>13</xdr:col>
      <xdr:colOff>95250</xdr:colOff>
      <xdr:row>19</xdr:row>
      <xdr:rowOff>12700</xdr:rowOff>
    </xdr:to>
    <xdr:sp macro="" textlink="">
      <xdr:nvSpPr>
        <xdr:cNvPr id="5" name="Rectangle 4">
          <a:extLst>
            <a:ext uri="{FF2B5EF4-FFF2-40B4-BE49-F238E27FC236}">
              <a16:creationId xmlns:a16="http://schemas.microsoft.com/office/drawing/2014/main" id="{6F96BEC9-26D4-61AD-DABB-1ECD4337D019}"/>
            </a:ext>
          </a:extLst>
        </xdr:cNvPr>
        <xdr:cNvSpPr/>
      </xdr:nvSpPr>
      <xdr:spPr>
        <a:xfrm>
          <a:off x="723900" y="1422400"/>
          <a:ext cx="7296150" cy="2089150"/>
        </a:xfrm>
        <a:prstGeom prst="rect">
          <a:avLst/>
        </a:prstGeom>
        <a:solidFill>
          <a:srgbClr val="D8C3A5"/>
        </a:solidFill>
        <a:effectLst>
          <a:glow rad="127000">
            <a:srgbClr val="663300"/>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114300</xdr:colOff>
      <xdr:row>19</xdr:row>
      <xdr:rowOff>88900</xdr:rowOff>
    </xdr:from>
    <xdr:to>
      <xdr:col>13</xdr:col>
      <xdr:colOff>95250</xdr:colOff>
      <xdr:row>31</xdr:row>
      <xdr:rowOff>146050</xdr:rowOff>
    </xdr:to>
    <xdr:sp macro="" textlink="">
      <xdr:nvSpPr>
        <xdr:cNvPr id="6" name="Rectangle 5">
          <a:extLst>
            <a:ext uri="{FF2B5EF4-FFF2-40B4-BE49-F238E27FC236}">
              <a16:creationId xmlns:a16="http://schemas.microsoft.com/office/drawing/2014/main" id="{53FE82F6-9355-FD1B-45FE-A80D1E6E42CD}"/>
            </a:ext>
          </a:extLst>
        </xdr:cNvPr>
        <xdr:cNvSpPr/>
      </xdr:nvSpPr>
      <xdr:spPr>
        <a:xfrm>
          <a:off x="723900" y="3587750"/>
          <a:ext cx="7296150" cy="2266950"/>
        </a:xfrm>
        <a:prstGeom prst="rect">
          <a:avLst/>
        </a:prstGeom>
        <a:solidFill>
          <a:srgbClr val="D8C3A5"/>
        </a:solidFill>
        <a:effectLst>
          <a:glow rad="101600">
            <a:srgbClr val="663300">
              <a:alpha val="6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120650</xdr:colOff>
      <xdr:row>32</xdr:row>
      <xdr:rowOff>50800</xdr:rowOff>
    </xdr:from>
    <xdr:to>
      <xdr:col>5</xdr:col>
      <xdr:colOff>184150</xdr:colOff>
      <xdr:row>50</xdr:row>
      <xdr:rowOff>76200</xdr:rowOff>
    </xdr:to>
    <xdr:sp macro="" textlink="">
      <xdr:nvSpPr>
        <xdr:cNvPr id="7" name="Rectangle 6">
          <a:extLst>
            <a:ext uri="{FF2B5EF4-FFF2-40B4-BE49-F238E27FC236}">
              <a16:creationId xmlns:a16="http://schemas.microsoft.com/office/drawing/2014/main" id="{EE0552B7-7FC6-C13F-A137-05EF09D7F9F4}"/>
            </a:ext>
          </a:extLst>
        </xdr:cNvPr>
        <xdr:cNvSpPr/>
      </xdr:nvSpPr>
      <xdr:spPr>
        <a:xfrm>
          <a:off x="730250" y="5943600"/>
          <a:ext cx="2501900" cy="3340100"/>
        </a:xfrm>
        <a:prstGeom prst="rect">
          <a:avLst/>
        </a:prstGeom>
        <a:solidFill>
          <a:srgbClr val="D8C3A5"/>
        </a:solidFill>
        <a:effectLst>
          <a:glow rad="127000">
            <a:srgbClr val="663300"/>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241300</xdr:colOff>
      <xdr:row>32</xdr:row>
      <xdr:rowOff>50800</xdr:rowOff>
    </xdr:from>
    <xdr:to>
      <xdr:col>9</xdr:col>
      <xdr:colOff>165100</xdr:colOff>
      <xdr:row>50</xdr:row>
      <xdr:rowOff>95250</xdr:rowOff>
    </xdr:to>
    <xdr:sp macro="" textlink="">
      <xdr:nvSpPr>
        <xdr:cNvPr id="8" name="Rectangle 7">
          <a:extLst>
            <a:ext uri="{FF2B5EF4-FFF2-40B4-BE49-F238E27FC236}">
              <a16:creationId xmlns:a16="http://schemas.microsoft.com/office/drawing/2014/main" id="{27CC6F60-09FB-4162-515F-E888633319D6}"/>
            </a:ext>
          </a:extLst>
        </xdr:cNvPr>
        <xdr:cNvSpPr/>
      </xdr:nvSpPr>
      <xdr:spPr>
        <a:xfrm>
          <a:off x="3289300" y="5943600"/>
          <a:ext cx="2362200" cy="3359150"/>
        </a:xfrm>
        <a:prstGeom prst="rect">
          <a:avLst/>
        </a:prstGeom>
        <a:solidFill>
          <a:srgbClr val="D8C3A5"/>
        </a:solidFill>
        <a:effectLst>
          <a:glow rad="127000">
            <a:srgbClr val="663300"/>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247650</xdr:colOff>
      <xdr:row>32</xdr:row>
      <xdr:rowOff>47625</xdr:rowOff>
    </xdr:from>
    <xdr:to>
      <xdr:col>13</xdr:col>
      <xdr:colOff>107950</xdr:colOff>
      <xdr:row>50</xdr:row>
      <xdr:rowOff>66675</xdr:rowOff>
    </xdr:to>
    <xdr:sp macro="" textlink="">
      <xdr:nvSpPr>
        <xdr:cNvPr id="9" name="Rectangle 8">
          <a:extLst>
            <a:ext uri="{FF2B5EF4-FFF2-40B4-BE49-F238E27FC236}">
              <a16:creationId xmlns:a16="http://schemas.microsoft.com/office/drawing/2014/main" id="{174C6A91-1AE8-0169-CFC8-1B89BC5F14C9}"/>
            </a:ext>
          </a:extLst>
        </xdr:cNvPr>
        <xdr:cNvSpPr/>
      </xdr:nvSpPr>
      <xdr:spPr>
        <a:xfrm>
          <a:off x="5734050" y="5940425"/>
          <a:ext cx="2298700" cy="3333750"/>
        </a:xfrm>
        <a:prstGeom prst="rect">
          <a:avLst/>
        </a:prstGeom>
        <a:solidFill>
          <a:srgbClr val="D8C3A5"/>
        </a:solidFill>
        <a:effectLst>
          <a:glow rad="127000">
            <a:srgbClr val="663300"/>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247650</xdr:colOff>
      <xdr:row>26</xdr:row>
      <xdr:rowOff>76200</xdr:rowOff>
    </xdr:from>
    <xdr:to>
      <xdr:col>18</xdr:col>
      <xdr:colOff>501650</xdr:colOff>
      <xdr:row>50</xdr:row>
      <xdr:rowOff>57150</xdr:rowOff>
    </xdr:to>
    <xdr:sp macro="" textlink="">
      <xdr:nvSpPr>
        <xdr:cNvPr id="11" name="Rectangle 10">
          <a:extLst>
            <a:ext uri="{FF2B5EF4-FFF2-40B4-BE49-F238E27FC236}">
              <a16:creationId xmlns:a16="http://schemas.microsoft.com/office/drawing/2014/main" id="{859BEA12-2944-AAA1-016A-F10F5C4B3B4B}"/>
            </a:ext>
          </a:extLst>
        </xdr:cNvPr>
        <xdr:cNvSpPr/>
      </xdr:nvSpPr>
      <xdr:spPr>
        <a:xfrm>
          <a:off x="8172450" y="4864100"/>
          <a:ext cx="3302000" cy="4400550"/>
        </a:xfrm>
        <a:prstGeom prst="rect">
          <a:avLst/>
        </a:prstGeom>
        <a:solidFill>
          <a:srgbClr val="D8C3A5"/>
        </a:solidFill>
        <a:effectLst>
          <a:glow rad="127000">
            <a:srgbClr val="663300"/>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520700</xdr:colOff>
      <xdr:row>0</xdr:row>
      <xdr:rowOff>0</xdr:rowOff>
    </xdr:from>
    <xdr:to>
      <xdr:col>1</xdr:col>
      <xdr:colOff>50800</xdr:colOff>
      <xdr:row>51</xdr:row>
      <xdr:rowOff>50800</xdr:rowOff>
    </xdr:to>
    <xdr:sp macro="" textlink="">
      <xdr:nvSpPr>
        <xdr:cNvPr id="12" name="Rectangle 11">
          <a:extLst>
            <a:ext uri="{FF2B5EF4-FFF2-40B4-BE49-F238E27FC236}">
              <a16:creationId xmlns:a16="http://schemas.microsoft.com/office/drawing/2014/main" id="{B47F1205-0A6D-5C3F-B568-0FE3B9890044}"/>
            </a:ext>
          </a:extLst>
        </xdr:cNvPr>
        <xdr:cNvSpPr/>
      </xdr:nvSpPr>
      <xdr:spPr>
        <a:xfrm>
          <a:off x="520700" y="0"/>
          <a:ext cx="139700" cy="9442450"/>
        </a:xfrm>
        <a:prstGeom prst="rect">
          <a:avLst/>
        </a:prstGeom>
        <a:solidFill>
          <a:srgbClr val="663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209550</xdr:colOff>
      <xdr:row>7</xdr:row>
      <xdr:rowOff>120650</xdr:rowOff>
    </xdr:from>
    <xdr:to>
      <xdr:col>18</xdr:col>
      <xdr:colOff>476250</xdr:colOff>
      <xdr:row>25</xdr:row>
      <xdr:rowOff>114300</xdr:rowOff>
    </xdr:to>
    <xdr:sp macro="" textlink="">
      <xdr:nvSpPr>
        <xdr:cNvPr id="15" name="Rectangle 14">
          <a:extLst>
            <a:ext uri="{FF2B5EF4-FFF2-40B4-BE49-F238E27FC236}">
              <a16:creationId xmlns:a16="http://schemas.microsoft.com/office/drawing/2014/main" id="{4A3EA84C-9205-E119-4781-62F5F568D5FD}"/>
            </a:ext>
          </a:extLst>
        </xdr:cNvPr>
        <xdr:cNvSpPr/>
      </xdr:nvSpPr>
      <xdr:spPr>
        <a:xfrm>
          <a:off x="8134350" y="1409700"/>
          <a:ext cx="3314700" cy="3308350"/>
        </a:xfrm>
        <a:prstGeom prst="rect">
          <a:avLst/>
        </a:prstGeom>
        <a:solidFill>
          <a:srgbClr val="D8C3A5"/>
        </a:solidFill>
        <a:effectLst>
          <a:glow rad="127000">
            <a:srgbClr val="663300"/>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457200</xdr:colOff>
      <xdr:row>0</xdr:row>
      <xdr:rowOff>6350</xdr:rowOff>
    </xdr:from>
    <xdr:to>
      <xdr:col>18</xdr:col>
      <xdr:colOff>571500</xdr:colOff>
      <xdr:row>51</xdr:row>
      <xdr:rowOff>19050</xdr:rowOff>
    </xdr:to>
    <xdr:sp macro="" textlink="">
      <xdr:nvSpPr>
        <xdr:cNvPr id="16" name="Rectangle 15">
          <a:extLst>
            <a:ext uri="{FF2B5EF4-FFF2-40B4-BE49-F238E27FC236}">
              <a16:creationId xmlns:a16="http://schemas.microsoft.com/office/drawing/2014/main" id="{74CF6865-880B-D545-6B8F-C0AE995E66C1}"/>
            </a:ext>
          </a:extLst>
        </xdr:cNvPr>
        <xdr:cNvSpPr/>
      </xdr:nvSpPr>
      <xdr:spPr>
        <a:xfrm>
          <a:off x="11430000" y="6350"/>
          <a:ext cx="114300" cy="9404350"/>
        </a:xfrm>
        <a:prstGeom prst="rect">
          <a:avLst/>
        </a:prstGeom>
        <a:solidFill>
          <a:srgbClr val="663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514350</xdr:colOff>
      <xdr:row>50</xdr:row>
      <xdr:rowOff>76200</xdr:rowOff>
    </xdr:from>
    <xdr:to>
      <xdr:col>18</xdr:col>
      <xdr:colOff>527050</xdr:colOff>
      <xdr:row>51</xdr:row>
      <xdr:rowOff>38100</xdr:rowOff>
    </xdr:to>
    <xdr:sp macro="" textlink="">
      <xdr:nvSpPr>
        <xdr:cNvPr id="17" name="Rectangle 16">
          <a:extLst>
            <a:ext uri="{FF2B5EF4-FFF2-40B4-BE49-F238E27FC236}">
              <a16:creationId xmlns:a16="http://schemas.microsoft.com/office/drawing/2014/main" id="{3B7F148E-74CA-64A0-2ACE-3A7079832A65}"/>
            </a:ext>
          </a:extLst>
        </xdr:cNvPr>
        <xdr:cNvSpPr/>
      </xdr:nvSpPr>
      <xdr:spPr>
        <a:xfrm>
          <a:off x="514350" y="9283700"/>
          <a:ext cx="10985500" cy="146050"/>
        </a:xfrm>
        <a:prstGeom prst="rect">
          <a:avLst/>
        </a:prstGeom>
        <a:solidFill>
          <a:srgbClr val="663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63500</xdr:colOff>
      <xdr:row>0</xdr:row>
      <xdr:rowOff>0</xdr:rowOff>
    </xdr:from>
    <xdr:to>
      <xdr:col>18</xdr:col>
      <xdr:colOff>590550</xdr:colOff>
      <xdr:row>0</xdr:row>
      <xdr:rowOff>146050</xdr:rowOff>
    </xdr:to>
    <xdr:sp macro="" textlink="">
      <xdr:nvSpPr>
        <xdr:cNvPr id="18" name="Rectangle 17">
          <a:extLst>
            <a:ext uri="{FF2B5EF4-FFF2-40B4-BE49-F238E27FC236}">
              <a16:creationId xmlns:a16="http://schemas.microsoft.com/office/drawing/2014/main" id="{0FD08248-0D7D-C7EE-DFCB-B1F59E3F11BC}"/>
            </a:ext>
          </a:extLst>
        </xdr:cNvPr>
        <xdr:cNvSpPr/>
      </xdr:nvSpPr>
      <xdr:spPr>
        <a:xfrm>
          <a:off x="673100" y="0"/>
          <a:ext cx="10890250" cy="146050"/>
        </a:xfrm>
        <a:prstGeom prst="rect">
          <a:avLst/>
        </a:prstGeom>
        <a:solidFill>
          <a:srgbClr val="663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663300"/>
            </a:solidFill>
          </a:endParaRPr>
        </a:p>
      </xdr:txBody>
    </xdr:sp>
    <xdr:clientData/>
  </xdr:twoCellAnchor>
  <xdr:twoCellAnchor>
    <xdr:from>
      <xdr:col>1</xdr:col>
      <xdr:colOff>577850</xdr:colOff>
      <xdr:row>8</xdr:row>
      <xdr:rowOff>6350</xdr:rowOff>
    </xdr:from>
    <xdr:to>
      <xdr:col>12</xdr:col>
      <xdr:colOff>495300</xdr:colOff>
      <xdr:row>18</xdr:row>
      <xdr:rowOff>95250</xdr:rowOff>
    </xdr:to>
    <xdr:graphicFrame macro="">
      <xdr:nvGraphicFramePr>
        <xdr:cNvPr id="19" name="Chart 18">
          <a:extLst>
            <a:ext uri="{FF2B5EF4-FFF2-40B4-BE49-F238E27FC236}">
              <a16:creationId xmlns:a16="http://schemas.microsoft.com/office/drawing/2014/main" id="{A0309B04-88A1-4497-BC87-F244F6BCD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273050</xdr:colOff>
      <xdr:row>19</xdr:row>
      <xdr:rowOff>139700</xdr:rowOff>
    </xdr:from>
    <xdr:to>
      <xdr:col>12</xdr:col>
      <xdr:colOff>387350</xdr:colOff>
      <xdr:row>31</xdr:row>
      <xdr:rowOff>44450</xdr:rowOff>
    </xdr:to>
    <xdr:graphicFrame macro="">
      <xdr:nvGraphicFramePr>
        <xdr:cNvPr id="20" name="Chart 19">
          <a:extLst>
            <a:ext uri="{FF2B5EF4-FFF2-40B4-BE49-F238E27FC236}">
              <a16:creationId xmlns:a16="http://schemas.microsoft.com/office/drawing/2014/main" id="{22F85E47-ED0D-4CEB-8CA2-FF9E7B186A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311150</xdr:colOff>
      <xdr:row>32</xdr:row>
      <xdr:rowOff>146050</xdr:rowOff>
    </xdr:from>
    <xdr:to>
      <xdr:col>4</xdr:col>
      <xdr:colOff>529590</xdr:colOff>
      <xdr:row>48</xdr:row>
      <xdr:rowOff>21590</xdr:rowOff>
    </xdr:to>
    <xdr:graphicFrame macro="">
      <xdr:nvGraphicFramePr>
        <xdr:cNvPr id="22" name="Chart 21">
          <a:extLst>
            <a:ext uri="{FF2B5EF4-FFF2-40B4-BE49-F238E27FC236}">
              <a16:creationId xmlns:a16="http://schemas.microsoft.com/office/drawing/2014/main" id="{83880BE4-7B9B-47EE-856D-0E56F0EEA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228600</xdr:colOff>
      <xdr:row>33</xdr:row>
      <xdr:rowOff>57150</xdr:rowOff>
    </xdr:from>
    <xdr:to>
      <xdr:col>9</xdr:col>
      <xdr:colOff>120650</xdr:colOff>
      <xdr:row>49</xdr:row>
      <xdr:rowOff>31750</xdr:rowOff>
    </xdr:to>
    <xdr:graphicFrame macro="">
      <xdr:nvGraphicFramePr>
        <xdr:cNvPr id="23" name="Chart 22">
          <a:extLst>
            <a:ext uri="{FF2B5EF4-FFF2-40B4-BE49-F238E27FC236}">
              <a16:creationId xmlns:a16="http://schemas.microsoft.com/office/drawing/2014/main" id="{246463E9-8CF8-4EDF-BF6F-EB70164CF8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336550</xdr:colOff>
      <xdr:row>32</xdr:row>
      <xdr:rowOff>152400</xdr:rowOff>
    </xdr:from>
    <xdr:to>
      <xdr:col>13</xdr:col>
      <xdr:colOff>31750</xdr:colOff>
      <xdr:row>50</xdr:row>
      <xdr:rowOff>38100</xdr:rowOff>
    </xdr:to>
    <xdr:graphicFrame macro="">
      <xdr:nvGraphicFramePr>
        <xdr:cNvPr id="25" name="Chart 24">
          <a:extLst>
            <a:ext uri="{FF2B5EF4-FFF2-40B4-BE49-F238E27FC236}">
              <a16:creationId xmlns:a16="http://schemas.microsoft.com/office/drawing/2014/main" id="{2A0B7DF6-1E09-4E18-A07E-D4329F66A1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323850</xdr:colOff>
      <xdr:row>28</xdr:row>
      <xdr:rowOff>165100</xdr:rowOff>
    </xdr:from>
    <xdr:to>
      <xdr:col>18</xdr:col>
      <xdr:colOff>361950</xdr:colOff>
      <xdr:row>34</xdr:row>
      <xdr:rowOff>0</xdr:rowOff>
    </xdr:to>
    <xdr:sp macro="" textlink="">
      <xdr:nvSpPr>
        <xdr:cNvPr id="26" name="Rectangle: Rounded Corners 25">
          <a:extLst>
            <a:ext uri="{FF2B5EF4-FFF2-40B4-BE49-F238E27FC236}">
              <a16:creationId xmlns:a16="http://schemas.microsoft.com/office/drawing/2014/main" id="{B8BCCA34-05CF-B795-E58F-FBDA8A8102EB}"/>
            </a:ext>
          </a:extLst>
        </xdr:cNvPr>
        <xdr:cNvSpPr/>
      </xdr:nvSpPr>
      <xdr:spPr>
        <a:xfrm>
          <a:off x="8248650" y="5321300"/>
          <a:ext cx="3086100" cy="939800"/>
        </a:xfrm>
        <a:prstGeom prst="roundRect">
          <a:avLst/>
        </a:prstGeom>
        <a:solidFill>
          <a:srgbClr val="A37E47"/>
        </a:solidFill>
        <a:effectLst>
          <a:glow rad="127000">
            <a:srgbClr val="663300"/>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311150</xdr:colOff>
      <xdr:row>35</xdr:row>
      <xdr:rowOff>25400</xdr:rowOff>
    </xdr:from>
    <xdr:to>
      <xdr:col>18</xdr:col>
      <xdr:colOff>387350</xdr:colOff>
      <xdr:row>40</xdr:row>
      <xdr:rowOff>44450</xdr:rowOff>
    </xdr:to>
    <xdr:sp macro="" textlink="">
      <xdr:nvSpPr>
        <xdr:cNvPr id="27" name="Rectangle: Rounded Corners 26">
          <a:extLst>
            <a:ext uri="{FF2B5EF4-FFF2-40B4-BE49-F238E27FC236}">
              <a16:creationId xmlns:a16="http://schemas.microsoft.com/office/drawing/2014/main" id="{5E299091-4302-976B-7462-AD895F42AA71}"/>
            </a:ext>
          </a:extLst>
        </xdr:cNvPr>
        <xdr:cNvSpPr/>
      </xdr:nvSpPr>
      <xdr:spPr>
        <a:xfrm>
          <a:off x="8235950" y="6470650"/>
          <a:ext cx="3124200" cy="939800"/>
        </a:xfrm>
        <a:prstGeom prst="roundRect">
          <a:avLst/>
        </a:prstGeom>
        <a:solidFill>
          <a:srgbClr val="A37E47"/>
        </a:solidFill>
        <a:ln>
          <a:solidFill>
            <a:schemeClr val="tx1"/>
          </a:solidFill>
        </a:ln>
        <a:effectLst>
          <a:glow rad="127000">
            <a:srgbClr val="663300"/>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95250</xdr:colOff>
      <xdr:row>26</xdr:row>
      <xdr:rowOff>146050</xdr:rowOff>
    </xdr:from>
    <xdr:to>
      <xdr:col>18</xdr:col>
      <xdr:colOff>254000</xdr:colOff>
      <xdr:row>29</xdr:row>
      <xdr:rowOff>76200</xdr:rowOff>
    </xdr:to>
    <xdr:sp macro="" textlink="">
      <xdr:nvSpPr>
        <xdr:cNvPr id="28" name="TextBox 27">
          <a:extLst>
            <a:ext uri="{FF2B5EF4-FFF2-40B4-BE49-F238E27FC236}">
              <a16:creationId xmlns:a16="http://schemas.microsoft.com/office/drawing/2014/main" id="{15DC1448-4540-E549-7C67-9A9789FA1F28}"/>
            </a:ext>
          </a:extLst>
        </xdr:cNvPr>
        <xdr:cNvSpPr txBox="1"/>
      </xdr:nvSpPr>
      <xdr:spPr>
        <a:xfrm>
          <a:off x="8629650" y="4933950"/>
          <a:ext cx="2597150"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DATA QUALITY</a:t>
          </a:r>
          <a:r>
            <a:rPr lang="en-US" sz="1400" b="1" baseline="0"/>
            <a:t> FLAGS</a:t>
          </a:r>
          <a:endParaRPr lang="en-US" sz="1400" b="1"/>
        </a:p>
      </xdr:txBody>
    </xdr:sp>
    <xdr:clientData/>
  </xdr:twoCellAnchor>
  <xdr:twoCellAnchor>
    <xdr:from>
      <xdr:col>14</xdr:col>
      <xdr:colOff>63500</xdr:colOff>
      <xdr:row>29</xdr:row>
      <xdr:rowOff>38100</xdr:rowOff>
    </xdr:from>
    <xdr:to>
      <xdr:col>18</xdr:col>
      <xdr:colOff>234950</xdr:colOff>
      <xdr:row>31</xdr:row>
      <xdr:rowOff>88900</xdr:rowOff>
    </xdr:to>
    <xdr:sp macro="" textlink="">
      <xdr:nvSpPr>
        <xdr:cNvPr id="29" name="TextBox 28">
          <a:extLst>
            <a:ext uri="{FF2B5EF4-FFF2-40B4-BE49-F238E27FC236}">
              <a16:creationId xmlns:a16="http://schemas.microsoft.com/office/drawing/2014/main" id="{4A4D42D3-AD4B-DDED-1AE0-746021512B68}"/>
            </a:ext>
          </a:extLst>
        </xdr:cNvPr>
        <xdr:cNvSpPr txBox="1"/>
      </xdr:nvSpPr>
      <xdr:spPr>
        <a:xfrm>
          <a:off x="8597900" y="5378450"/>
          <a:ext cx="26098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Billing % w/Missing Gender</a:t>
          </a:r>
        </a:p>
      </xdr:txBody>
    </xdr:sp>
    <xdr:clientData/>
  </xdr:twoCellAnchor>
  <xdr:twoCellAnchor>
    <xdr:from>
      <xdr:col>14</xdr:col>
      <xdr:colOff>514350</xdr:colOff>
      <xdr:row>31</xdr:row>
      <xdr:rowOff>57150</xdr:rowOff>
    </xdr:from>
    <xdr:to>
      <xdr:col>16</xdr:col>
      <xdr:colOff>247650</xdr:colOff>
      <xdr:row>32</xdr:row>
      <xdr:rowOff>152400</xdr:rowOff>
    </xdr:to>
    <xdr:sp macro="" textlink="MissingGender">
      <xdr:nvSpPr>
        <xdr:cNvPr id="30" name="TextBox 29">
          <a:extLst>
            <a:ext uri="{FF2B5EF4-FFF2-40B4-BE49-F238E27FC236}">
              <a16:creationId xmlns:a16="http://schemas.microsoft.com/office/drawing/2014/main" id="{02976B4E-A1D6-2B0B-3DB6-9F21B9813FA9}"/>
            </a:ext>
          </a:extLst>
        </xdr:cNvPr>
        <xdr:cNvSpPr txBox="1"/>
      </xdr:nvSpPr>
      <xdr:spPr>
        <a:xfrm>
          <a:off x="9048750" y="5765800"/>
          <a:ext cx="9525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E9C2D6-A93A-4F18-9610-9C2D1A2145A7}" type="TxLink">
            <a:rPr lang="en-US" sz="1800" b="1" i="0" u="none" strike="noStrike">
              <a:solidFill>
                <a:srgbClr val="000000"/>
              </a:solidFill>
              <a:latin typeface="Calibri"/>
              <a:ea typeface="Calibri"/>
              <a:cs typeface="Calibri"/>
            </a:rPr>
            <a:pPr/>
            <a:t>42.71%</a:t>
          </a:fld>
          <a:endParaRPr lang="en-US" sz="1800" b="1"/>
        </a:p>
      </xdr:txBody>
    </xdr:sp>
    <xdr:clientData/>
  </xdr:twoCellAnchor>
  <xdr:twoCellAnchor>
    <xdr:from>
      <xdr:col>14</xdr:col>
      <xdr:colOff>228600</xdr:colOff>
      <xdr:row>35</xdr:row>
      <xdr:rowOff>88900</xdr:rowOff>
    </xdr:from>
    <xdr:to>
      <xdr:col>17</xdr:col>
      <xdr:colOff>438150</xdr:colOff>
      <xdr:row>37</xdr:row>
      <xdr:rowOff>69850</xdr:rowOff>
    </xdr:to>
    <xdr:sp macro="" textlink="">
      <xdr:nvSpPr>
        <xdr:cNvPr id="31" name="TextBox 30">
          <a:extLst>
            <a:ext uri="{FF2B5EF4-FFF2-40B4-BE49-F238E27FC236}">
              <a16:creationId xmlns:a16="http://schemas.microsoft.com/office/drawing/2014/main" id="{738B3074-025D-EECB-E143-D668BDD60BBC}"/>
            </a:ext>
          </a:extLst>
        </xdr:cNvPr>
        <xdr:cNvSpPr txBox="1"/>
      </xdr:nvSpPr>
      <xdr:spPr>
        <a:xfrm>
          <a:off x="8763000" y="6534150"/>
          <a:ext cx="203835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Billing % w/ Missing Age</a:t>
          </a:r>
        </a:p>
      </xdr:txBody>
    </xdr:sp>
    <xdr:clientData/>
  </xdr:twoCellAnchor>
  <xdr:twoCellAnchor>
    <xdr:from>
      <xdr:col>14</xdr:col>
      <xdr:colOff>260350</xdr:colOff>
      <xdr:row>37</xdr:row>
      <xdr:rowOff>120650</xdr:rowOff>
    </xdr:from>
    <xdr:to>
      <xdr:col>17</xdr:col>
      <xdr:colOff>260350</xdr:colOff>
      <xdr:row>39</xdr:row>
      <xdr:rowOff>120650</xdr:rowOff>
    </xdr:to>
    <xdr:sp macro="" textlink="MissingAge">
      <xdr:nvSpPr>
        <xdr:cNvPr id="32" name="TextBox 31">
          <a:extLst>
            <a:ext uri="{FF2B5EF4-FFF2-40B4-BE49-F238E27FC236}">
              <a16:creationId xmlns:a16="http://schemas.microsoft.com/office/drawing/2014/main" id="{C54D87B0-C37E-6962-C134-2DE4E15674BF}"/>
            </a:ext>
          </a:extLst>
        </xdr:cNvPr>
        <xdr:cNvSpPr txBox="1"/>
      </xdr:nvSpPr>
      <xdr:spPr>
        <a:xfrm>
          <a:off x="8794750" y="6934200"/>
          <a:ext cx="18288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rgbClr val="000000"/>
              </a:solidFill>
              <a:latin typeface="Calibri"/>
              <a:ea typeface="Calibri"/>
              <a:cs typeface="Calibri"/>
            </a:rPr>
            <a:t>      </a:t>
          </a:r>
          <a:fld id="{C25DE864-1E62-40A2-B116-DCDA8712F03C}" type="TxLink">
            <a:rPr lang="en-US" sz="1800" b="1" i="0" u="none" strike="noStrike">
              <a:solidFill>
                <a:srgbClr val="000000"/>
              </a:solidFill>
              <a:latin typeface="Calibri"/>
              <a:ea typeface="Calibri"/>
              <a:cs typeface="Calibri"/>
            </a:rPr>
            <a:pPr/>
            <a:t>65.89%</a:t>
          </a:fld>
          <a:endParaRPr lang="en-US" sz="1800" b="1"/>
        </a:p>
      </xdr:txBody>
    </xdr:sp>
    <xdr:clientData/>
  </xdr:twoCellAnchor>
  <xdr:twoCellAnchor>
    <xdr:from>
      <xdr:col>13</xdr:col>
      <xdr:colOff>279400</xdr:colOff>
      <xdr:row>8</xdr:row>
      <xdr:rowOff>38100</xdr:rowOff>
    </xdr:from>
    <xdr:to>
      <xdr:col>18</xdr:col>
      <xdr:colOff>450850</xdr:colOff>
      <xdr:row>13</xdr:row>
      <xdr:rowOff>63500</xdr:rowOff>
    </xdr:to>
    <xdr:sp macro="" textlink="">
      <xdr:nvSpPr>
        <xdr:cNvPr id="33" name="Rectangle 32">
          <a:extLst>
            <a:ext uri="{FF2B5EF4-FFF2-40B4-BE49-F238E27FC236}">
              <a16:creationId xmlns:a16="http://schemas.microsoft.com/office/drawing/2014/main" id="{6F22F3C8-28CF-75CB-2AE1-B83A591656F6}"/>
            </a:ext>
          </a:extLst>
        </xdr:cNvPr>
        <xdr:cNvSpPr/>
      </xdr:nvSpPr>
      <xdr:spPr>
        <a:xfrm>
          <a:off x="8204200" y="1511300"/>
          <a:ext cx="3219450" cy="946150"/>
        </a:xfrm>
        <a:prstGeom prst="rect">
          <a:avLst/>
        </a:prstGeom>
        <a:noFill/>
        <a:effectLst>
          <a:glow rad="127000">
            <a:srgbClr val="BB774D"/>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279400</xdr:colOff>
      <xdr:row>14</xdr:row>
      <xdr:rowOff>0</xdr:rowOff>
    </xdr:from>
    <xdr:to>
      <xdr:col>18</xdr:col>
      <xdr:colOff>419100</xdr:colOff>
      <xdr:row>25</xdr:row>
      <xdr:rowOff>0</xdr:rowOff>
    </xdr:to>
    <xdr:sp macro="" textlink="">
      <xdr:nvSpPr>
        <xdr:cNvPr id="35" name="Rectangle 34">
          <a:extLst>
            <a:ext uri="{FF2B5EF4-FFF2-40B4-BE49-F238E27FC236}">
              <a16:creationId xmlns:a16="http://schemas.microsoft.com/office/drawing/2014/main" id="{55AA8BA5-A993-0D74-2160-46B21F5187C3}"/>
            </a:ext>
          </a:extLst>
        </xdr:cNvPr>
        <xdr:cNvSpPr/>
      </xdr:nvSpPr>
      <xdr:spPr>
        <a:xfrm>
          <a:off x="8204200" y="2578100"/>
          <a:ext cx="3187700" cy="2025650"/>
        </a:xfrm>
        <a:prstGeom prst="rect">
          <a:avLst/>
        </a:prstGeom>
        <a:noFill/>
        <a:effectLst>
          <a:glow rad="127000">
            <a:srgbClr val="BB774D"/>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13</xdr:col>
      <xdr:colOff>323850</xdr:colOff>
      <xdr:row>8</xdr:row>
      <xdr:rowOff>69850</xdr:rowOff>
    </xdr:from>
    <xdr:to>
      <xdr:col>18</xdr:col>
      <xdr:colOff>438150</xdr:colOff>
      <xdr:row>12</xdr:row>
      <xdr:rowOff>177800</xdr:rowOff>
    </xdr:to>
    <mc:AlternateContent xmlns:mc="http://schemas.openxmlformats.org/markup-compatibility/2006" xmlns:a14="http://schemas.microsoft.com/office/drawing/2010/main">
      <mc:Choice Requires="a14">
        <xdr:graphicFrame macro="">
          <xdr:nvGraphicFramePr>
            <xdr:cNvPr id="36" name="Year 1">
              <a:extLst>
                <a:ext uri="{FF2B5EF4-FFF2-40B4-BE49-F238E27FC236}">
                  <a16:creationId xmlns:a16="http://schemas.microsoft.com/office/drawing/2014/main" id="{41A258B6-91C5-493D-86BE-926451928CD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8248650" y="1543050"/>
              <a:ext cx="3162300" cy="844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317500</xdr:colOff>
      <xdr:row>14</xdr:row>
      <xdr:rowOff>38100</xdr:rowOff>
    </xdr:from>
    <xdr:to>
      <xdr:col>16</xdr:col>
      <xdr:colOff>31750</xdr:colOff>
      <xdr:row>24</xdr:row>
      <xdr:rowOff>127000</xdr:rowOff>
    </xdr:to>
    <mc:AlternateContent xmlns:mc="http://schemas.openxmlformats.org/markup-compatibility/2006" xmlns:a14="http://schemas.microsoft.com/office/drawing/2010/main">
      <mc:Choice Requires="a14">
        <xdr:graphicFrame macro="">
          <xdr:nvGraphicFramePr>
            <xdr:cNvPr id="37" name="Payment Status 1">
              <a:extLst>
                <a:ext uri="{FF2B5EF4-FFF2-40B4-BE49-F238E27FC236}">
                  <a16:creationId xmlns:a16="http://schemas.microsoft.com/office/drawing/2014/main" id="{A137F6D0-F558-4D81-9E09-50019981D65D}"/>
                </a:ext>
              </a:extLst>
            </xdr:cNvPr>
            <xdr:cNvGraphicFramePr/>
          </xdr:nvGraphicFramePr>
          <xdr:xfrm>
            <a:off x="0" y="0"/>
            <a:ext cx="0" cy="0"/>
          </xdr:xfrm>
          <a:graphic>
            <a:graphicData uri="http://schemas.microsoft.com/office/drawing/2010/slicer">
              <sle:slicer xmlns:sle="http://schemas.microsoft.com/office/drawing/2010/slicer" name="Payment Status 1"/>
            </a:graphicData>
          </a:graphic>
        </xdr:graphicFrame>
      </mc:Choice>
      <mc:Fallback xmlns="">
        <xdr:sp macro="" textlink="">
          <xdr:nvSpPr>
            <xdr:cNvPr id="0" name=""/>
            <xdr:cNvSpPr>
              <a:spLocks noTextEdit="1"/>
            </xdr:cNvSpPr>
          </xdr:nvSpPr>
          <xdr:spPr>
            <a:xfrm>
              <a:off x="8242300" y="2616200"/>
              <a:ext cx="1543050" cy="193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69850</xdr:colOff>
      <xdr:row>14</xdr:row>
      <xdr:rowOff>50800</xdr:rowOff>
    </xdr:from>
    <xdr:to>
      <xdr:col>18</xdr:col>
      <xdr:colOff>304800</xdr:colOff>
      <xdr:row>24</xdr:row>
      <xdr:rowOff>127000</xdr:rowOff>
    </xdr:to>
    <mc:AlternateContent xmlns:mc="http://schemas.openxmlformats.org/markup-compatibility/2006" xmlns:a14="http://schemas.microsoft.com/office/drawing/2010/main">
      <mc:Choice Requires="a14">
        <xdr:graphicFrame macro="">
          <xdr:nvGraphicFramePr>
            <xdr:cNvPr id="38" name="Visit Type 1">
              <a:extLst>
                <a:ext uri="{FF2B5EF4-FFF2-40B4-BE49-F238E27FC236}">
                  <a16:creationId xmlns:a16="http://schemas.microsoft.com/office/drawing/2014/main" id="{062BC825-54C5-4A31-A9C4-0C9423FFF1C6}"/>
                </a:ext>
              </a:extLst>
            </xdr:cNvPr>
            <xdr:cNvGraphicFramePr/>
          </xdr:nvGraphicFramePr>
          <xdr:xfrm>
            <a:off x="0" y="0"/>
            <a:ext cx="0" cy="0"/>
          </xdr:xfrm>
          <a:graphic>
            <a:graphicData uri="http://schemas.microsoft.com/office/drawing/2010/slicer">
              <sle:slicer xmlns:sle="http://schemas.microsoft.com/office/drawing/2010/slicer" name="Visit Type 1"/>
            </a:graphicData>
          </a:graphic>
        </xdr:graphicFrame>
      </mc:Choice>
      <mc:Fallback xmlns="">
        <xdr:sp macro="" textlink="">
          <xdr:nvSpPr>
            <xdr:cNvPr id="0" name=""/>
            <xdr:cNvSpPr>
              <a:spLocks noTextEdit="1"/>
            </xdr:cNvSpPr>
          </xdr:nvSpPr>
          <xdr:spPr>
            <a:xfrm>
              <a:off x="9823450" y="2628900"/>
              <a:ext cx="1454150" cy="191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31750</xdr:colOff>
      <xdr:row>0</xdr:row>
      <xdr:rowOff>158750</xdr:rowOff>
    </xdr:from>
    <xdr:to>
      <xdr:col>18</xdr:col>
      <xdr:colOff>476250</xdr:colOff>
      <xdr:row>2</xdr:row>
      <xdr:rowOff>114300</xdr:rowOff>
    </xdr:to>
    <xdr:sp macro="" textlink="">
      <xdr:nvSpPr>
        <xdr:cNvPr id="40" name="TextBox 39">
          <a:extLst>
            <a:ext uri="{FF2B5EF4-FFF2-40B4-BE49-F238E27FC236}">
              <a16:creationId xmlns:a16="http://schemas.microsoft.com/office/drawing/2014/main" id="{5528ED96-88E7-3D44-7FB1-6283936D684D}"/>
            </a:ext>
          </a:extLst>
        </xdr:cNvPr>
        <xdr:cNvSpPr txBox="1"/>
      </xdr:nvSpPr>
      <xdr:spPr>
        <a:xfrm>
          <a:off x="641350" y="158750"/>
          <a:ext cx="1080770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                                            Revenue Improvement and Patient Insights Dashboard</a:t>
          </a:r>
        </a:p>
      </xdr:txBody>
    </xdr:sp>
    <xdr:clientData/>
  </xdr:twoCellAnchor>
  <xdr:twoCellAnchor>
    <xdr:from>
      <xdr:col>2</xdr:col>
      <xdr:colOff>298450</xdr:colOff>
      <xdr:row>2</xdr:row>
      <xdr:rowOff>158750</xdr:rowOff>
    </xdr:from>
    <xdr:to>
      <xdr:col>4</xdr:col>
      <xdr:colOff>190500</xdr:colOff>
      <xdr:row>4</xdr:row>
      <xdr:rowOff>57150</xdr:rowOff>
    </xdr:to>
    <xdr:sp macro="" textlink="">
      <xdr:nvSpPr>
        <xdr:cNvPr id="41" name="TextBox 40">
          <a:extLst>
            <a:ext uri="{FF2B5EF4-FFF2-40B4-BE49-F238E27FC236}">
              <a16:creationId xmlns:a16="http://schemas.microsoft.com/office/drawing/2014/main" id="{FE9D72EE-9C06-F204-1104-2078FB9B159B}"/>
            </a:ext>
          </a:extLst>
        </xdr:cNvPr>
        <xdr:cNvSpPr txBox="1"/>
      </xdr:nvSpPr>
      <xdr:spPr>
        <a:xfrm>
          <a:off x="1517650" y="527050"/>
          <a:ext cx="11112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Total Billing</a:t>
          </a:r>
        </a:p>
      </xdr:txBody>
    </xdr:sp>
    <xdr:clientData/>
  </xdr:twoCellAnchor>
  <xdr:twoCellAnchor>
    <xdr:from>
      <xdr:col>8</xdr:col>
      <xdr:colOff>387350</xdr:colOff>
      <xdr:row>2</xdr:row>
      <xdr:rowOff>139700</xdr:rowOff>
    </xdr:from>
    <xdr:to>
      <xdr:col>11</xdr:col>
      <xdr:colOff>254000</xdr:colOff>
      <xdr:row>5</xdr:row>
      <xdr:rowOff>127000</xdr:rowOff>
    </xdr:to>
    <xdr:sp macro="" textlink="">
      <xdr:nvSpPr>
        <xdr:cNvPr id="42" name="TextBox 41">
          <a:extLst>
            <a:ext uri="{FF2B5EF4-FFF2-40B4-BE49-F238E27FC236}">
              <a16:creationId xmlns:a16="http://schemas.microsoft.com/office/drawing/2014/main" id="{625B8C5C-01A5-077B-1865-5684C442D4EB}"/>
            </a:ext>
          </a:extLst>
        </xdr:cNvPr>
        <xdr:cNvSpPr txBox="1"/>
      </xdr:nvSpPr>
      <xdr:spPr>
        <a:xfrm>
          <a:off x="5264150" y="508000"/>
          <a:ext cx="1695450" cy="539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Outstanding  Revenue</a:t>
          </a:r>
        </a:p>
      </xdr:txBody>
    </xdr:sp>
    <xdr:clientData/>
  </xdr:twoCellAnchor>
  <xdr:twoCellAnchor>
    <xdr:from>
      <xdr:col>15</xdr:col>
      <xdr:colOff>57150</xdr:colOff>
      <xdr:row>3</xdr:row>
      <xdr:rowOff>0</xdr:rowOff>
    </xdr:from>
    <xdr:to>
      <xdr:col>17</xdr:col>
      <xdr:colOff>463550</xdr:colOff>
      <xdr:row>4</xdr:row>
      <xdr:rowOff>158750</xdr:rowOff>
    </xdr:to>
    <xdr:sp macro="" textlink="">
      <xdr:nvSpPr>
        <xdr:cNvPr id="43" name="TextBox 42">
          <a:extLst>
            <a:ext uri="{FF2B5EF4-FFF2-40B4-BE49-F238E27FC236}">
              <a16:creationId xmlns:a16="http://schemas.microsoft.com/office/drawing/2014/main" id="{A4827F93-3349-D074-7CDB-D6601689E5CF}"/>
            </a:ext>
          </a:extLst>
        </xdr:cNvPr>
        <xdr:cNvSpPr txBox="1"/>
      </xdr:nvSpPr>
      <xdr:spPr>
        <a:xfrm>
          <a:off x="9201150" y="55245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Collection Rate</a:t>
          </a:r>
        </a:p>
      </xdr:txBody>
    </xdr:sp>
    <xdr:clientData/>
  </xdr:twoCellAnchor>
  <xdr:twoCellAnchor>
    <xdr:from>
      <xdr:col>2</xdr:col>
      <xdr:colOff>387350</xdr:colOff>
      <xdr:row>5</xdr:row>
      <xdr:rowOff>19050</xdr:rowOff>
    </xdr:from>
    <xdr:to>
      <xdr:col>4</xdr:col>
      <xdr:colOff>146050</xdr:colOff>
      <xdr:row>6</xdr:row>
      <xdr:rowOff>127000</xdr:rowOff>
    </xdr:to>
    <xdr:sp macro="" textlink="TotalBilling">
      <xdr:nvSpPr>
        <xdr:cNvPr id="44" name="TextBox 43">
          <a:extLst>
            <a:ext uri="{FF2B5EF4-FFF2-40B4-BE49-F238E27FC236}">
              <a16:creationId xmlns:a16="http://schemas.microsoft.com/office/drawing/2014/main" id="{1598D73C-751C-8670-AD83-9F32462D774C}"/>
            </a:ext>
          </a:extLst>
        </xdr:cNvPr>
        <xdr:cNvSpPr txBox="1"/>
      </xdr:nvSpPr>
      <xdr:spPr>
        <a:xfrm>
          <a:off x="1606550" y="939800"/>
          <a:ext cx="9779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FC5020-C845-4269-882D-B8C2D7FA15CE}" type="TxLink">
            <a:rPr lang="en-US" sz="1400" b="1" i="0" u="none" strike="noStrike">
              <a:solidFill>
                <a:srgbClr val="000000"/>
              </a:solidFill>
              <a:latin typeface="Calibri"/>
              <a:ea typeface="Calibri"/>
              <a:cs typeface="Calibri"/>
            </a:rPr>
            <a:pPr/>
            <a:t>$504.4K</a:t>
          </a:fld>
          <a:endParaRPr lang="en-US" sz="1400" b="1"/>
        </a:p>
      </xdr:txBody>
    </xdr:sp>
    <xdr:clientData/>
  </xdr:twoCellAnchor>
  <xdr:twoCellAnchor>
    <xdr:from>
      <xdr:col>8</xdr:col>
      <xdr:colOff>495300</xdr:colOff>
      <xdr:row>5</xdr:row>
      <xdr:rowOff>38100</xdr:rowOff>
    </xdr:from>
    <xdr:to>
      <xdr:col>10</xdr:col>
      <xdr:colOff>254000</xdr:colOff>
      <xdr:row>6</xdr:row>
      <xdr:rowOff>146050</xdr:rowOff>
    </xdr:to>
    <xdr:sp macro="" textlink="TotalOutsatnding">
      <xdr:nvSpPr>
        <xdr:cNvPr id="45" name="TextBox 44">
          <a:extLst>
            <a:ext uri="{FF2B5EF4-FFF2-40B4-BE49-F238E27FC236}">
              <a16:creationId xmlns:a16="http://schemas.microsoft.com/office/drawing/2014/main" id="{75D83A09-2888-FB33-78C9-D577CA9F08A0}"/>
            </a:ext>
          </a:extLst>
        </xdr:cNvPr>
        <xdr:cNvSpPr txBox="1"/>
      </xdr:nvSpPr>
      <xdr:spPr>
        <a:xfrm>
          <a:off x="5372100" y="958850"/>
          <a:ext cx="9779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78928B8-F4F1-4CFE-B24B-1C8A29AA46C1}" type="TxLink">
            <a:rPr lang="en-US" sz="1400" b="1" i="0" u="none" strike="noStrike">
              <a:solidFill>
                <a:srgbClr val="000000"/>
              </a:solidFill>
              <a:latin typeface="Calibri"/>
              <a:ea typeface="Calibri"/>
              <a:cs typeface="Calibri"/>
            </a:rPr>
            <a:pPr/>
            <a:t>$405.1K</a:t>
          </a:fld>
          <a:endParaRPr lang="en-US" sz="1400" b="1"/>
        </a:p>
      </xdr:txBody>
    </xdr:sp>
    <xdr:clientData/>
  </xdr:twoCellAnchor>
  <xdr:twoCellAnchor>
    <xdr:from>
      <xdr:col>15</xdr:col>
      <xdr:colOff>311150</xdr:colOff>
      <xdr:row>5</xdr:row>
      <xdr:rowOff>0</xdr:rowOff>
    </xdr:from>
    <xdr:to>
      <xdr:col>17</xdr:col>
      <xdr:colOff>69850</xdr:colOff>
      <xdr:row>6</xdr:row>
      <xdr:rowOff>107950</xdr:rowOff>
    </xdr:to>
    <xdr:sp macro="" textlink="CollectionRate">
      <xdr:nvSpPr>
        <xdr:cNvPr id="46" name="TextBox 45">
          <a:extLst>
            <a:ext uri="{FF2B5EF4-FFF2-40B4-BE49-F238E27FC236}">
              <a16:creationId xmlns:a16="http://schemas.microsoft.com/office/drawing/2014/main" id="{11E6F879-2EAD-B4CC-BD2A-85187925DEC4}"/>
            </a:ext>
          </a:extLst>
        </xdr:cNvPr>
        <xdr:cNvSpPr txBox="1"/>
      </xdr:nvSpPr>
      <xdr:spPr>
        <a:xfrm>
          <a:off x="9455150" y="920750"/>
          <a:ext cx="9779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757264-9918-4CC5-A776-D474D03464BB}" type="TxLink">
            <a:rPr lang="en-US" sz="1400" b="1" i="0" u="none" strike="noStrike">
              <a:solidFill>
                <a:srgbClr val="000000"/>
              </a:solidFill>
              <a:latin typeface="Calibri"/>
              <a:ea typeface="Calibri"/>
              <a:cs typeface="Calibri"/>
            </a:rPr>
            <a:pPr/>
            <a:t>19.7%</a:t>
          </a:fld>
          <a:endParaRPr lang="en-US" sz="1400" b="1"/>
        </a:p>
      </xdr:txBody>
    </xdr:sp>
    <xdr:clientData/>
  </xdr:twoCellAnchor>
  <xdr:twoCellAnchor>
    <xdr:from>
      <xdr:col>13</xdr:col>
      <xdr:colOff>336550</xdr:colOff>
      <xdr:row>41</xdr:row>
      <xdr:rowOff>114300</xdr:rowOff>
    </xdr:from>
    <xdr:to>
      <xdr:col>18</xdr:col>
      <xdr:colOff>368300</xdr:colOff>
      <xdr:row>49</xdr:row>
      <xdr:rowOff>76200</xdr:rowOff>
    </xdr:to>
    <xdr:sp macro="" textlink="">
      <xdr:nvSpPr>
        <xdr:cNvPr id="47" name="TextBox 46">
          <a:extLst>
            <a:ext uri="{FF2B5EF4-FFF2-40B4-BE49-F238E27FC236}">
              <a16:creationId xmlns:a16="http://schemas.microsoft.com/office/drawing/2014/main" id="{DA6994EF-EE67-0C0F-9FFF-707D5B45C70C}"/>
            </a:ext>
          </a:extLst>
        </xdr:cNvPr>
        <xdr:cNvSpPr txBox="1"/>
      </xdr:nvSpPr>
      <xdr:spPr>
        <a:xfrm>
          <a:off x="8261350" y="7664450"/>
          <a:ext cx="3079750" cy="1435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1"/>
            <a:t>A significant portion of billing, collected, and outstanding revenue is tied to patients with </a:t>
          </a:r>
          <a:r>
            <a:rPr lang="en-US" sz="1100" b="1" i="1"/>
            <a:t>unknown age</a:t>
          </a:r>
          <a:r>
            <a:rPr lang="en-US" sz="1100" b="1"/>
            <a:t> and </a:t>
          </a:r>
          <a:r>
            <a:rPr lang="en-US" sz="1100" b="1" i="1"/>
            <a:t>unknown gender</a:t>
          </a:r>
          <a:r>
            <a:rPr lang="en-US" sz="1100" b="1"/>
            <a:t>. This limits the reliability of demographic comparisons. Decisions based on gender or age may not accurately reflect the true distribution of revenue contributions.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279400</xdr:colOff>
      <xdr:row>1</xdr:row>
      <xdr:rowOff>63500</xdr:rowOff>
    </xdr:from>
    <xdr:to>
      <xdr:col>13</xdr:col>
      <xdr:colOff>508000</xdr:colOff>
      <xdr:row>61</xdr:row>
      <xdr:rowOff>101600</xdr:rowOff>
    </xdr:to>
    <xdr:sp macro="" textlink="">
      <xdr:nvSpPr>
        <xdr:cNvPr id="2" name="Rectangle 1">
          <a:extLst>
            <a:ext uri="{FF2B5EF4-FFF2-40B4-BE49-F238E27FC236}">
              <a16:creationId xmlns:a16="http://schemas.microsoft.com/office/drawing/2014/main" id="{217C60F3-BCF2-70AF-E326-C0221E9B0F34}"/>
            </a:ext>
          </a:extLst>
        </xdr:cNvPr>
        <xdr:cNvSpPr/>
      </xdr:nvSpPr>
      <xdr:spPr>
        <a:xfrm>
          <a:off x="889000" y="247650"/>
          <a:ext cx="7543800" cy="11087100"/>
        </a:xfrm>
        <a:prstGeom prst="rect">
          <a:avLst/>
        </a:prstGeom>
        <a:solidFill>
          <a:schemeClr val="tx1">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527050</xdr:colOff>
      <xdr:row>2</xdr:row>
      <xdr:rowOff>25400</xdr:rowOff>
    </xdr:from>
    <xdr:to>
      <xdr:col>13</xdr:col>
      <xdr:colOff>285750</xdr:colOff>
      <xdr:row>4</xdr:row>
      <xdr:rowOff>127000</xdr:rowOff>
    </xdr:to>
    <xdr:sp macro="" textlink="">
      <xdr:nvSpPr>
        <xdr:cNvPr id="3" name="TextBox 2">
          <a:extLst>
            <a:ext uri="{FF2B5EF4-FFF2-40B4-BE49-F238E27FC236}">
              <a16:creationId xmlns:a16="http://schemas.microsoft.com/office/drawing/2014/main" id="{0332119D-E234-4FEF-679E-DBD40E3F645C}"/>
            </a:ext>
          </a:extLst>
        </xdr:cNvPr>
        <xdr:cNvSpPr txBox="1"/>
      </xdr:nvSpPr>
      <xdr:spPr>
        <a:xfrm>
          <a:off x="1746250" y="393700"/>
          <a:ext cx="6464300" cy="469900"/>
        </a:xfrm>
        <a:prstGeom prst="rect">
          <a:avLst/>
        </a:prstGeom>
        <a:solidFill>
          <a:srgbClr val="6633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                INSIGHTS  AND RECOMMENDATIONS</a:t>
          </a:r>
        </a:p>
      </xdr:txBody>
    </xdr:sp>
    <xdr:clientData/>
  </xdr:twoCellAnchor>
  <xdr:twoCellAnchor>
    <xdr:from>
      <xdr:col>1</xdr:col>
      <xdr:colOff>304800</xdr:colOff>
      <xdr:row>5</xdr:row>
      <xdr:rowOff>63500</xdr:rowOff>
    </xdr:from>
    <xdr:to>
      <xdr:col>13</xdr:col>
      <xdr:colOff>412750</xdr:colOff>
      <xdr:row>13</xdr:row>
      <xdr:rowOff>107950</xdr:rowOff>
    </xdr:to>
    <xdr:sp macro="" textlink="">
      <xdr:nvSpPr>
        <xdr:cNvPr id="4" name="TextBox 3">
          <a:extLst>
            <a:ext uri="{FF2B5EF4-FFF2-40B4-BE49-F238E27FC236}">
              <a16:creationId xmlns:a16="http://schemas.microsoft.com/office/drawing/2014/main" id="{6601506C-931F-767B-B703-0D3708583DEF}"/>
            </a:ext>
          </a:extLst>
        </xdr:cNvPr>
        <xdr:cNvSpPr txBox="1"/>
      </xdr:nvSpPr>
      <xdr:spPr>
        <a:xfrm>
          <a:off x="914400" y="984250"/>
          <a:ext cx="7423150" cy="1517650"/>
        </a:xfrm>
        <a:prstGeom prst="rect">
          <a:avLst/>
        </a:prstGeom>
        <a:solidFill>
          <a:srgbClr val="6633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1. Revenue Performance</a:t>
          </a:r>
        </a:p>
        <a:p>
          <a:r>
            <a:rPr lang="en-US" sz="1200"/>
            <a:t>-The facility generated </a:t>
          </a:r>
          <a:r>
            <a:rPr lang="en-US" sz="1200" b="1"/>
            <a:t>$504.4K in total billing</a:t>
          </a:r>
          <a:r>
            <a:rPr lang="en-US" sz="1200"/>
            <a:t>, but only </a:t>
          </a:r>
          <a:r>
            <a:rPr lang="en-US" sz="1200" b="1"/>
            <a:t>$99.3K (≈20%) has been collected</a:t>
          </a:r>
          <a:r>
            <a:rPr lang="en-US" sz="1200"/>
            <a:t>, leaving </a:t>
          </a:r>
          <a:r>
            <a:rPr lang="en-US" sz="1200" b="1"/>
            <a:t>$405.1K (≈80%) outstanding</a:t>
          </a:r>
          <a:r>
            <a:rPr lang="en-US" sz="1200"/>
            <a:t>.</a:t>
          </a:r>
        </a:p>
        <a:p>
          <a:r>
            <a:rPr lang="en-US" sz="1200"/>
            <a:t>-The </a:t>
          </a:r>
          <a:r>
            <a:rPr lang="en-US" sz="1200" b="1"/>
            <a:t>collection rate of 19.7%</a:t>
          </a:r>
          <a:r>
            <a:rPr lang="en-US" sz="1200"/>
            <a:t> is critically low, raising concerns about cash flow and financial sustainability.</a:t>
          </a:r>
        </a:p>
        <a:p>
          <a:endParaRPr lang="en-US" sz="1200"/>
        </a:p>
        <a:p>
          <a:r>
            <a:rPr lang="en-US" sz="1200" b="1"/>
            <a:t>Recommendation:</a:t>
          </a:r>
          <a:br>
            <a:rPr lang="en-US" sz="1200"/>
          </a:br>
          <a:r>
            <a:rPr lang="en-US" sz="1200"/>
            <a:t>-Prioritize strengthening revenue collection processes, including timely follow-ups and payment enforcement.</a:t>
          </a:r>
        </a:p>
        <a:p>
          <a:endParaRPr lang="en-US" sz="1100"/>
        </a:p>
      </xdr:txBody>
    </xdr:sp>
    <xdr:clientData/>
  </xdr:twoCellAnchor>
  <xdr:twoCellAnchor>
    <xdr:from>
      <xdr:col>18</xdr:col>
      <xdr:colOff>0</xdr:colOff>
      <xdr:row>17</xdr:row>
      <xdr:rowOff>0</xdr:rowOff>
    </xdr:from>
    <xdr:to>
      <xdr:col>19</xdr:col>
      <xdr:colOff>88900</xdr:colOff>
      <xdr:row>20</xdr:row>
      <xdr:rowOff>0</xdr:rowOff>
    </xdr:to>
    <xdr:sp macro="" textlink="">
      <xdr:nvSpPr>
        <xdr:cNvPr id="3073" name="Text Box 1">
          <a:extLst>
            <a:ext uri="{FF2B5EF4-FFF2-40B4-BE49-F238E27FC236}">
              <a16:creationId xmlns:a16="http://schemas.microsoft.com/office/drawing/2014/main" id="{609D298B-09A1-9EAD-3B95-1A7B0D551607}"/>
            </a:ext>
          </a:extLst>
        </xdr:cNvPr>
        <xdr:cNvSpPr txBox="1">
          <a:spLocks noChangeArrowheads="1"/>
        </xdr:cNvSpPr>
      </xdr:nvSpPr>
      <xdr:spPr bwMode="auto">
        <a:xfrm>
          <a:off x="10972800" y="3130550"/>
          <a:ext cx="698500" cy="552450"/>
        </a:xfrm>
        <a:prstGeom prst="rect">
          <a:avLst/>
        </a:prstGeom>
        <a:solidFill>
          <a:srgbClr val="FFFFFF"/>
        </a:solidFill>
        <a:ln w="9525">
          <a:solidFill>
            <a:srgbClr val="000000"/>
          </a:solidFill>
          <a:miter lim="800000"/>
          <a:headEnd/>
          <a:tailEnd/>
        </a:ln>
      </xdr:spPr>
      <xdr:txBody>
        <a:bodyPr vertOverflow="clip" wrap="square" lIns="36576" tIns="36576" rIns="0" bIns="0" anchor="t" upright="1"/>
        <a:lstStyle/>
        <a:p>
          <a:pPr algn="l" rtl="0">
            <a:defRPr sz="1000"/>
          </a:pPr>
          <a:r>
            <a:rPr lang="en-US" sz="1100" b="0" i="0" u="none" strike="noStrike" baseline="0">
              <a:solidFill>
                <a:srgbClr val="000000"/>
              </a:solidFill>
              <a:latin typeface="Calibri"/>
              <a:ea typeface="Calibri"/>
              <a:cs typeface="Calibri"/>
            </a:rPr>
            <a:t>2. Payment Status Data Quality</a:t>
          </a:r>
        </a:p>
        <a:p>
          <a:pPr algn="l" rtl="0">
            <a:defRPr sz="1000"/>
          </a:pPr>
          <a:endParaRPr lang="en-US" sz="1100" b="0" i="0" u="none" strike="noStrike" baseline="0">
            <a:solidFill>
              <a:srgbClr val="000000"/>
            </a:solidFill>
            <a:latin typeface="Calibri"/>
            <a:ea typeface="Calibri"/>
            <a:cs typeface="Calibri"/>
          </a:endParaRPr>
        </a:p>
        <a:p>
          <a:pPr algn="l" rtl="0">
            <a:defRPr sz="1000"/>
          </a:pPr>
          <a:r>
            <a:rPr lang="en-US" sz="1100" b="0" i="0" u="none" strike="noStrike" baseline="0">
              <a:solidFill>
                <a:srgbClr val="000000"/>
              </a:solidFill>
              <a:latin typeface="Calibri"/>
              <a:ea typeface="Calibri"/>
              <a:cs typeface="Calibri"/>
            </a:rPr>
            <a:t>A significant share of billing records have a “Status Missing” flag, where billing values exist but payment status is blank.</a:t>
          </a:r>
        </a:p>
        <a:p>
          <a:pPr algn="l" rtl="0">
            <a:defRPr sz="1000"/>
          </a:pPr>
          <a:endParaRPr lang="en-US" sz="1100" b="0" i="0" u="none" strike="noStrike" baseline="0">
            <a:solidFill>
              <a:srgbClr val="000000"/>
            </a:solidFill>
            <a:latin typeface="Calibri"/>
            <a:ea typeface="Calibri"/>
            <a:cs typeface="Calibri"/>
          </a:endParaRPr>
        </a:p>
        <a:p>
          <a:pPr algn="l" rtl="0">
            <a:defRPr sz="1000"/>
          </a:pPr>
          <a:r>
            <a:rPr lang="en-US" sz="1100" b="0" i="0" u="none" strike="noStrike" baseline="0">
              <a:solidFill>
                <a:srgbClr val="000000"/>
              </a:solidFill>
              <a:latin typeface="Calibri"/>
              <a:ea typeface="Calibri"/>
              <a:cs typeface="Calibri"/>
            </a:rPr>
            <a:t>This introduces uncertainty into both collected and outstanding revenue calculations, reducing confidence in financial reporting.</a:t>
          </a:r>
        </a:p>
        <a:p>
          <a:pPr algn="l" rtl="0">
            <a:defRPr sz="1000"/>
          </a:pPr>
          <a:endParaRPr lang="en-US" sz="1100" b="0" i="0" u="none" strike="noStrike" baseline="0">
            <a:solidFill>
              <a:srgbClr val="000000"/>
            </a:solidFill>
            <a:latin typeface="Calibri"/>
            <a:ea typeface="Calibri"/>
            <a:cs typeface="Calibri"/>
          </a:endParaRPr>
        </a:p>
        <a:p>
          <a:pPr algn="l" rtl="0">
            <a:defRPr sz="1000"/>
          </a:pPr>
          <a:r>
            <a:rPr lang="en-US" sz="1100" b="0" i="0" u="none" strike="noStrike" baseline="0">
              <a:solidFill>
                <a:srgbClr val="000000"/>
              </a:solidFill>
              <a:latin typeface="Calibri"/>
              <a:ea typeface="Calibri"/>
              <a:cs typeface="Calibri"/>
            </a:rPr>
            <a:t>Recommendation:</a:t>
          </a:r>
        </a:p>
        <a:p>
          <a:pPr algn="l" rtl="0">
            <a:defRPr sz="1000"/>
          </a:pPr>
          <a:r>
            <a:rPr lang="en-US" sz="1100" b="0" i="0" u="none" strike="noStrike" baseline="0">
              <a:solidFill>
                <a:srgbClr val="000000"/>
              </a:solidFill>
              <a:latin typeface="Calibri"/>
              <a:ea typeface="Calibri"/>
              <a:cs typeface="Calibri"/>
            </a:rPr>
            <a:t>Ensure every billing record has a valid payment status. Implement stricter data entry controls and regular audits to improve data quality</a:t>
          </a:r>
        </a:p>
      </xdr:txBody>
    </xdr:sp>
    <xdr:clientData/>
  </xdr:twoCellAnchor>
  <xdr:twoCellAnchor>
    <xdr:from>
      <xdr:col>18</xdr:col>
      <xdr:colOff>0</xdr:colOff>
      <xdr:row>17</xdr:row>
      <xdr:rowOff>0</xdr:rowOff>
    </xdr:from>
    <xdr:to>
      <xdr:col>19</xdr:col>
      <xdr:colOff>88900</xdr:colOff>
      <xdr:row>20</xdr:row>
      <xdr:rowOff>0</xdr:rowOff>
    </xdr:to>
    <xdr:sp macro="" textlink="">
      <xdr:nvSpPr>
        <xdr:cNvPr id="3074" name="Text Box 2">
          <a:extLst>
            <a:ext uri="{FF2B5EF4-FFF2-40B4-BE49-F238E27FC236}">
              <a16:creationId xmlns:a16="http://schemas.microsoft.com/office/drawing/2014/main" id="{3428AA3F-54FE-DC69-FD15-EEC86450C5FD}"/>
            </a:ext>
          </a:extLst>
        </xdr:cNvPr>
        <xdr:cNvSpPr txBox="1">
          <a:spLocks noChangeArrowheads="1"/>
        </xdr:cNvSpPr>
      </xdr:nvSpPr>
      <xdr:spPr bwMode="auto">
        <a:xfrm>
          <a:off x="10972800" y="3130550"/>
          <a:ext cx="698500" cy="552450"/>
        </a:xfrm>
        <a:prstGeom prst="rect">
          <a:avLst/>
        </a:prstGeom>
        <a:solidFill>
          <a:srgbClr val="FFFFFF"/>
        </a:solidFill>
        <a:ln w="9525">
          <a:solidFill>
            <a:srgbClr val="000000"/>
          </a:solidFill>
          <a:miter lim="800000"/>
          <a:headEnd/>
          <a:tailEnd/>
        </a:ln>
      </xdr:spPr>
      <xdr:txBody>
        <a:bodyPr vertOverflow="clip" wrap="square" lIns="36576" tIns="36576" rIns="0" bIns="0" anchor="t" upright="1"/>
        <a:lstStyle/>
        <a:p>
          <a:pPr algn="l" rtl="0">
            <a:defRPr sz="1000"/>
          </a:pPr>
          <a:r>
            <a:rPr lang="en-US" sz="1100" b="0" i="0" u="none" strike="noStrike" baseline="0">
              <a:solidFill>
                <a:srgbClr val="000000"/>
              </a:solidFill>
              <a:latin typeface="Calibri"/>
              <a:ea typeface="Calibri"/>
              <a:cs typeface="Calibri"/>
            </a:rPr>
            <a:t>2. Payment Status Data Quality</a:t>
          </a:r>
        </a:p>
        <a:p>
          <a:pPr algn="l" rtl="0">
            <a:defRPr sz="1000"/>
          </a:pPr>
          <a:endParaRPr lang="en-US" sz="1100" b="0" i="0" u="none" strike="noStrike" baseline="0">
            <a:solidFill>
              <a:srgbClr val="000000"/>
            </a:solidFill>
            <a:latin typeface="Calibri"/>
            <a:ea typeface="Calibri"/>
            <a:cs typeface="Calibri"/>
          </a:endParaRPr>
        </a:p>
        <a:p>
          <a:pPr algn="l" rtl="0">
            <a:defRPr sz="1000"/>
          </a:pPr>
          <a:r>
            <a:rPr lang="en-US" sz="1100" b="0" i="0" u="none" strike="noStrike" baseline="0">
              <a:solidFill>
                <a:srgbClr val="000000"/>
              </a:solidFill>
              <a:latin typeface="Calibri"/>
              <a:ea typeface="Calibri"/>
              <a:cs typeface="Calibri"/>
            </a:rPr>
            <a:t>A significant share of billing records have a “Status Missing” flag, where billing values exist but payment status is blank.</a:t>
          </a:r>
        </a:p>
        <a:p>
          <a:pPr algn="l" rtl="0">
            <a:defRPr sz="1000"/>
          </a:pPr>
          <a:endParaRPr lang="en-US" sz="1100" b="0" i="0" u="none" strike="noStrike" baseline="0">
            <a:solidFill>
              <a:srgbClr val="000000"/>
            </a:solidFill>
            <a:latin typeface="Calibri"/>
            <a:ea typeface="Calibri"/>
            <a:cs typeface="Calibri"/>
          </a:endParaRPr>
        </a:p>
        <a:p>
          <a:pPr algn="l" rtl="0">
            <a:defRPr sz="1000"/>
          </a:pPr>
          <a:r>
            <a:rPr lang="en-US" sz="1100" b="0" i="0" u="none" strike="noStrike" baseline="0">
              <a:solidFill>
                <a:srgbClr val="000000"/>
              </a:solidFill>
              <a:latin typeface="Calibri"/>
              <a:ea typeface="Calibri"/>
              <a:cs typeface="Calibri"/>
            </a:rPr>
            <a:t>This introduces uncertainty into both collected and outstanding revenue calculations, reducing confidence in financial reporting.</a:t>
          </a:r>
        </a:p>
        <a:p>
          <a:pPr algn="l" rtl="0">
            <a:defRPr sz="1000"/>
          </a:pPr>
          <a:endParaRPr lang="en-US" sz="1100" b="0" i="0" u="none" strike="noStrike" baseline="0">
            <a:solidFill>
              <a:srgbClr val="000000"/>
            </a:solidFill>
            <a:latin typeface="Calibri"/>
            <a:ea typeface="Calibri"/>
            <a:cs typeface="Calibri"/>
          </a:endParaRPr>
        </a:p>
        <a:p>
          <a:pPr algn="l" rtl="0">
            <a:defRPr sz="1000"/>
          </a:pPr>
          <a:r>
            <a:rPr lang="en-US" sz="1100" b="0" i="0" u="none" strike="noStrike" baseline="0">
              <a:solidFill>
                <a:srgbClr val="000000"/>
              </a:solidFill>
              <a:latin typeface="Calibri"/>
              <a:ea typeface="Calibri"/>
              <a:cs typeface="Calibri"/>
            </a:rPr>
            <a:t>Recommendation:</a:t>
          </a:r>
        </a:p>
        <a:p>
          <a:pPr algn="l" rtl="0">
            <a:defRPr sz="1000"/>
          </a:pPr>
          <a:r>
            <a:rPr lang="en-US" sz="1100" b="0" i="0" u="none" strike="noStrike" baseline="0">
              <a:solidFill>
                <a:srgbClr val="000000"/>
              </a:solidFill>
              <a:latin typeface="Calibri"/>
              <a:ea typeface="Calibri"/>
              <a:cs typeface="Calibri"/>
            </a:rPr>
            <a:t>Ensure every billing record has a valid payment status. Implement stricter data entry controls and regular audits to improve data quality</a:t>
          </a:r>
        </a:p>
      </xdr:txBody>
    </xdr:sp>
    <xdr:clientData/>
  </xdr:twoCellAnchor>
  <xdr:twoCellAnchor>
    <xdr:from>
      <xdr:col>1</xdr:col>
      <xdr:colOff>323850</xdr:colOff>
      <xdr:row>14</xdr:row>
      <xdr:rowOff>19050</xdr:rowOff>
    </xdr:from>
    <xdr:to>
      <xdr:col>13</xdr:col>
      <xdr:colOff>406400</xdr:colOff>
      <xdr:row>24</xdr:row>
      <xdr:rowOff>101600</xdr:rowOff>
    </xdr:to>
    <xdr:sp macro="" textlink="">
      <xdr:nvSpPr>
        <xdr:cNvPr id="6" name="TextBox 5">
          <a:extLst>
            <a:ext uri="{FF2B5EF4-FFF2-40B4-BE49-F238E27FC236}">
              <a16:creationId xmlns:a16="http://schemas.microsoft.com/office/drawing/2014/main" id="{F4AAA23A-1E19-A3A1-3BAE-EF1402097265}"/>
            </a:ext>
          </a:extLst>
        </xdr:cNvPr>
        <xdr:cNvSpPr txBox="1"/>
      </xdr:nvSpPr>
      <xdr:spPr>
        <a:xfrm>
          <a:off x="933450" y="2597150"/>
          <a:ext cx="7397750" cy="1924050"/>
        </a:xfrm>
        <a:prstGeom prst="rect">
          <a:avLst/>
        </a:prstGeom>
        <a:solidFill>
          <a:srgbClr val="6633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Payment Status Data Quality</a:t>
          </a:r>
        </a:p>
        <a:p>
          <a:r>
            <a:rPr lang="en-US" sz="1200"/>
            <a:t>-A significant share of billing records have a </a:t>
          </a:r>
          <a:r>
            <a:rPr lang="en-US" sz="1200" b="1"/>
            <a:t>“Status Missing”</a:t>
          </a:r>
          <a:r>
            <a:rPr lang="en-US" sz="1200"/>
            <a:t> flag, where billing values exist but payment status is blank.</a:t>
          </a:r>
        </a:p>
        <a:p>
          <a:r>
            <a:rPr lang="en-US" sz="1200"/>
            <a:t>-This introduces uncertainty into both collected and outstanding revenue calculations, reducing confidence in financial reporting.</a:t>
          </a:r>
        </a:p>
        <a:p>
          <a:endParaRPr lang="en-US" sz="1200"/>
        </a:p>
        <a:p>
          <a:r>
            <a:rPr lang="en-US" sz="1200" b="1"/>
            <a:t>Recommendation:</a:t>
          </a:r>
          <a:br>
            <a:rPr lang="en-US" sz="1200"/>
          </a:br>
          <a:r>
            <a:rPr lang="en-US" sz="1200"/>
            <a:t>-Ensure every billing record has a valid payment status. Implement stricter data entry controls and regular audits to improve data quality.</a:t>
          </a:r>
        </a:p>
        <a:p>
          <a:endParaRPr lang="en-US" sz="1100"/>
        </a:p>
      </xdr:txBody>
    </xdr:sp>
    <xdr:clientData/>
  </xdr:twoCellAnchor>
  <xdr:twoCellAnchor>
    <xdr:from>
      <xdr:col>1</xdr:col>
      <xdr:colOff>330200</xdr:colOff>
      <xdr:row>25</xdr:row>
      <xdr:rowOff>31750</xdr:rowOff>
    </xdr:from>
    <xdr:to>
      <xdr:col>13</xdr:col>
      <xdr:colOff>425450</xdr:colOff>
      <xdr:row>33</xdr:row>
      <xdr:rowOff>158750</xdr:rowOff>
    </xdr:to>
    <xdr:sp macro="" textlink="">
      <xdr:nvSpPr>
        <xdr:cNvPr id="8" name="TextBox 7">
          <a:extLst>
            <a:ext uri="{FF2B5EF4-FFF2-40B4-BE49-F238E27FC236}">
              <a16:creationId xmlns:a16="http://schemas.microsoft.com/office/drawing/2014/main" id="{5A82E765-2654-34FB-B83A-407D2B421A80}"/>
            </a:ext>
          </a:extLst>
        </xdr:cNvPr>
        <xdr:cNvSpPr txBox="1"/>
      </xdr:nvSpPr>
      <xdr:spPr>
        <a:xfrm>
          <a:off x="939800" y="4635500"/>
          <a:ext cx="7410450" cy="1600200"/>
        </a:xfrm>
        <a:prstGeom prst="rect">
          <a:avLst/>
        </a:prstGeom>
        <a:solidFill>
          <a:srgbClr val="6633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 Top Patients by Billing</a:t>
          </a:r>
        </a:p>
        <a:p>
          <a:r>
            <a:rPr lang="en-US" sz="1200"/>
            <a:t>-Among the </a:t>
          </a:r>
          <a:r>
            <a:rPr lang="en-US" sz="1200" b="1"/>
            <a:t>top 10 patients</a:t>
          </a:r>
          <a:r>
            <a:rPr lang="en-US" sz="1200"/>
            <a:t>, billing values fall within a narrow range of </a:t>
          </a:r>
          <a:r>
            <a:rPr lang="en-US" sz="1200" b="1"/>
            <a:t>$992–$1,151.1</a:t>
          </a:r>
          <a:r>
            <a:rPr lang="en-US" sz="1200"/>
            <a:t>, with the two highest patients billed at </a:t>
          </a:r>
          <a:r>
            <a:rPr lang="en-US" sz="1200" b="1"/>
            <a:t>$1,145.3 and $1,151.1</a:t>
          </a:r>
          <a:r>
            <a:rPr lang="en-US" sz="1200"/>
            <a:t>.</a:t>
          </a:r>
        </a:p>
        <a:p>
          <a:r>
            <a:rPr lang="en-US" sz="1200"/>
            <a:t>-This indicates </a:t>
          </a:r>
          <a:r>
            <a:rPr lang="en-US" sz="1200" b="1"/>
            <a:t>no major outlier</a:t>
          </a:r>
          <a:r>
            <a:rPr lang="en-US" sz="1200"/>
            <a:t>; revenue contribution is evenly distributed across this segment.</a:t>
          </a:r>
        </a:p>
        <a:p>
          <a:endParaRPr lang="en-US" sz="1200"/>
        </a:p>
        <a:p>
          <a:r>
            <a:rPr lang="en-US" sz="1200" b="1"/>
            <a:t>Recommendation:</a:t>
          </a:r>
          <a:br>
            <a:rPr lang="en-US" sz="1200"/>
          </a:br>
          <a:r>
            <a:rPr lang="en-US" sz="1200"/>
            <a:t>Maintain engagement and satisfaction across all high-billing patients, as no single individual dominates revenue.</a:t>
          </a:r>
        </a:p>
        <a:p>
          <a:endParaRPr lang="en-US" sz="1100"/>
        </a:p>
      </xdr:txBody>
    </xdr:sp>
    <xdr:clientData/>
  </xdr:twoCellAnchor>
  <xdr:twoCellAnchor>
    <xdr:from>
      <xdr:col>1</xdr:col>
      <xdr:colOff>342900</xdr:colOff>
      <xdr:row>34</xdr:row>
      <xdr:rowOff>63500</xdr:rowOff>
    </xdr:from>
    <xdr:to>
      <xdr:col>13</xdr:col>
      <xdr:colOff>438150</xdr:colOff>
      <xdr:row>44</xdr:row>
      <xdr:rowOff>101600</xdr:rowOff>
    </xdr:to>
    <xdr:sp macro="" textlink="">
      <xdr:nvSpPr>
        <xdr:cNvPr id="9" name="TextBox 8">
          <a:extLst>
            <a:ext uri="{FF2B5EF4-FFF2-40B4-BE49-F238E27FC236}">
              <a16:creationId xmlns:a16="http://schemas.microsoft.com/office/drawing/2014/main" id="{71C02A4B-3599-A83E-4446-B11A00D8F217}"/>
            </a:ext>
          </a:extLst>
        </xdr:cNvPr>
        <xdr:cNvSpPr txBox="1"/>
      </xdr:nvSpPr>
      <xdr:spPr>
        <a:xfrm>
          <a:off x="952500" y="6324600"/>
          <a:ext cx="7410450" cy="1879600"/>
        </a:xfrm>
        <a:prstGeom prst="rect">
          <a:avLst/>
        </a:prstGeom>
        <a:solidFill>
          <a:srgbClr val="6633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Trends in Visits and Revenue</a:t>
          </a:r>
        </a:p>
        <a:p>
          <a:r>
            <a:rPr lang="en-US" sz="1200"/>
            <a:t>-Year-over-year comparison shows that months with </a:t>
          </a:r>
          <a:r>
            <a:rPr lang="en-US" sz="1200" b="1"/>
            <a:t>low visits and revenue in 2024</a:t>
          </a:r>
          <a:r>
            <a:rPr lang="en-US" sz="1200"/>
            <a:t> correspond to </a:t>
          </a:r>
          <a:r>
            <a:rPr lang="en-US" sz="1200" b="1"/>
            <a:t>high values in 2025</a:t>
          </a:r>
          <a:r>
            <a:rPr lang="en-US" sz="1200"/>
            <a:t>, and vice versa.</a:t>
          </a:r>
        </a:p>
        <a:p>
          <a:r>
            <a:rPr lang="en-US" sz="1200"/>
            <a:t>-This </a:t>
          </a:r>
          <a:r>
            <a:rPr lang="en-US" sz="1200" b="1"/>
            <a:t>lack of consistency</a:t>
          </a:r>
          <a:r>
            <a:rPr lang="en-US" sz="1200"/>
            <a:t> indicates there are </a:t>
          </a:r>
          <a:r>
            <a:rPr lang="en-US" sz="1200" b="1"/>
            <a:t>no clear seasonal patterns</a:t>
          </a:r>
          <a:r>
            <a:rPr lang="en-US" sz="1200"/>
            <a:t> in patient visits or revenue.</a:t>
          </a:r>
        </a:p>
        <a:p>
          <a:r>
            <a:rPr lang="en-US" sz="1200"/>
            <a:t>-Performance shifts are more likely driven by </a:t>
          </a:r>
          <a:r>
            <a:rPr lang="en-US" sz="1200" b="1"/>
            <a:t>operational or external factors</a:t>
          </a:r>
          <a:r>
            <a:rPr lang="en-US" sz="1200"/>
            <a:t> (e.g., staffing levels, new services, campaigns, or policy changes).</a:t>
          </a:r>
        </a:p>
        <a:p>
          <a:endParaRPr lang="en-US" sz="1200"/>
        </a:p>
        <a:p>
          <a:r>
            <a:rPr lang="en-US" sz="1200" b="1"/>
            <a:t>Recommendation:</a:t>
          </a:r>
          <a:br>
            <a:rPr lang="en-US" sz="1200"/>
          </a:br>
          <a:r>
            <a:rPr lang="en-US" sz="1200"/>
            <a:t>-Identify and analyze these non-seasonal drivers to understand what drives growth and mitigate causes of decline</a:t>
          </a:r>
        </a:p>
        <a:p>
          <a:endParaRPr lang="en-US" sz="1100"/>
        </a:p>
      </xdr:txBody>
    </xdr:sp>
    <xdr:clientData/>
  </xdr:twoCellAnchor>
  <xdr:twoCellAnchor>
    <xdr:from>
      <xdr:col>1</xdr:col>
      <xdr:colOff>349250</xdr:colOff>
      <xdr:row>45</xdr:row>
      <xdr:rowOff>31750</xdr:rowOff>
    </xdr:from>
    <xdr:to>
      <xdr:col>13</xdr:col>
      <xdr:colOff>444500</xdr:colOff>
      <xdr:row>53</xdr:row>
      <xdr:rowOff>114300</xdr:rowOff>
    </xdr:to>
    <xdr:sp macro="" textlink="">
      <xdr:nvSpPr>
        <xdr:cNvPr id="11" name="TextBox 10">
          <a:extLst>
            <a:ext uri="{FF2B5EF4-FFF2-40B4-BE49-F238E27FC236}">
              <a16:creationId xmlns:a16="http://schemas.microsoft.com/office/drawing/2014/main" id="{58552976-5404-AB61-B901-27ED0B0C5275}"/>
            </a:ext>
          </a:extLst>
        </xdr:cNvPr>
        <xdr:cNvSpPr txBox="1"/>
      </xdr:nvSpPr>
      <xdr:spPr>
        <a:xfrm>
          <a:off x="958850" y="8318500"/>
          <a:ext cx="7410450" cy="1555750"/>
        </a:xfrm>
        <a:prstGeom prst="rect">
          <a:avLst/>
        </a:prstGeom>
        <a:solidFill>
          <a:srgbClr val="6633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Demographic Data Flags</a:t>
          </a:r>
        </a:p>
        <a:p>
          <a:r>
            <a:rPr lang="en-US" sz="1200"/>
            <a:t>-“Unknown” values for </a:t>
          </a:r>
          <a:r>
            <a:rPr lang="en-US" sz="1200" b="1"/>
            <a:t>age and gender</a:t>
          </a:r>
          <a:r>
            <a:rPr lang="en-US" sz="1200"/>
            <a:t> dominate billing, collected, and outstanding revenue categories.</a:t>
          </a:r>
        </a:p>
        <a:p>
          <a:r>
            <a:rPr lang="en-US" sz="1200"/>
            <a:t>-This makes it difficult to reliably assess whether specific age groups or genders contribute more to revenue.</a:t>
          </a:r>
        </a:p>
        <a:p>
          <a:endParaRPr lang="en-US" sz="1200"/>
        </a:p>
        <a:p>
          <a:r>
            <a:rPr lang="en-US" sz="1200" b="1"/>
            <a:t>Recommendation:</a:t>
          </a:r>
          <a:br>
            <a:rPr lang="en-US" sz="1200"/>
          </a:br>
          <a:r>
            <a:rPr lang="en-US" sz="1200"/>
            <a:t>-Improve patient data capture during registration. Reliable demographic data will allow management to design more targeted services and patient satisfaction strategies</a:t>
          </a:r>
        </a:p>
        <a:p>
          <a:endParaRPr lang="en-US" sz="1100"/>
        </a:p>
      </xdr:txBody>
    </xdr:sp>
    <xdr:clientData/>
  </xdr:twoCellAnchor>
  <xdr:twoCellAnchor>
    <xdr:from>
      <xdr:col>4</xdr:col>
      <xdr:colOff>241300</xdr:colOff>
      <xdr:row>54</xdr:row>
      <xdr:rowOff>0</xdr:rowOff>
    </xdr:from>
    <xdr:to>
      <xdr:col>11</xdr:col>
      <xdr:colOff>158750</xdr:colOff>
      <xdr:row>61</xdr:row>
      <xdr:rowOff>19050</xdr:rowOff>
    </xdr:to>
    <xdr:sp macro="" textlink="">
      <xdr:nvSpPr>
        <xdr:cNvPr id="12" name="TextBox 11">
          <a:extLst>
            <a:ext uri="{FF2B5EF4-FFF2-40B4-BE49-F238E27FC236}">
              <a16:creationId xmlns:a16="http://schemas.microsoft.com/office/drawing/2014/main" id="{49087826-007F-60ED-F0FC-4B3D89A86205}"/>
            </a:ext>
          </a:extLst>
        </xdr:cNvPr>
        <xdr:cNvSpPr txBox="1"/>
      </xdr:nvSpPr>
      <xdr:spPr>
        <a:xfrm>
          <a:off x="2679700" y="9944100"/>
          <a:ext cx="4184650" cy="1308100"/>
        </a:xfrm>
        <a:prstGeom prst="rect">
          <a:avLst/>
        </a:prstGeom>
        <a:solidFill>
          <a:srgbClr val="6633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t> </a:t>
          </a:r>
          <a:r>
            <a:rPr lang="en-US" sz="1600" b="1"/>
            <a:t>Conclusion</a:t>
          </a:r>
        </a:p>
        <a:p>
          <a:pPr algn="ctr"/>
          <a:br>
            <a:rPr lang="en-US" sz="1200"/>
          </a:br>
          <a:r>
            <a:rPr lang="en-US" sz="1200"/>
            <a:t>Focus on </a:t>
          </a:r>
          <a:r>
            <a:rPr lang="en-US" sz="1200" b="1"/>
            <a:t>improving revenue collection</a:t>
          </a:r>
          <a:r>
            <a:rPr lang="en-US" sz="1200"/>
            <a:t>, </a:t>
          </a:r>
          <a:r>
            <a:rPr lang="en-US" sz="1200" b="1"/>
            <a:t>closing data quality gaps</a:t>
          </a:r>
          <a:r>
            <a:rPr lang="en-US" sz="1200"/>
            <a:t>, and </a:t>
          </a:r>
          <a:r>
            <a:rPr lang="en-US" sz="1200" b="1"/>
            <a:t>investigating non-seasonal drivers of performance fluctuations</a:t>
          </a:r>
          <a:r>
            <a:rPr lang="en-US" sz="1200"/>
            <a:t> to strengthen both financial stability and patient satisfaction outcomes.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PC" refreshedDate="45929.457152430557" createdVersion="8" refreshedVersion="8" minRefreshableVersion="3" recordCount="1000" xr:uid="{EAE65220-1678-4DF1-B346-28E4184B8974}">
  <cacheSource type="worksheet">
    <worksheetSource name="Table1"/>
  </cacheSource>
  <cacheFields count="25">
    <cacheField name="Visit ID" numFmtId="49">
      <sharedItems/>
    </cacheField>
    <cacheField name="Visit Date" numFmtId="14">
      <sharedItems containsSemiMixedTypes="0" containsNonDate="0" containsDate="1" containsString="0" minDate="2024-01-07T00:00:00" maxDate="2025-12-07T00:00:00" count="342">
        <d v="2024-01-07T00:00:00"/>
        <d v="2024-10-31T00:00:00"/>
        <d v="2024-08-16T00:00:00"/>
        <d v="2024-08-21T00:00:00"/>
        <d v="2024-10-30T00:00:00"/>
        <d v="2025-03-31T00:00:00"/>
        <d v="2025-04-04T00:00:00"/>
        <d v="2025-06-06T00:00:00"/>
        <d v="2024-04-10T00:00:00"/>
        <d v="2024-08-10T00:00:00"/>
        <d v="2024-04-09T00:00:00"/>
        <d v="2025-06-04T00:00:00"/>
        <d v="2024-11-25T00:00:00"/>
        <d v="2024-08-22T00:00:00"/>
        <d v="2024-01-10T00:00:00"/>
        <d v="2025-05-27T00:00:00"/>
        <d v="2025-03-22T00:00:00"/>
        <d v="2024-08-23T00:00:00"/>
        <d v="2025-02-22T00:00:00"/>
        <d v="2025-03-28T00:00:00"/>
        <d v="2024-12-07T00:00:00"/>
        <d v="2025-05-18T00:00:00"/>
        <d v="2024-06-11T00:00:00"/>
        <d v="2025-04-29T00:00:00"/>
        <d v="2024-07-13T00:00:00"/>
        <d v="2025-01-27T00:00:00"/>
        <d v="2024-06-20T00:00:00"/>
        <d v="2025-12-04T00:00:00"/>
        <d v="2024-11-23T00:00:00"/>
        <d v="2024-05-11T00:00:00"/>
        <d v="2025-08-04T00:00:00"/>
        <d v="2024-09-17T00:00:00"/>
        <d v="2024-02-12T00:00:00"/>
        <d v="2025-05-16T00:00:00"/>
        <d v="2025-05-06T00:00:00"/>
        <d v="2025-11-03T00:00:00"/>
        <d v="2024-09-13T00:00:00"/>
        <d v="2025-05-01T00:00:00"/>
        <d v="2024-02-11T00:00:00"/>
        <d v="2024-10-10T00:00:00"/>
        <d v="2024-09-09T00:00:00"/>
        <d v="2024-06-17T00:00:00"/>
        <d v="2024-03-10T00:00:00"/>
        <d v="2024-02-07T00:00:00"/>
        <d v="2025-02-17T00:00:00"/>
        <d v="2025-04-16T00:00:00"/>
        <d v="2024-06-26T00:00:00"/>
        <d v="2025-04-17T00:00:00"/>
        <d v="2024-11-21T00:00:00"/>
        <d v="2025-12-02T00:00:00"/>
        <d v="2024-12-18T00:00:00"/>
        <d v="2024-08-30T00:00:00"/>
        <d v="2024-07-15T00:00:00"/>
        <d v="2025-07-03T00:00:00"/>
        <d v="2025-10-04T00:00:00"/>
        <d v="2025-03-14T00:00:00"/>
        <d v="2024-03-09T00:00:00"/>
        <d v="2025-10-05T00:00:00"/>
        <d v="2024-11-15T00:00:00"/>
        <d v="2024-07-18T00:00:00"/>
        <d v="2025-01-19T00:00:00"/>
        <d v="2024-06-10T00:00:00"/>
        <d v="2025-12-01T00:00:00"/>
        <d v="2024-10-18T00:00:00"/>
        <d v="2025-11-01T00:00:00"/>
        <d v="2024-01-12T00:00:00"/>
        <d v="2025-01-20T00:00:00"/>
        <d v="2024-09-27T00:00:00"/>
        <d v="2024-06-09T00:00:00"/>
        <d v="2024-10-23T00:00:00"/>
        <d v="2025-02-24T00:00:00"/>
        <d v="2025-01-06T00:00:00"/>
        <d v="2025-05-26T00:00:00"/>
        <d v="2024-06-12T00:00:00"/>
        <d v="2024-11-09T00:00:00"/>
        <d v="2025-01-01T00:00:00"/>
        <d v="2024-09-28T00:00:00"/>
        <d v="2025-02-06T00:00:00"/>
        <d v="2025-03-04T00:00:00"/>
        <d v="2024-09-26T00:00:00"/>
        <d v="2024-02-09T00:00:00"/>
        <d v="2025-04-25T00:00:00"/>
        <d v="2025-04-24T00:00:00"/>
        <d v="2024-12-14T00:00:00"/>
        <d v="2025-04-15T00:00:00"/>
        <d v="2024-10-19T00:00:00"/>
        <d v="2024-03-11T00:00:00"/>
        <d v="2025-04-13T00:00:00"/>
        <d v="2024-11-28T00:00:00"/>
        <d v="2025-05-17T00:00:00"/>
        <d v="2025-02-23T00:00:00"/>
        <d v="2025-11-05T00:00:00"/>
        <d v="2024-12-27T00:00:00"/>
        <d v="2025-04-21T00:00:00"/>
        <d v="2025-02-03T00:00:00"/>
        <d v="2025-03-25T00:00:00"/>
        <d v="2025-03-15T00:00:00"/>
        <d v="2025-06-02T00:00:00"/>
        <d v="2025-12-03T00:00:00"/>
        <d v="2024-12-08T00:00:00"/>
        <d v="2025-03-24T00:00:00"/>
        <d v="2024-07-10T00:00:00"/>
        <d v="2024-12-19T00:00:00"/>
        <d v="2024-11-16T00:00:00"/>
        <d v="2024-10-08T00:00:00"/>
        <d v="2025-09-05T00:00:00"/>
        <d v="2024-09-10T00:00:00"/>
        <d v="2024-06-27T00:00:00"/>
        <d v="2025-05-21T00:00:00"/>
        <d v="2024-12-25T00:00:00"/>
        <d v="2024-08-25T00:00:00"/>
        <d v="2025-01-17T00:00:00"/>
        <d v="2025-08-06T00:00:00"/>
        <d v="2025-03-13T00:00:00"/>
        <d v="2024-10-26T00:00:00"/>
        <d v="2025-01-30T00:00:00"/>
        <d v="2024-12-30T00:00:00"/>
        <d v="2024-11-24T00:00:00"/>
        <d v="2025-01-28T00:00:00"/>
        <d v="2025-07-06T00:00:00"/>
        <d v="2024-06-24T00:00:00"/>
        <d v="2025-02-14T00:00:00"/>
        <d v="2024-11-17T00:00:00"/>
        <d v="2024-08-28T00:00:00"/>
        <d v="2024-10-11T00:00:00"/>
        <d v="2025-02-28T00:00:00"/>
        <d v="2024-03-08T00:00:00"/>
        <d v="2024-06-23T00:00:00"/>
        <d v="2025-03-06T00:00:00"/>
        <d v="2024-07-08T00:00:00"/>
        <d v="2025-04-23T00:00:00"/>
        <d v="2024-05-12T00:00:00"/>
        <d v="2024-02-10T00:00:00"/>
        <d v="2024-04-12T00:00:00"/>
        <d v="2025-02-05T00:00:00"/>
        <d v="2024-06-16T00:00:00"/>
        <d v="2024-08-24T00:00:00"/>
        <d v="2024-06-28T00:00:00"/>
        <d v="2024-06-18T00:00:00"/>
        <d v="2025-02-04T00:00:00"/>
        <d v="2025-04-22T00:00:00"/>
        <d v="2025-03-18T00:00:00"/>
        <d v="2025-02-18T00:00:00"/>
        <d v="2024-09-30T00:00:00"/>
        <d v="2025-02-13T00:00:00"/>
        <d v="2024-10-28T00:00:00"/>
        <d v="2025-10-02T00:00:00"/>
        <d v="2025-11-06T00:00:00"/>
        <d v="2025-01-24T00:00:00"/>
        <d v="2024-12-15T00:00:00"/>
        <d v="2024-10-20T00:00:00"/>
        <d v="2024-08-13T00:00:00"/>
        <d v="2025-04-30T00:00:00"/>
        <d v="2024-03-07T00:00:00"/>
        <d v="2024-11-18T00:00:00"/>
        <d v="2024-07-28T00:00:00"/>
        <d v="2024-10-09T00:00:00"/>
        <d v="2024-06-21T00:00:00"/>
        <d v="2024-07-17T00:00:00"/>
        <d v="2025-04-02T00:00:00"/>
        <d v="2024-11-27T00:00:00"/>
        <d v="2024-08-14T00:00:00"/>
        <d v="2025-01-31T00:00:00"/>
        <d v="2025-12-06T00:00:00"/>
        <d v="2025-04-27T00:00:00"/>
        <d v="2025-05-28T00:00:00"/>
        <d v="2025-08-02T00:00:00"/>
        <d v="2024-07-26T00:00:00"/>
        <d v="2025-09-03T00:00:00"/>
        <d v="2024-11-10T00:00:00"/>
        <d v="2025-05-25T00:00:00"/>
        <d v="2025-02-21T00:00:00"/>
        <d v="2024-08-08T00:00:00"/>
        <d v="2025-05-03T00:00:00"/>
        <d v="2024-08-17T00:00:00"/>
        <d v="2024-07-22T00:00:00"/>
        <d v="2024-05-08T00:00:00"/>
        <d v="2024-09-21T00:00:00"/>
        <d v="2024-09-24T00:00:00"/>
        <d v="2025-05-29T00:00:00"/>
        <d v="2024-11-14T00:00:00"/>
        <d v="2024-10-16T00:00:00"/>
        <d v="2024-11-26T00:00:00"/>
        <d v="2025-03-27T00:00:00"/>
        <d v="2024-08-18T00:00:00"/>
        <d v="2025-02-26T00:00:00"/>
        <d v="2024-07-23T00:00:00"/>
        <d v="2024-08-15T00:00:00"/>
        <d v="2025-07-02T00:00:00"/>
        <d v="2024-08-26T00:00:00"/>
        <d v="2024-08-29T00:00:00"/>
        <d v="2024-06-30T00:00:00"/>
        <d v="2025-04-20T00:00:00"/>
        <d v="2024-07-21T00:00:00"/>
        <d v="2024-12-11T00:00:00"/>
        <d v="2024-09-12T00:00:00"/>
        <d v="2025-07-01T00:00:00"/>
        <d v="2024-09-16T00:00:00"/>
        <d v="2025-02-16T00:00:00"/>
        <d v="2024-10-21T00:00:00"/>
        <d v="2025-03-05T00:00:00"/>
        <d v="2024-07-31T00:00:00"/>
        <d v="2025-01-23T00:00:00"/>
        <d v="2024-04-08T00:00:00"/>
        <d v="2025-01-05T00:00:00"/>
        <d v="2024-05-09T00:00:00"/>
        <d v="2025-09-02T00:00:00"/>
        <d v="2025-06-05T00:00:00"/>
        <d v="2025-01-02T00:00:00"/>
        <d v="2025-07-04T00:00:00"/>
        <d v="2025-02-02T00:00:00"/>
        <d v="2024-04-11T00:00:00"/>
        <d v="2025-01-25T00:00:00"/>
        <d v="2024-02-08T00:00:00"/>
        <d v="2025-03-01T00:00:00"/>
        <d v="2025-08-03T00:00:00"/>
        <d v="2025-01-14T00:00:00"/>
        <d v="2024-11-12T00:00:00"/>
        <d v="2024-11-11T00:00:00"/>
        <d v="2024-12-06T00:00:00"/>
        <d v="2024-12-12T00:00:00"/>
        <d v="2024-06-22T00:00:00"/>
        <d v="2024-08-09T00:00:00"/>
        <d v="2024-12-13T00:00:00"/>
        <d v="2024-08-31T00:00:00"/>
        <d v="2025-01-21T00:00:00"/>
        <d v="2025-02-27T00:00:00"/>
        <d v="2024-07-11T00:00:00"/>
        <d v="2025-04-05T00:00:00"/>
        <d v="2024-10-25T00:00:00"/>
        <d v="2024-09-15T00:00:00"/>
        <d v="2024-10-22T00:00:00"/>
        <d v="2025-03-23T00:00:00"/>
        <d v="2025-04-19T00:00:00"/>
        <d v="2024-12-31T00:00:00"/>
        <d v="2024-09-25T00:00:00"/>
        <d v="2025-07-05T00:00:00"/>
        <d v="2025-05-05T00:00:00"/>
        <d v="2025-10-01T00:00:00"/>
        <d v="2024-10-13T00:00:00"/>
        <d v="2025-03-16T00:00:00"/>
        <d v="2025-04-06T00:00:00"/>
        <d v="2025-03-20T00:00:00"/>
        <d v="2024-12-26T00:00:00"/>
        <d v="2024-07-20T00:00:00"/>
        <d v="2025-05-23T00:00:00"/>
        <d v="2024-12-10T00:00:00"/>
        <d v="2025-03-21T00:00:00"/>
        <d v="2025-04-26T00:00:00"/>
        <d v="2025-01-29T00:00:00"/>
        <d v="2024-09-14T00:00:00"/>
        <d v="2024-08-19T00:00:00"/>
        <d v="2025-03-19T00:00:00"/>
        <d v="2025-03-03T00:00:00"/>
        <d v="2024-07-27T00:00:00"/>
        <d v="2025-04-03T00:00:00"/>
        <d v="2025-06-01T00:00:00"/>
        <d v="2025-03-26T00:00:00"/>
        <d v="2024-11-07T00:00:00"/>
        <d v="2025-02-19T00:00:00"/>
        <d v="2024-11-20T00:00:00"/>
        <d v="2024-10-29T00:00:00"/>
        <d v="2024-09-18T00:00:00"/>
        <d v="2025-05-19T00:00:00"/>
        <d v="2025-02-15T00:00:00"/>
        <d v="2024-09-23T00:00:00"/>
        <d v="2024-06-19T00:00:00"/>
        <d v="2025-05-30T00:00:00"/>
        <d v="2025-10-06T00:00:00"/>
        <d v="2025-05-22T00:00:00"/>
        <d v="2024-07-29T00:00:00"/>
        <d v="2024-10-27T00:00:00"/>
        <d v="2025-12-05T00:00:00"/>
        <d v="2025-04-14T00:00:00"/>
        <d v="2024-11-19T00:00:00"/>
        <d v="2024-09-07T00:00:00"/>
        <d v="2024-01-08T00:00:00"/>
        <d v="2025-06-03T00:00:00"/>
        <d v="2025-02-20T00:00:00"/>
        <d v="2024-10-14T00:00:00"/>
        <d v="2025-05-31T00:00:00"/>
        <d v="2025-04-28T00:00:00"/>
        <d v="2024-12-23T00:00:00"/>
        <d v="2024-06-15T00:00:00"/>
        <d v="2024-09-29T00:00:00"/>
        <d v="2024-09-19T00:00:00"/>
        <d v="2024-09-08T00:00:00"/>
        <d v="2024-11-22T00:00:00"/>
        <d v="2025-01-15T00:00:00"/>
        <d v="2025-11-04T00:00:00"/>
        <d v="2024-06-29T00:00:00"/>
        <d v="2024-07-30T00:00:00"/>
        <d v="2025-09-06T00:00:00"/>
        <d v="2024-10-07T00:00:00"/>
        <d v="2024-10-15T00:00:00"/>
        <d v="2025-01-22T00:00:00"/>
        <d v="2025-04-01T00:00:00"/>
        <d v="2025-03-30T00:00:00"/>
        <d v="2025-09-04T00:00:00"/>
        <d v="2025-04-18T00:00:00"/>
        <d v="2024-12-16T00:00:00"/>
        <d v="2025-01-18T00:00:00"/>
        <d v="2024-09-22T00:00:00"/>
        <d v="2024-12-24T00:00:00"/>
        <d v="2024-07-25T00:00:00"/>
        <d v="2025-05-14T00:00:00"/>
        <d v="2024-12-21T00:00:00"/>
        <d v="2024-12-09T00:00:00"/>
        <d v="2025-11-02T00:00:00"/>
        <d v="2024-06-14T00:00:00"/>
        <d v="2025-03-02T00:00:00"/>
        <d v="2024-06-07T00:00:00"/>
        <d v="2024-05-07T00:00:00"/>
        <d v="2024-09-20T00:00:00"/>
        <d v="2024-06-13T00:00:00"/>
        <d v="2025-02-01T00:00:00"/>
        <d v="2025-03-17T00:00:00"/>
        <d v="2025-10-03T00:00:00"/>
        <d v="2025-05-20T00:00:00"/>
        <d v="2024-07-16T00:00:00"/>
        <d v="2024-09-11T00:00:00"/>
        <d v="2024-08-11T00:00:00"/>
        <d v="2024-11-13T00:00:00"/>
        <d v="2024-08-07T00:00:00"/>
        <d v="2025-02-25T00:00:00"/>
        <d v="2024-10-12T00:00:00"/>
        <d v="2024-03-12T00:00:00"/>
        <d v="2025-01-03T00:00:00"/>
        <d v="2024-07-09T00:00:00"/>
        <d v="2025-01-26T00:00:00"/>
        <d v="2025-05-04T00:00:00"/>
        <d v="2024-01-09T00:00:00"/>
        <d v="2025-05-24T00:00:00"/>
        <d v="2024-06-25T00:00:00"/>
        <d v="2024-08-20T00:00:00"/>
        <d v="2024-01-11T00:00:00"/>
        <d v="2025-01-04T00:00:00"/>
        <d v="2024-07-07T00:00:00"/>
        <d v="2024-10-24T00:00:00"/>
        <d v="2024-12-22T00:00:00"/>
        <d v="2025-05-02T00:00:00"/>
        <d v="2024-12-17T00:00:00"/>
      </sharedItems>
      <fieldGroup par="24"/>
    </cacheField>
    <cacheField name="Month Num" numFmtId="1">
      <sharedItems containsSemiMixedTypes="0" containsString="0" containsNumber="1" containsInteger="1" minValue="1" maxValue="12"/>
    </cacheField>
    <cacheField name="Month Name1" numFmtId="1">
      <sharedItems/>
    </cacheField>
    <cacheField name="Year" numFmtId="1">
      <sharedItems containsSemiMixedTypes="0" containsString="0" containsNumber="1" containsInteger="1" minValue="2024" maxValue="2025" count="2">
        <n v="2024"/>
        <n v="2025"/>
      </sharedItems>
    </cacheField>
    <cacheField name="Patient Name" numFmtId="0">
      <sharedItems count="994">
        <s v="Amanda Decker"/>
        <s v="Tracy Morris"/>
        <s v="amanda kelley"/>
        <s v="Cassandra Davis"/>
        <s v="Edward Bowman"/>
        <s v="Monique Griffin"/>
        <s v="Brandon Lozano"/>
        <s v="Denise Smith"/>
        <s v="Erik Harrison"/>
        <s v="Jennifer Alvarez"/>
        <s v="Molly Swanson"/>
        <s v="Taylor Peterson"/>
        <s v="Joshua Brennan"/>
        <s v="Robin Mayer"/>
        <s v="Kyle Cordova"/>
        <s v="Hannah Mcneil"/>
        <s v="Joseph Simmons"/>
        <s v="Alicia Mcmahon"/>
        <s v="Kelly Harris"/>
        <s v="Kelly Owen"/>
        <s v="Jill Anderson"/>
        <s v="Timothy Hoover"/>
        <s v="Adam Shannon"/>
        <s v="Amy Munoz"/>
        <s v="Jason Lee"/>
        <s v="George White"/>
        <s v="Troy Campbell"/>
        <s v="Sonia Davies"/>
        <s v="Antonio Bell"/>
        <s v="colleen martinez"/>
        <s v="Mary Underwood"/>
        <s v="Jaime Walker"/>
        <s v="Darrell Roman"/>
        <s v="Timothy Herrera"/>
        <s v="Frances Andrews"/>
        <s v="Dalton Smith"/>
        <s v="Janice Hartman"/>
        <s v="Kenneth Scott"/>
        <s v="Austin Medina"/>
        <s v="David Rice"/>
        <s v="Jeremy Mccoy"/>
        <s v="Nicholas Murray"/>
        <s v="Yolanda Thompson"/>
        <s v="Christopher Nelson"/>
        <s v="brandon brown"/>
        <s v="Eric Sullivan"/>
        <s v="Sally Barnes"/>
        <s v="Jose Gutierrez"/>
        <s v="James Nelson"/>
        <s v="john smith"/>
        <s v="Jill West"/>
        <s v="Tiffany Barnett"/>
        <s v="Lisa Martinez"/>
        <s v="Jessica Herman"/>
        <s v="David Hubbard"/>
        <s v="David Taylor"/>
        <s v="David Shaffer"/>
        <s v="Marie Wilson"/>
        <s v="Corey Reed"/>
        <s v="Eric Greene"/>
        <s v="Courtney Hampton"/>
        <s v="Sandra Peterson"/>
        <s v="Sharon Benson"/>
        <s v="Daniel Schaefer"/>
        <s v="Erica Williams"/>
        <s v="Tamara Austin"/>
        <s v="Brooke Rice"/>
        <s v="Ashley Braun"/>
        <s v="Dakota Johnson"/>
        <s v="Maurice Smith"/>
        <s v="John Buchanan"/>
        <s v="Mark Garcia"/>
        <s v="Joshua Brown"/>
        <s v="Margaret Santos"/>
        <s v="Mark Williams"/>
        <s v="Catherine Cook"/>
        <s v="Maria Payne"/>
        <s v="Manuel Gross"/>
        <s v="Mary Lee"/>
        <s v="Jennifer Peterson"/>
        <s v="Rodney Wells"/>
        <s v="Christopher Butler"/>
        <s v="Michele Cantu"/>
        <s v="Rodney Reyes MD"/>
        <s v="Tracy Valenzuela"/>
        <s v="April Miller"/>
        <s v="Brianna Stevens"/>
        <s v="Brittany Price"/>
        <s v="Melissa Davis"/>
        <s v="Alicia Nelson"/>
        <s v="John Anderson"/>
        <s v="Juan Ryan"/>
        <s v="Megan Salazar"/>
        <s v="Carl Torres"/>
        <s v="Ryan Miller"/>
        <s v="Dr. Wayne Berry MD"/>
        <s v="Ryan Howell"/>
        <s v="Shannon Rodriguez"/>
        <s v="Christopher Montgomery"/>
        <s v="Amber Rodriguez"/>
        <s v="Brandon Burns"/>
        <s v="Jacqueline Richardson"/>
        <s v="adriana allen"/>
        <s v="Kim Schneider"/>
        <s v="Joe Day"/>
        <s v="Matthew Jensen"/>
        <s v="Anna Taylor"/>
        <s v="Nicholas Pitts"/>
        <s v="William Hernandez"/>
        <s v="Ashley Mcconnell"/>
        <s v="jared allen"/>
        <s v="Angela Nash"/>
        <s v="Brendan Clark"/>
        <s v="Tony Espinoza"/>
        <s v="Patricia Cross"/>
        <s v="rebekah drake"/>
        <s v="Melissa Thomas"/>
        <s v="Wesley Mcclure"/>
        <s v="jesus burns"/>
        <s v="Linda Valdez"/>
        <s v="Jennifer Cooper DVM"/>
        <s v="Nicole Martinez"/>
        <s v="Carlos Kemp"/>
        <s v="Samantha Bradley"/>
        <s v="christina cowan"/>
        <s v="Lauren Lewis"/>
        <s v="Stephen Watson"/>
        <s v="Stacy Lawson"/>
        <s v="James Hall"/>
        <s v="Jennifer Miller"/>
        <s v="Chris Nelson"/>
        <s v="Rebecca Sanchez"/>
        <s v="James Davis"/>
        <s v="Alice Wilson"/>
        <s v="Marissa Anderson"/>
        <s v="Lee Rangel"/>
        <s v="chad hughes"/>
        <s v="Michelle Salinas"/>
        <s v="Melissa Lloyd"/>
        <s v="Jenna Jones"/>
        <s v="sherri wang"/>
        <s v="Michael Jacobs"/>
        <s v="Mark Martin"/>
        <s v="Julian Santiago"/>
        <s v="Matthew Lopez"/>
        <s v="Donna Flores DVM"/>
        <s v="John Green"/>
        <s v="mr. cameron maldonado"/>
        <s v="Tony Wise"/>
        <s v="Amanda Scott"/>
        <s v="Jennifer Harris"/>
        <s v="Kristen Martinez"/>
        <s v="eduardo ramirez"/>
        <s v="jean dudley"/>
        <s v="Lori Cooper"/>
        <s v="Yvonne Brady"/>
        <s v="heidi long"/>
        <s v="Ian Diaz"/>
        <s v="Diane Brown"/>
        <s v="Logan Diaz"/>
        <s v="Steven Jordan"/>
        <s v="Ryan Watkins"/>
        <s v="Lori Wilson"/>
        <s v="Mrs. Amber Lopez MD"/>
        <s v="Patricia Pearson"/>
        <s v="Kelly Jones"/>
        <s v="william schroeder"/>
        <s v="Jason Fowler"/>
        <s v="Carrie Jones"/>
        <s v="Vincent Buchanan"/>
        <s v="Sean Jimenez"/>
        <s v="Charles Sanchez"/>
        <s v="Angela Martinez"/>
        <s v="Anthony Rojas"/>
        <s v="Nathan Murray"/>
        <s v="Mark Gomez"/>
        <s v="Michael Lozano"/>
        <s v="Nathan Austin"/>
        <s v="Mary Lawrence"/>
        <s v="Brandon Morales"/>
        <s v="Francisco Stafford"/>
        <s v="Ryan Waller"/>
        <s v="Kathy Reynolds"/>
        <s v="Alice Brown"/>
        <s v="Kelly Jarvis"/>
        <s v="jacob hawkins"/>
        <s v="Jessica Bradford"/>
        <s v="Lisa Schultz"/>
        <s v="Richard Garza"/>
        <s v="Jessica Guerrero"/>
        <s v="Brandon Li"/>
        <s v="Marcus Molina"/>
        <s v="Shawn White"/>
        <s v="Jennifer Atkins"/>
        <s v="Scott Thompson"/>
        <s v="lisa hatfield"/>
        <s v="charles brown"/>
        <s v="Seth Johnson"/>
        <s v="Cindy Foster DVM"/>
        <s v="Ryan Greene"/>
        <s v="Robert Wilson"/>
        <s v="James Aguilar"/>
        <s v="David Hudson"/>
        <s v="Miguel Stewart"/>
        <s v="Dawn Scott"/>
        <s v="William Torres"/>
        <s v="Jennifer Padilla"/>
        <s v="alicia franklin"/>
        <s v="Matthew Gardner"/>
        <s v="Julia Jones"/>
        <s v="Justin Yates"/>
        <s v="Michelle Michael"/>
        <s v="Christopher Daniel"/>
        <s v="Mitchell Torres"/>
        <s v="Joshua Bryant"/>
        <s v="Jerry Oliver"/>
        <s v="Amber Gill"/>
        <s v="James Evans"/>
        <s v="John Evans"/>
        <s v="Jennifer Flores"/>
        <s v="Arthur Phillips"/>
        <s v="Molly Lewis"/>
        <s v="david campbell"/>
        <s v="Peter Nash"/>
        <s v="Nicole Chapman"/>
        <s v="Eric Gordon"/>
        <s v="Thomas Frederick"/>
        <s v="Abigail Smith"/>
        <s v="Toni Young"/>
        <s v="Kirk Williams"/>
        <s v="Marie Curry"/>
        <s v="Tammy Mueller"/>
        <s v="Thomas Chapman"/>
        <s v="Charlotte Gill"/>
        <s v="Edward Houston"/>
        <s v="Paul Higgins"/>
        <s v="Sandra Patrick"/>
        <s v="Victoria Goodman"/>
        <s v="Gregory Blake"/>
        <s v="Holly Scott"/>
        <s v="Melissa Doyle"/>
        <s v="Ana Walker"/>
        <s v="Chelsea Goodman"/>
        <s v="Nathan Evans"/>
        <s v="Randy Duran"/>
        <s v="Emily Ali"/>
        <s v="Steven Lam"/>
        <s v="Danielle Garcia"/>
        <s v="Mary Pittman"/>
        <s v="Justin Hanson"/>
        <s v="Michael Copeland"/>
        <s v="Melissa Graham"/>
        <s v="David Leach"/>
        <s v="Melissa Perry"/>
        <s v="Matthew Phelps"/>
        <s v="Daniel Gilbert"/>
        <s v="Heather Scott"/>
        <s v="Christopher Rojas"/>
        <s v="Kristi Hayes"/>
        <s v="Caleb Bautista"/>
        <s v="Jeremy Jackson"/>
        <s v="Thomas Walton"/>
        <s v="Christine Ramirez"/>
        <s v="Randall Contreras MD"/>
        <s v="Kelly Wagner"/>
        <s v="Erica Phillips"/>
        <s v="Patricia Ellis"/>
        <s v="Dennis Crane"/>
        <s v="Peter Leonard"/>
        <s v="Rachel Gonzales"/>
        <s v="Joseph Richards"/>
        <s v="Alex Johnson"/>
        <s v="Brittany Jacobs"/>
        <s v="Megan Ramos"/>
        <s v="Michael Jones"/>
        <s v="Sarah Hudson"/>
        <s v="Michael Rosales"/>
        <s v="Anthony Robinson"/>
        <s v="Tracy Ho"/>
        <s v="Scott Mckinney"/>
        <s v="Reginald Dunlap"/>
        <s v="Frank Hernandez"/>
        <s v="Monique Walters"/>
        <s v="Maurice Mccoy"/>
        <s v="Jose Figueroa"/>
        <s v="Joshua Newton"/>
        <s v="Marisa Mays"/>
        <s v="Andrea Howard"/>
        <s v="Eric Woods"/>
        <s v="Theresa Carr"/>
        <s v="George Wallace"/>
        <s v="Nicole Hill"/>
        <s v="stephanie sanchez"/>
        <s v="Ashley Pittman"/>
        <s v="Debra Potts"/>
        <s v="Brenda Barnes"/>
        <s v="cynthia oliver"/>
        <s v="Joshua Cummings"/>
        <s v="Ashley Farley"/>
        <s v="Angela Craig"/>
        <s v="Adam Collins"/>
        <s v="Robert Garrett"/>
        <s v="Edward Rodriguez"/>
        <s v="Tracy Brown"/>
        <s v="Mr. Clayton King DDS"/>
        <s v="Kevin Stephens"/>
        <s v="Rick Page"/>
        <s v="Stephen Banks"/>
        <s v="Jason Berger"/>
        <s v="Nicole Bates"/>
        <s v="David Hernandez"/>
        <s v="Jessica Poole"/>
        <s v="Kristine Bridges"/>
        <s v="Debbie Olson"/>
        <s v="Jared Bryan"/>
        <s v="David Blankenship"/>
        <s v="Kathryn Johnson"/>
        <s v="Adam Rogers"/>
        <s v="Gary Williams"/>
        <s v="John Friedman"/>
        <s v="Diana Oneal"/>
        <s v="Christine Hill"/>
        <s v="Todd Ward"/>
        <s v="Ryan Huff"/>
        <s v="Michael Owen"/>
        <s v="Devin Richardson"/>
        <s v="Howard Martin"/>
        <s v="Justin Berg"/>
        <s v="Matthew Cooke"/>
        <s v="michael jordan"/>
        <s v="Joshua Smith"/>
        <s v="Jeffrey Roman"/>
        <s v="Donna Graham"/>
        <s v="Dr. Jessica Burns DDS"/>
        <s v="Kristen Turner"/>
        <s v="Chris Wilson"/>
        <s v="robin price"/>
        <s v="Angela Duran"/>
        <s v="Tracy Gillespie"/>
        <s v="Mary George"/>
        <s v="Christopher Wright"/>
        <s v="Emily Brewer"/>
        <s v="Christopher Meyer"/>
        <s v="Kimberly Young"/>
        <s v="Melinda Adams"/>
        <s v="Jessica Stuart"/>
        <s v="Nicholas House"/>
        <s v="Steven Allen"/>
        <s v="Aaron Johnson"/>
        <s v="judith rush"/>
        <s v="Lisa Briggs"/>
        <s v="Aaron Wheeler"/>
        <s v="Laurie Warren"/>
        <s v="Brittany Mcgee"/>
        <s v="Erica Lewis"/>
        <s v="Penny Martinez"/>
        <s v="Austin Perez"/>
        <s v="jeremy ellis"/>
        <s v="Leah Chan"/>
        <s v="Jose Mcbride"/>
        <s v="Frank Parker"/>
        <s v="Kathleen Chapman"/>
        <s v="Alexis Miller"/>
        <s v="Jennifer Hale"/>
        <s v="Cynthia Colon"/>
        <s v="Kimberly Riley"/>
        <s v="michael clark"/>
        <s v="Jordan Short DDS"/>
        <s v="Candace Mcgee"/>
        <s v="Brian Adams"/>
        <s v="Raymond Baldwin DDS"/>
        <s v="Brian Conway"/>
        <s v="Kenneth Garcia"/>
        <s v="David Cox"/>
        <s v="Mrs. Cynthia Nichols MD"/>
        <s v="Jaime Flores"/>
        <s v="Cynthia Anderson"/>
        <s v="Larry Acosta"/>
        <s v="Kelly Freeman"/>
        <s v="sarah woodard"/>
        <s v="sara hernandez"/>
        <s v="Chad Alexander"/>
        <s v="Joshua Thompson"/>
        <s v="karen murphy"/>
        <s v="Jason Vasquez"/>
        <s v="Alexandra Jones"/>
        <s v="Savannah Singh"/>
        <s v="David Carey"/>
        <s v="Theresa Lowe"/>
        <s v="Melvin Long"/>
        <s v="Robert Holt"/>
        <s v="christy bennett"/>
        <s v="Justin Jackson"/>
        <s v="Samantha Werner"/>
        <s v="Joan Smith"/>
        <s v="Sherry Miranda"/>
        <s v="John Perez"/>
        <s v="Sabrina Newton"/>
        <s v="Mark Payne"/>
        <s v="Jimmy Gross"/>
        <s v="Robert Holmes"/>
        <s v="Ellen Howard"/>
        <s v="Dawn Harris"/>
        <s v="Beth Spencer"/>
        <s v="Jamie Thomas"/>
        <s v="Alexander Bowers"/>
        <s v="Erica Jones"/>
        <s v="Paula Galvan"/>
        <s v="Mario Patterson"/>
        <s v="Paula Burnett"/>
        <s v="Robert Barnes"/>
        <s v="Katherine Bowen"/>
        <s v="Jennifer Thomas"/>
        <s v="Mary Banks"/>
        <s v="Jennifer Baldwin"/>
        <s v="Nicole Thomas"/>
        <s v="Nicholas Clark"/>
        <s v="Allison Delgado"/>
        <s v="andrea chambers"/>
        <s v="Shane Green"/>
        <s v="Mr. John Williams III"/>
        <s v="Gabrielle Johnson"/>
        <s v="Dillon Pena"/>
        <s v="Stanley Krueger"/>
        <s v="William Page"/>
        <s v="Amy Carter"/>
        <s v="Robert Miller"/>
        <s v="Jason Berry"/>
        <s v="James Nichols"/>
        <s v="Jacqueline Finley"/>
        <s v="Ryan Walker"/>
        <s v="Melissa Mitchell"/>
        <s v="Stacey Pearson"/>
        <s v="Lisa Ayala"/>
        <s v="Christopher Mendoza"/>
        <s v="Mark Fuller"/>
        <s v="Gregory Porter"/>
        <s v="Carrie Mayo"/>
        <s v="Robert Swanson"/>
        <s v="Francisco Roberson"/>
        <s v="Gary Dickerson"/>
        <s v="Carolyn Hunt"/>
        <s v="Travis French"/>
        <s v="Damon Weaver"/>
        <s v="Lori Richards"/>
        <s v="lisa howard"/>
        <s v="Vanessa Hale"/>
        <s v="Ryan Martinez"/>
        <s v="Tanya Drake"/>
        <s v="Tony Fields"/>
        <s v="Melissa Ford"/>
        <s v="Darrell Tucker"/>
        <s v="Douglas Ortiz"/>
        <s v="Sharon Hawkins"/>
        <s v="Jim Beasley"/>
        <s v="Angela White"/>
        <s v="James Stevenson"/>
        <s v="Brenda Stone"/>
        <s v="kayla wilson"/>
        <s v="Danielle Orozco"/>
        <s v="Steven Ryan"/>
        <s v="Suzanne Chen"/>
        <s v="Stacy Sawyer"/>
        <s v="Corey Townsend"/>
        <s v="Melissa Montgomery"/>
        <s v="Sergio Summers"/>
        <s v="Paula Porter DVM"/>
        <s v="Brian Yates"/>
        <s v="Andrea Pierce"/>
        <s v="Robert Hill"/>
        <s v="Scott Pratt"/>
        <s v="Jacob Rivera"/>
        <s v="John Kerr"/>
        <s v="Kelsey Fisher"/>
        <s v="Sean Armstrong"/>
        <s v="Rebecca Montoya"/>
        <s v="Jessica Johnson"/>
        <s v="Jose Harrell"/>
        <s v="Jason Johnson"/>
        <s v="Derrick Rivera"/>
        <s v="Melinda Sanchez"/>
        <s v="Dawn Gonzalez"/>
        <s v="Mr. Robert Leonard"/>
        <s v="Karina Rice"/>
        <s v="Ray Clark"/>
        <s v="Jason Cole"/>
        <s v="Kristopher Roberts"/>
        <s v="Roy Francis"/>
        <s v="kimberly andersen"/>
        <s v="Gina Gordon"/>
        <s v="Kimberly Daniel"/>
        <s v="Christine Ramsey"/>
        <s v="Bryan Cortez"/>
        <s v="Ashley Kline"/>
        <s v="Jennifer Rodriguez"/>
        <s v="katie vasquez"/>
        <s v="Jeremy Barrett"/>
        <s v="Jessica French"/>
        <s v="Brittany Jones"/>
        <s v="Melissa Thompson"/>
        <s v="Joshua Maxwell"/>
        <s v="Hannah Thomas"/>
        <s v="Sarah Lane"/>
        <s v="Daniel Lewis"/>
        <s v="Oscar Hughes"/>
        <s v="Barbara Bray"/>
        <s v="julie wyatt"/>
        <s v="Deanna Ponce"/>
        <s v="Spencer Duran"/>
        <s v="Christian Martin"/>
        <s v="Jason Krause"/>
        <s v="Mary Webster"/>
        <s v="John Burns Jr."/>
        <s v="Richard Morris"/>
        <s v="David Johnson"/>
        <s v="Michael Morton"/>
        <s v="Dr. Deborah Anderson"/>
        <s v="Jennifer Mclaughlin"/>
        <s v="William Peterson"/>
        <s v="Tamara Snow"/>
        <s v="Joseph Sellers"/>
        <s v="Tyrone Wilson"/>
        <s v="Christopher Wilkerson"/>
        <s v="William Smith"/>
        <s v="Jeanne Adams"/>
        <s v="George Figueroa"/>
        <s v="Lauren Hernandez"/>
        <s v="Lauren Ortega"/>
        <s v="Janet Kline"/>
        <s v="Mr. Joshua Lane"/>
        <s v="Ian Roberts"/>
        <s v="Rachel Lee"/>
        <s v="Kelly Jackson"/>
        <s v="Scott Taylor"/>
        <s v="William Johnson"/>
        <s v="James Fuller"/>
        <s v="Crystal Velasquez"/>
        <s v="Damon Weiss Jr."/>
        <s v="Michael Walker"/>
        <s v="Jeremy Mann"/>
        <s v="william freeman"/>
        <s v="Leonard Santiago"/>
        <s v="Tracy Hutchinson"/>
        <s v="Audrey Duncan"/>
        <s v="Robin Sullivan"/>
        <s v="Ronald Brown"/>
        <s v="Tony Flores"/>
        <s v="Henry Frost"/>
        <s v="Dr. Dawn Schroeder"/>
        <s v="Stephen Ortiz"/>
        <s v="Devon Williams"/>
        <s v="Katherine Murray"/>
        <s v="Paul Doyle"/>
        <s v="Rachel Newton"/>
        <s v="Carl Rowe"/>
        <s v="walter anderson"/>
        <s v="Michele Davis"/>
        <s v="David Noble"/>
        <s v="Linda Terrell"/>
        <s v="Mark Rodriguez"/>
        <s v="douglas sandoval"/>
        <s v="Eric Baker"/>
        <s v="Steven Boyer"/>
        <s v="Karen Hanson MD"/>
        <s v="Angela Franco"/>
        <s v="Melissa Williams"/>
        <s v="Phillip James"/>
        <s v="Andrew Schmidt"/>
        <s v="Gabriela Osborne"/>
        <s v="Monica Benton"/>
        <s v="Jacqueline Snyder"/>
        <s v="Michael Walters"/>
        <s v="timothy lee"/>
        <s v="Kelly Wilson"/>
        <s v="Lisa Williams"/>
        <s v="Nicholas Evans"/>
        <s v="Joshua Holmes"/>
        <s v="Danielle Daniels"/>
        <s v="Evelyn Bass"/>
        <s v="Joe Tate"/>
        <s v="Rhonda Ferguson"/>
        <s v="Jenna Acosta"/>
        <s v="Cory Shaw"/>
        <s v="Sandra Brooks"/>
        <s v="Joseph Wood"/>
        <s v="Cynthia Morales"/>
        <s v="gina day"/>
        <s v="Andrew Garrison"/>
        <s v="Jamie Spence"/>
        <s v="Jamie Singleton"/>
        <s v="Sharon Gonzalez"/>
        <s v="Tina Everett"/>
        <s v="Lauren Beasley"/>
        <s v="Michael Weaver"/>
        <s v="Daniel Webb"/>
        <s v="Jennifer Jones"/>
        <s v="Tara Maddox"/>
        <s v="Daniel Mendoza"/>
        <s v="Charles Vaughan"/>
        <s v="matthew banks"/>
        <s v="Dr. Darrell Solomon"/>
        <s v="Anne Medina"/>
        <s v="Brian Stevens"/>
        <s v="Jeffery Herrera"/>
        <s v="Kendra Diaz"/>
        <s v="Jesse Conner"/>
        <s v="Jerry Wright"/>
        <s v="Craig Ford"/>
        <s v="joyce shelton"/>
        <s v="Mr. William Scott DDS"/>
        <s v="Teresa Jackson"/>
        <s v="Mark Perez"/>
        <s v="Michael Castaneda"/>
        <s v="Donald Guzman"/>
        <s v="Joan Martinez"/>
        <s v="Erica Barker"/>
        <s v="traci young"/>
        <s v="Alicia Morales"/>
        <s v="Raymond Wilson"/>
        <s v="William Reed"/>
        <s v="Ryan Hayes"/>
        <s v="Nancy Hunter"/>
        <s v="Nathan Hall"/>
        <s v="Kevin Gardner"/>
        <s v="Joshua Carpenter"/>
        <s v="Stephen Torres Jr."/>
        <s v="Steven Anderson"/>
        <s v="Ethan Diaz"/>
        <s v="Thomas Potter"/>
        <s v="Kari Nichols"/>
        <s v="Jill Martinez"/>
        <s v="Nicole Horton"/>
        <s v="Ryan Phillips"/>
        <s v="Trevor Terry"/>
        <s v="Mary Wall"/>
        <s v="Tiffany Myers"/>
        <s v="Ellen Johnson"/>
        <s v="Stephanie Gonzalez"/>
        <s v="David Allen"/>
        <s v="Dennis Thomas"/>
        <s v="Brenda Lewis"/>
        <s v="Colleen Gutierrez"/>
        <s v="Carol Torres"/>
        <s v="Andrew Perez"/>
        <s v="Linda Murphy"/>
        <s v="Erin Bell"/>
        <s v="Michael Zamora"/>
        <s v="Michelle Mccarthy"/>
        <s v="Julie Russell"/>
        <s v="Cynthia Davis"/>
        <s v="Linda Poole"/>
        <s v="Cheryl Petersen"/>
        <s v="Gerald Ruiz"/>
        <s v="Theresa Snyder"/>
        <s v="amy richards"/>
        <s v="Angela Johnson"/>
        <s v="Bryan Gibson"/>
        <s v="sarah reid"/>
        <s v="Shelley Nelson"/>
        <s v="Derek Burke"/>
        <s v="Larry White"/>
        <s v="jessica barry"/>
        <s v="Joanne Jones"/>
        <s v="Wendy Clarke"/>
        <s v="Alyssa Bernard"/>
        <s v="Brent Alvarez"/>
        <s v="Steven Cook"/>
        <s v="Joshua Stanley"/>
        <s v="Jane Lewis"/>
        <s v="Henry Wade"/>
        <s v="Dorothy Gomez"/>
        <s v="Justin Johnson"/>
        <s v="Derrick Allen"/>
        <s v="Jo Kirk DDS"/>
        <s v="Carol Day"/>
        <s v="Harold Rodriguez"/>
        <s v="Clarence Moore DVM"/>
        <s v="Thomas Lang"/>
        <s v="Katherine Hubbard MD"/>
        <s v="Brianna Fitzpatrick"/>
        <s v="Laurie Bowers"/>
        <s v="Patricia Ramirez"/>
        <s v="heather smith"/>
        <s v="Alan Rodriguez"/>
        <s v="Anthony Martinez"/>
        <s v="Valerie Barrett"/>
        <s v="Patricia Owens"/>
        <s v="Leah Brown"/>
        <s v="Sheila Nelson"/>
        <s v="Kaitlyn Blackburn"/>
        <s v="Rachel Pena"/>
        <s v="Melissa Marshall"/>
        <s v="Mary Mitchell"/>
        <s v="Eileen Howard"/>
        <s v="Savannah Gonzalez"/>
        <s v="Miranda Johnston"/>
        <s v="Kimberly Brown"/>
        <s v="Christina King"/>
        <s v="Brittany Gutierrez"/>
        <s v="Madison Carter"/>
        <s v="Beverly Murray"/>
        <s v="mitchell bridges"/>
        <s v="Michael Campbell"/>
        <s v="kevin gray"/>
        <s v="Luis Spears"/>
        <s v="Audrey Cooper"/>
        <s v="Jason Brown"/>
        <s v="Kelly Newton"/>
        <s v="Robert Butler"/>
        <s v="Jodi Moore"/>
        <s v="Thomas Smith"/>
        <s v="Jeremiah Johnson"/>
        <s v="Alicia Smith"/>
        <s v="Steven Kelly"/>
        <s v="Deborah Moore"/>
        <s v="Amy Brown"/>
        <s v="Angela Cook"/>
        <s v="Ms. Sandra Davis MD"/>
        <s v="Alexis Lopez DVM"/>
        <s v="Kelly Heath"/>
        <s v="Christopher Cook"/>
        <s v="Ronald Wilson"/>
        <s v="amy house"/>
        <s v="Pamela Wood"/>
        <s v="Joshua Martin"/>
        <s v="Ashley Price"/>
        <s v="Sean Lynch"/>
        <s v="Kimberly Ritter"/>
        <s v="curtis blevins"/>
        <s v="Michelle Baker"/>
        <s v="Craig Bean"/>
        <s v="Lance Mann"/>
        <s v="Cheryl Tran"/>
        <s v="Jerry Gray"/>
        <s v="Christine Choi"/>
        <s v="karen smith"/>
        <s v="Molly Doyle"/>
        <s v="Joanna Soto"/>
        <s v="Diana Henderson"/>
        <s v="Anna Mills"/>
        <s v="Kelly Wells"/>
        <s v="Kathleen Reed"/>
        <s v="Crystal Meyer"/>
        <s v="Vanessa Wood"/>
        <s v="Eric Gibbs"/>
        <s v="Jordan Hill"/>
        <s v="Emily Bruce"/>
        <s v="Kimberly Conner"/>
        <s v="Patricia Medina"/>
        <s v="Daisy Burns"/>
        <s v="Jay Rangel"/>
        <s v="Ebony Gregory"/>
        <s v="Christina Smith"/>
        <s v="Andrew Espinoza"/>
        <s v="Sandra Hamilton"/>
        <s v="Karina Hernandez"/>
        <s v="Andrew Swanson"/>
        <s v="Jamie Holloway"/>
        <s v="Jeffery Jones"/>
        <s v="Cheryl Miranda"/>
        <s v="Ryan Martin"/>
        <s v="Melissa Scott"/>
        <s v="Anna Torres"/>
        <s v="Anthony Glover"/>
        <s v="Meghan Fisher"/>
        <s v="tracey rodriguez"/>
        <s v="Robert Christensen"/>
        <s v="Ashley Smith"/>
        <s v="Ashley Francis"/>
        <s v="James Wang"/>
        <s v="Lindsey Cervantes"/>
        <s v="Billy Miller"/>
        <s v="Jennifer Nelson"/>
        <s v="Joel Hoffman"/>
        <s v="Cheryl Mercer"/>
        <s v="kyle gibson"/>
        <s v="Molly Haynes"/>
        <s v="Adrian Thomas"/>
        <s v="Elizabeth Compton"/>
        <s v="James Martinez"/>
        <s v="Troy Webb"/>
        <s v="Laurie Morrow"/>
        <s v="Aaron Davis"/>
        <s v="Christine Weber"/>
        <s v="Marilyn Hughes"/>
        <s v="Matthew Henry"/>
        <s v="Jennifer Kerr"/>
        <s v="Victoria Wood"/>
        <s v="arthur silva"/>
        <s v="Mary Patel"/>
        <s v="Linda White"/>
        <s v="Cory Pollard"/>
        <s v="justin ward"/>
        <s v="Michael Morales"/>
        <s v="james crane"/>
        <s v="Summer Shelton"/>
        <s v="Arthur Singh MD"/>
        <s v="Lisa Nelson"/>
        <s v="Thomas Freeman"/>
        <s v="Kevin Hoffman"/>
        <s v="Brent Jones"/>
        <s v="larry callahan"/>
        <s v="Kathleen Thomas"/>
        <s v="Douglas Garza"/>
        <s v="Paula Avila"/>
        <s v="Samuel Giles"/>
        <s v="Scott Benson"/>
        <s v="James Page"/>
        <s v="Rhonda Ryan"/>
        <s v="Tiffany Baker"/>
        <s v="Megan Williams MD"/>
        <s v="Terri Hunter"/>
        <s v="Bryce Kelly"/>
        <s v="Jacob Murray"/>
        <s v="Erica Watts"/>
        <s v="Tanya Henry"/>
        <s v="Lisa Alvarez"/>
        <s v="Edward Gonzalez"/>
        <s v="Patrick Morris"/>
        <s v="Anthony Guerrero"/>
        <s v="Casey Gibbs"/>
        <s v="Mark Ford"/>
        <s v="Manuel Cruz"/>
        <s v="Lisa Henry"/>
        <s v="Brittany Jenkins"/>
        <s v="Heather Spears"/>
        <s v="Anthony Howell"/>
        <s v="Elizabeth Robinson"/>
        <s v="Charles Hamilton"/>
        <s v="Nancy Cochran"/>
        <s v="John Jackson"/>
        <s v="Deanna Reynolds"/>
        <s v="Martin Castillo"/>
        <s v="Michelle Bass"/>
        <s v="Mr. Travis Hernandez"/>
        <s v="Gina Pierce"/>
        <s v="Kimberly Barber"/>
        <s v="Michael Cook"/>
        <s v="Pamela Townsend"/>
        <s v="Kenneth Green"/>
        <s v="Nicole Roman"/>
        <s v="Christina Morales"/>
        <s v="Brian Anderson"/>
        <s v="Scott Ortiz"/>
        <s v="Kelsey Gonzales"/>
        <s v="Ryan Ramos"/>
        <s v="Adam Conway"/>
        <s v="Tyler Watson"/>
        <s v="Amy Campbell"/>
        <s v="Angela Todd"/>
        <s v="Gabrielle Smith"/>
        <s v="Emily Howard"/>
        <s v="joseph smith"/>
        <s v="Sara Silva"/>
        <s v="Sherri Rogers"/>
        <s v="Tiffany Bruce"/>
        <s v="Johnny Hughes"/>
        <s v="Jessica Rose"/>
        <s v="Shawna Wells"/>
        <s v="Sonya Mcdowell"/>
        <s v="Timothy Johnson"/>
        <s v="John Rich"/>
        <s v="Kevin Alvarez"/>
        <s v="Amanda Wagner"/>
        <s v="Cory Wilson"/>
        <s v="Mark Myers"/>
        <s v="Kathryn Snyder"/>
        <s v="Martha Arnold"/>
        <s v="Melissa Jennings"/>
        <s v="Linda Hurley"/>
        <s v="Christopher Townsend"/>
        <s v="Heidi Evans"/>
        <s v="Mary Hunter"/>
        <s v="Brian Pitts"/>
        <s v="David Brown"/>
        <s v="Kyle Bell"/>
        <s v="David Carlson"/>
        <s v="james schneider"/>
        <s v="pamela ortiz"/>
        <s v="Jamie Morris"/>
        <s v="Justin Harmon"/>
        <s v="Louis Hancock"/>
        <s v="Mrs. Loretta Russo"/>
        <s v="Caroline Jones"/>
        <s v="Phillip Hill"/>
        <s v="Robert Stone"/>
        <s v="Victoria Flynn"/>
        <s v="Phyllis Scott"/>
        <s v="Katherine Rodriguez"/>
        <s v="Lisa Harmon"/>
        <s v="Richard Delgado"/>
        <s v="Michael Holland"/>
        <s v="Cynthia Bolton"/>
        <s v="Sarah Vega"/>
        <s v="Dylan Thompson"/>
        <s v="Rita Valdez"/>
        <s v="Tonya Robinson"/>
        <s v="Melanie Allen"/>
        <s v="Kimberly West"/>
        <s v="Christopher Mckenzie"/>
        <s v="Kelly Mason"/>
        <s v="Corey Stevens"/>
        <s v="Paul Fischer"/>
        <s v="Samuel Cook"/>
        <s v="Deanna Beltran"/>
        <s v="Steven Morgan"/>
        <s v="Cindy Pierce"/>
        <s v="Robert Valenzuela"/>
        <s v="Heather Nelson"/>
        <s v="Christina Rhodes"/>
        <s v="Melissa Dominguez"/>
        <s v="Dennis Figueroa"/>
        <s v="Jenna Anderson"/>
        <s v="Gabriel Simpson"/>
        <s v="Joshua Walker"/>
        <s v="Darrell Vargas"/>
        <s v="Craig Perry"/>
        <s v="Sharon Huynh"/>
        <s v="Stacey Reed"/>
        <s v="Stephanie Jacobs"/>
        <s v="Megan Silva"/>
        <s v="Jonathan Rodgers"/>
        <s v="Willie Nguyen"/>
        <s v="Abigail Brown"/>
        <s v="adam kent"/>
        <s v="Kimberly Smith"/>
        <s v="Johnny Carroll"/>
        <s v="Andrew Jones"/>
        <s v="Jasmine Taylor"/>
        <s v="Michelle Banks"/>
        <s v="Monique Cooper"/>
        <s v="brenda chavez"/>
        <s v="Anna Butler"/>
        <s v="Scott Jones"/>
        <s v="Jeremy Sims"/>
        <s v="Brandy Rose"/>
        <s v="Samantha Hood"/>
        <s v="Rebecca Perry"/>
        <s v="kevin sandoval"/>
        <s v="charles howard"/>
        <s v="Kimberly Fleming"/>
        <s v="Jennifer Leach"/>
        <s v="dawn austin"/>
        <s v="roy delgado"/>
        <s v="Cassidy Perez"/>
        <s v="Wendy Watson"/>
        <s v="Robert Webb"/>
        <s v="Ana Garcia DVM"/>
        <s v="Joseph Potter"/>
        <s v="Teresa Olson"/>
        <s v="Elizabeth Graham"/>
        <s v="Mercedes Bailey"/>
        <s v="Darin Lopez"/>
        <s v="Travis Smith"/>
        <s v="elizabeth gonzalez"/>
        <s v="William Mitchell"/>
        <s v="Paula Foster"/>
        <s v="Matthew Stephenson"/>
        <s v="Shirley Wright"/>
        <s v="Jill Dixon"/>
        <s v="Sara Myers"/>
        <s v="Frank West"/>
        <s v="Holly Herman"/>
        <s v="Michelle Mcintyre"/>
        <s v="Michael Anderson"/>
        <s v="Erik Carlson"/>
        <s v="Sandra Gomez"/>
        <s v="Jason Russell"/>
        <s v="Elizabeth Bishop"/>
        <s v="Cheryl Davis"/>
        <s v="Andrew Thomas"/>
        <s v="Roger Johnson"/>
        <s v="Brent Robinson"/>
        <s v="Joseph Ray"/>
        <s v="Jose Freeman"/>
        <s v="Jeffery Hill"/>
        <s v="Devon Mitchell"/>
        <s v="Raymond Johnson"/>
        <s v="David Lopez"/>
        <s v="Leslie Oliver"/>
        <s v="Luke Roberson"/>
        <s v="Linda Reese"/>
        <s v="Traci Strong"/>
        <s v="Jason Chavez"/>
        <s v="Kimberly Davis"/>
        <s v="Emily Brown"/>
        <s v="Henry Olsen"/>
        <s v="Brianna Wells"/>
        <s v="Melissa Rodriguez"/>
        <s v="Regina Edwards"/>
        <s v="John Morgan"/>
        <s v="Ashley Waters"/>
        <s v="Jacob Rice IV"/>
        <s v="Douglas Arias"/>
      </sharedItems>
    </cacheField>
    <cacheField name="Age" numFmtId="1">
      <sharedItems containsString="0" containsBlank="1" containsNumber="1" containsInteger="1" minValue="1" maxValue="90"/>
    </cacheField>
    <cacheField name="Age Group" numFmtId="1">
      <sharedItems count="8">
        <s v="Elderly"/>
        <s v="Unknown"/>
        <s v="Teen"/>
        <s v="Child"/>
        <s v="Adult"/>
        <s v="Senior"/>
        <s v="Young Adult"/>
        <s v="Middle Age"/>
      </sharedItems>
    </cacheField>
    <cacheField name="Gender" numFmtId="0">
      <sharedItems count="3">
        <s v="Unknown"/>
        <s v="Male"/>
        <s v="Female"/>
      </sharedItems>
    </cacheField>
    <cacheField name="Height (cm)" numFmtId="164">
      <sharedItems containsString="0" containsBlank="1" containsNumber="1" minValue="100.2" maxValue="199.9"/>
    </cacheField>
    <cacheField name="Weight (kg)" numFmtId="164">
      <sharedItems containsString="0" containsBlank="1" containsNumber="1" minValue="40.299999999999997" maxValue="119.6"/>
    </cacheField>
    <cacheField name="Department" numFmtId="49">
      <sharedItems/>
    </cacheField>
    <cacheField name="Doctor" numFmtId="49">
      <sharedItems/>
    </cacheField>
    <cacheField name="Diagnosis" numFmtId="49">
      <sharedItems/>
    </cacheField>
    <cacheField name="Visit Type" numFmtId="49">
      <sharedItems count="4">
        <s v="Follow-up"/>
        <s v="Emergency"/>
        <s v="Consultation"/>
        <s v="Routine Checkup"/>
      </sharedItems>
    </cacheField>
    <cacheField name="Billing Amount" numFmtId="165">
      <sharedItems containsString="0" containsBlank="1" containsNumber="1" minValue="13.878868256515901" maxValue="999.8" count="996">
        <m/>
        <n v="496.29"/>
        <n v="590.71"/>
        <n v="949.86"/>
        <n v="217.17"/>
        <n v="718.22"/>
        <n v="597.08000000000004"/>
        <n v="788.82"/>
        <n v="198.59"/>
        <n v="357.16"/>
        <n v="141.49"/>
        <n v="509.85"/>
        <n v="620.62"/>
        <n v="988.21"/>
        <n v="427.55"/>
        <n v="23.74"/>
        <n v="282.89"/>
        <n v="476.02"/>
        <n v="485.66"/>
        <n v="749.39"/>
        <n v="800.68172347383597"/>
        <n v="805.14032628185805"/>
        <n v="786.99"/>
        <n v="986.82"/>
        <n v="377.96477300139998"/>
        <n v="188.13"/>
        <n v="187.65"/>
        <n v="53.25"/>
        <n v="476.45"/>
        <n v="28.15"/>
        <n v="225.47"/>
        <n v="204.910063022945"/>
        <n v="599.57000000000005"/>
        <n v="363.28"/>
        <n v="454.57"/>
        <n v="781.38"/>
        <n v="88.033031909335406"/>
        <n v="360.96"/>
        <n v="999.56"/>
        <n v="308.17"/>
        <n v="209.98"/>
        <n v="609.54"/>
        <n v="638.77"/>
        <n v="751.61"/>
        <n v="390.41"/>
        <n v="708.93"/>
        <n v="729.49"/>
        <n v="489.52"/>
        <n v="743.11"/>
        <n v="148.03"/>
        <n v="423.28"/>
        <n v="491.07"/>
        <n v="957.28"/>
        <n v="633.44529764656795"/>
        <n v="458.57"/>
        <n v="167.98"/>
        <n v="740.82"/>
        <n v="413.86"/>
        <n v="70.02"/>
        <n v="921.62"/>
        <n v="761.82"/>
        <n v="227.8"/>
        <n v="104.43"/>
        <n v="860.97"/>
        <n v="891.57"/>
        <n v="176.13"/>
        <n v="521.97"/>
        <n v="193.93"/>
        <n v="88.23"/>
        <n v="86.23"/>
        <n v="310.77"/>
        <n v="606.41999999999996"/>
        <n v="725.13"/>
        <n v="700.3"/>
        <n v="46.2"/>
        <n v="600.58000000000004"/>
        <n v="34.82"/>
        <n v="458.22"/>
        <n v="403.07"/>
        <n v="627.02"/>
        <n v="389.51"/>
        <n v="824.97"/>
        <n v="874.68"/>
        <n v="648.84"/>
        <n v="43.97"/>
        <n v="125.26"/>
        <n v="694.53"/>
        <n v="290.19"/>
        <n v="501.78"/>
        <n v="74.526724410871296"/>
        <n v="96.15"/>
        <n v="811.24"/>
        <n v="269.55710503971602"/>
        <n v="770.38"/>
        <n v="103.86"/>
        <n v="727.8"/>
        <n v="884.24658539217501"/>
        <n v="993.36"/>
        <n v="417.02"/>
        <n v="706.57"/>
        <n v="162.27000000000001"/>
        <n v="141.88999999999999"/>
        <n v="383.36"/>
        <n v="264.64"/>
        <n v="861.67"/>
        <n v="343.11"/>
        <n v="467.54"/>
        <n v="994.16"/>
        <n v="890.67"/>
        <n v="875.95"/>
        <n v="122.94"/>
        <n v="639.27"/>
        <n v="566.76"/>
        <n v="526.46"/>
        <n v="610.36"/>
        <n v="38.74"/>
        <n v="643.73"/>
        <n v="640.49519363350601"/>
        <n v="807.55"/>
        <n v="455.04915309896302"/>
        <n v="700.69"/>
        <n v="718.17"/>
        <n v="130.61000000000001"/>
        <n v="449.04"/>
        <n v="684.2"/>
        <n v="117.61"/>
        <n v="580.91"/>
        <n v="271.58999999999997"/>
        <n v="860.61"/>
        <n v="579.98"/>
        <n v="906.17"/>
        <n v="54.27"/>
        <n v="934.11"/>
        <n v="875.88"/>
        <n v="66.14"/>
        <n v="797.69"/>
        <n v="658.04"/>
        <n v="265.93"/>
        <n v="48.96"/>
        <n v="644.20000000000005"/>
        <n v="125.52"/>
        <n v="312.26"/>
        <n v="837.78"/>
        <n v="240.68"/>
        <n v="140.46"/>
        <n v="497.08"/>
        <n v="34.299999999999997"/>
        <n v="610.99490200224398"/>
        <n v="912.3"/>
        <n v="777.91"/>
        <n v="116.06"/>
        <n v="790.86"/>
        <n v="79.34"/>
        <n v="346.22"/>
        <n v="809.17"/>
        <n v="627.89"/>
        <n v="557.58000000000004"/>
        <n v="425.1"/>
        <n v="925.56487674963603"/>
        <n v="830.45"/>
        <n v="433.38035107440902"/>
        <n v="507.51"/>
        <n v="118.69"/>
        <n v="942.88019348777698"/>
        <n v="250.83"/>
        <n v="64.959999999999994"/>
        <n v="831.32"/>
        <n v="116.75"/>
        <n v="578.39"/>
        <n v="107.05"/>
        <n v="733.89"/>
        <n v="218.6"/>
        <n v="964.71"/>
        <n v="959.03"/>
        <n v="898.5"/>
        <n v="814.9"/>
        <n v="55.28"/>
        <n v="798.72064480638005"/>
        <n v="438.5"/>
        <n v="514.16"/>
        <n v="231.54"/>
        <n v="242.62"/>
        <n v="401.32"/>
        <n v="266.08"/>
        <n v="752.61701222808597"/>
        <n v="753.82"/>
        <n v="847.31"/>
        <n v="769.51"/>
        <n v="231.44"/>
        <n v="463.83"/>
        <n v="331.04"/>
        <n v="78.680000000000007"/>
        <n v="73.37"/>
        <n v="752.75"/>
        <n v="616.03"/>
        <n v="105.21"/>
        <n v="456.59"/>
        <n v="149.19999999999999"/>
        <n v="205.32"/>
        <n v="346.1"/>
        <n v="290.8"/>
        <n v="820.39"/>
        <n v="934.07"/>
        <n v="187"/>
        <n v="724.85"/>
        <n v="434.45"/>
        <n v="308.39"/>
        <n v="864.4"/>
        <n v="646.94000000000005"/>
        <n v="392.44"/>
        <n v="637.53"/>
        <n v="569.41999999999996"/>
        <n v="898.44"/>
        <n v="353.8"/>
        <n v="419"/>
        <n v="781.39"/>
        <n v="830.74"/>
        <n v="733.42"/>
        <n v="797.72"/>
        <n v="478.46208509435502"/>
        <n v="284.26"/>
        <n v="206.85"/>
        <n v="454.53"/>
        <n v="409.71"/>
        <n v="116.926006969383"/>
        <n v="855.96"/>
        <n v="826.79"/>
        <n v="315.07"/>
        <n v="530.79"/>
        <n v="728.05526890545104"/>
        <n v="526.27"/>
        <n v="890.2"/>
        <n v="859.67"/>
        <n v="782.17"/>
        <n v="145.05000000000001"/>
        <n v="328.25"/>
        <n v="803.77"/>
        <n v="838.02"/>
        <n v="600.63"/>
        <n v="555.44000000000005"/>
        <n v="476.37"/>
        <n v="771.41"/>
        <n v="133.528753820216"/>
        <n v="860.02"/>
        <n v="88.77"/>
        <n v="625.28"/>
        <n v="219.11"/>
        <n v="853.52"/>
        <n v="24.22"/>
        <n v="398.64466457772301"/>
        <n v="178.7"/>
        <n v="98.4231686247537"/>
        <n v="481.69"/>
        <n v="412.33"/>
        <n v="75.790000000000006"/>
        <n v="67.900000000000006"/>
        <n v="493.05"/>
        <n v="399.4"/>
        <n v="482.12"/>
        <n v="343.2"/>
        <n v="737.24"/>
        <n v="558.14"/>
        <n v="783.26"/>
        <n v="64.930000000000007"/>
        <n v="808.81520509871098"/>
        <n v="61.03"/>
        <n v="176.28"/>
        <n v="778.07"/>
        <n v="540.32000000000005"/>
        <n v="655.97"/>
        <n v="431.06"/>
        <n v="338.63"/>
        <n v="351.80588944838797"/>
        <n v="179.57"/>
        <n v="215.62"/>
        <n v="214.36"/>
        <n v="950.47"/>
        <n v="271.83"/>
        <n v="528.88"/>
        <n v="617.78"/>
        <n v="851.57"/>
        <n v="175.84463685269401"/>
        <n v="83.06"/>
        <n v="671.84"/>
        <n v="596.33000000000004"/>
        <n v="539.16"/>
        <n v="867.11"/>
        <n v="771.39"/>
        <n v="69.83"/>
        <n v="292.82"/>
        <n v="693.86"/>
        <n v="254.68"/>
        <n v="627.15717703029804"/>
        <n v="580.05999999999995"/>
        <n v="872.8"/>
        <n v="309.14999999999998"/>
        <n v="794.79"/>
        <n v="592.25"/>
        <n v="846.19"/>
        <n v="348.26"/>
        <n v="108.41"/>
        <n v="944.58"/>
        <n v="417.93"/>
        <n v="605.54999999999995"/>
        <n v="540.48"/>
        <n v="793.13"/>
        <n v="55.77"/>
        <n v="548.91403468736405"/>
        <n v="752.17"/>
        <n v="996.88"/>
        <n v="647.39582953361605"/>
        <n v="691.35"/>
        <n v="750.73"/>
        <n v="407.94"/>
        <n v="35.4"/>
        <n v="456.39"/>
        <n v="659.4"/>
        <n v="80.010000000000005"/>
        <n v="52.19"/>
        <n v="260.18"/>
        <n v="749.04"/>
        <n v="847.02603433678803"/>
        <n v="972.23"/>
        <n v="350.27"/>
        <n v="123.81"/>
        <n v="818.9"/>
        <n v="108.68"/>
        <n v="549.26"/>
        <n v="199.01"/>
        <n v="905.8"/>
        <n v="23.49"/>
        <n v="196.01"/>
        <n v="264.38"/>
        <n v="213.79"/>
        <n v="106.97"/>
        <n v="382.23"/>
        <n v="880.57"/>
        <n v="630.97"/>
        <n v="462.62399432717899"/>
        <n v="918.08"/>
        <n v="330.34"/>
        <n v="678.82"/>
        <n v="892.45"/>
        <n v="677.84"/>
        <n v="804.74"/>
        <n v="158.53"/>
        <n v="490.55"/>
        <n v="934.32"/>
        <n v="598.79999999999995"/>
        <n v="772.33"/>
        <n v="739.2"/>
        <n v="441.27"/>
        <n v="573.51"/>
        <n v="395.14"/>
        <n v="235.76"/>
        <n v="828.39"/>
        <n v="847.34"/>
        <n v="367.91"/>
        <n v="673.02"/>
        <n v="796.94"/>
        <n v="454.41"/>
        <n v="191.09"/>
        <n v="766.4"/>
        <n v="759.98"/>
        <n v="81.11"/>
        <n v="796.76"/>
        <n v="872.86"/>
        <n v="765.4"/>
        <n v="498.72"/>
        <n v="218.66"/>
        <n v="297.08999999999997"/>
        <n v="619.41999999999996"/>
        <n v="611.55999999999995"/>
        <n v="462.89599094768403"/>
        <n v="792.38"/>
        <n v="727.27"/>
        <n v="176.69"/>
        <n v="106.92"/>
        <n v="231.32"/>
        <n v="415.92"/>
        <n v="840.74"/>
        <n v="178.62"/>
        <n v="293.25"/>
        <n v="844.77"/>
        <n v="550.13"/>
        <n v="108.49"/>
        <n v="751.32"/>
        <n v="972.94"/>
        <n v="590.16142028795502"/>
        <n v="963.3"/>
        <n v="453.58"/>
        <n v="559.86621676925802"/>
        <n v="377.39"/>
        <n v="395.5"/>
        <n v="882.28"/>
        <n v="915.74"/>
        <n v="716.01"/>
        <n v="810.94"/>
        <n v="215.32"/>
        <n v="444.81"/>
        <n v="970.03440442473698"/>
        <n v="664.16"/>
        <n v="715.46"/>
        <n v="683.79"/>
        <n v="812.79"/>
        <n v="631.21"/>
        <n v="13.878868256515901"/>
        <n v="500.22194905174501"/>
        <n v="839.86"/>
        <n v="201.3"/>
        <n v="719.29"/>
        <n v="423.18"/>
        <n v="34"/>
        <n v="203.89"/>
        <n v="989.31"/>
        <n v="638.67999999999995"/>
        <n v="995.83"/>
        <n v="221.5"/>
        <n v="356.49"/>
        <n v="925.6"/>
        <n v="228.69"/>
        <n v="495.22"/>
        <n v="627.16999999999996"/>
        <n v="160.57"/>
        <n v="524.21"/>
        <n v="991.93"/>
        <n v="773.98"/>
        <n v="460.94"/>
        <n v="201.01"/>
        <n v="430.67"/>
        <n v="869.56"/>
        <n v="580.92999999999995"/>
        <n v="649.26"/>
        <n v="435.74136853175901"/>
        <n v="676.48"/>
        <n v="54.78"/>
        <n v="705.13"/>
        <n v="697.83"/>
        <n v="350.12"/>
        <n v="94.442562525660406"/>
        <n v="998.6"/>
        <n v="792.47"/>
        <n v="572.66"/>
        <n v="218.42"/>
        <n v="675.35"/>
        <n v="376.070742454205"/>
        <n v="186.43"/>
        <n v="111.09"/>
        <n v="787.36"/>
        <n v="783.8"/>
        <n v="571.46"/>
        <n v="207.96"/>
        <n v="195.66"/>
        <n v="454.83"/>
        <n v="529.41"/>
        <n v="555.79"/>
        <n v="393.25"/>
        <n v="761.74"/>
        <n v="431.39"/>
        <n v="977.14"/>
        <n v="41.95"/>
        <n v="483.54"/>
        <n v="436.96"/>
        <n v="602.34"/>
        <n v="782.14"/>
        <n v="82.98"/>
        <n v="472.17"/>
        <n v="521.02"/>
        <n v="163.94"/>
        <n v="593.22"/>
        <n v="405.06"/>
        <n v="576.84"/>
        <n v="290.3"/>
        <n v="651.83000000000004"/>
        <n v="572.09"/>
        <n v="765.24"/>
        <n v="926.01"/>
        <n v="567.41"/>
        <n v="667.7"/>
        <n v="971.38"/>
        <n v="394.99"/>
        <n v="317.08"/>
        <n v="480.52"/>
        <n v="110.19"/>
        <n v="199.03"/>
        <n v="72.98"/>
        <n v="499.89"/>
        <n v="432.1"/>
        <n v="329.94"/>
        <n v="406.33"/>
        <n v="458.2"/>
        <n v="544.70000000000005"/>
        <n v="276.45999999999998"/>
        <n v="921.55"/>
        <n v="302.52999999999997"/>
        <n v="919.29"/>
        <n v="986.51949881239"/>
        <n v="213.815102229926"/>
        <n v="883.07"/>
        <n v="939.62"/>
        <n v="216.48"/>
        <n v="421.02"/>
        <n v="708.09"/>
        <n v="222.03"/>
        <n v="596.48"/>
        <n v="510.36"/>
        <n v="27.8"/>
        <n v="181.52"/>
        <n v="150.13"/>
        <n v="81.790000000000006"/>
        <n v="107.32"/>
        <n v="247.68"/>
        <n v="182.88"/>
        <n v="317.88"/>
        <n v="385.69"/>
        <n v="211.76"/>
        <n v="450.62"/>
        <n v="804.760702641389"/>
        <n v="584.89"/>
        <n v="742.01"/>
        <n v="507.25"/>
        <n v="634.41999999999996"/>
        <n v="833.58"/>
        <n v="361.91"/>
        <n v="843.12"/>
        <n v="520.70000000000005"/>
        <n v="409.38"/>
        <n v="160.34"/>
        <n v="826.57"/>
        <n v="90.192211217781207"/>
        <n v="285.58"/>
        <n v="193.3"/>
        <n v="62.18"/>
        <n v="289.10000000000002"/>
        <n v="105.3"/>
        <n v="561.98191197460403"/>
        <n v="79.3547209705672"/>
        <n v="262.06"/>
        <n v="587.20000000000005"/>
        <n v="159.30166229072299"/>
        <n v="298.64999999999998"/>
        <n v="956.6"/>
        <n v="571.48"/>
        <n v="231.06"/>
        <n v="639.87"/>
        <n v="908.78"/>
        <n v="234.17"/>
        <n v="768.56"/>
        <n v="204.57"/>
        <n v="414.17"/>
        <n v="130.36000000000001"/>
        <n v="459.29"/>
        <n v="256.49"/>
        <n v="470.63"/>
        <n v="840.19"/>
        <n v="406.49"/>
        <n v="894.27"/>
        <n v="132.9"/>
        <n v="140.96"/>
        <n v="387.75"/>
        <n v="733.48"/>
        <n v="268.44"/>
        <n v="885.55"/>
        <n v="548.44000000000005"/>
        <n v="797.85"/>
        <n v="545.87"/>
        <n v="352.27"/>
        <n v="571.21"/>
        <n v="897.98066772008701"/>
        <n v="392.95"/>
        <n v="791.94"/>
        <n v="185.05"/>
        <n v="763.49"/>
        <n v="769.23"/>
        <n v="336.9"/>
        <n v="976.01"/>
        <n v="873.45"/>
        <n v="374.14"/>
        <n v="198.68"/>
        <n v="175.06"/>
        <n v="31.48"/>
        <n v="859.18"/>
        <n v="401.27"/>
        <n v="115.09"/>
        <n v="312.95999999999998"/>
        <n v="915.92"/>
        <n v="689.22"/>
        <n v="596.29"/>
        <n v="217.49"/>
        <n v="299.89"/>
        <n v="675.45"/>
        <n v="387.94666170189601"/>
        <n v="617.73"/>
        <n v="126.157304385079"/>
        <n v="132.88"/>
        <n v="35.69"/>
        <n v="333.65"/>
        <n v="693.57"/>
        <n v="813.02"/>
        <n v="797.39"/>
        <n v="253.47"/>
        <n v="999.8"/>
        <n v="595.11857339249605"/>
        <n v="537.51"/>
        <n v="609.16"/>
        <n v="217.09"/>
        <n v="956.16"/>
        <n v="884.36"/>
        <n v="341.79"/>
        <n v="591.27"/>
        <n v="315.85000000000002"/>
        <n v="709.66"/>
        <n v="209.94824872940299"/>
        <n v="50.41"/>
        <n v="329.88745377975198"/>
        <n v="347.96"/>
        <n v="682"/>
        <n v="194.71"/>
        <n v="811.23"/>
        <n v="199.41"/>
        <n v="269.8"/>
        <n v="716.58613931646198"/>
        <n v="169.85"/>
        <n v="920.13"/>
        <n v="623.16999999999996"/>
        <n v="298.97000000000003"/>
        <n v="237.91677687266201"/>
        <n v="866.3"/>
        <n v="498.23"/>
        <n v="103.98"/>
        <n v="662.49"/>
        <n v="348.66"/>
        <n v="819.42"/>
        <n v="810.35"/>
        <n v="832.37"/>
        <n v="483.03"/>
        <n v="976.40186598173602"/>
        <n v="809.03150670725802"/>
        <n v="24.11"/>
        <n v="938.53428084455504"/>
        <n v="100.690935537925"/>
        <n v="900.82"/>
        <n v="35.700000000000003"/>
        <n v="549.72436055474304"/>
        <n v="872.78"/>
        <n v="804.66"/>
        <n v="151.33000000000001"/>
        <n v="655.15"/>
        <n v="779.66"/>
        <n v="472.36"/>
        <n v="420.37"/>
        <n v="409.09"/>
        <n v="565.59"/>
        <n v="383.66"/>
        <n v="66.53"/>
        <n v="551.17822982807695"/>
        <n v="702.09"/>
        <n v="501.76"/>
        <n v="74.930000000000007"/>
        <n v="863.75"/>
        <n v="768.89"/>
        <n v="724.8"/>
        <n v="717.5"/>
        <n v="393.69533927847198"/>
        <n v="798.43"/>
        <n v="335.17"/>
        <n v="402.93"/>
        <n v="857.74"/>
        <n v="461.34"/>
        <n v="855.67"/>
        <n v="412.27"/>
        <n v="433"/>
        <n v="489.19"/>
        <n v="335.93"/>
        <n v="697.67"/>
        <n v="813.49"/>
        <n v="374.44"/>
        <n v="501.09"/>
        <n v="258.83999999999997"/>
        <n v="142.33000000000001"/>
        <n v="163.62"/>
        <n v="454.98807177624099"/>
        <n v="407.28"/>
        <n v="861.18"/>
        <n v="684.49"/>
        <n v="108.08"/>
        <n v="280.93678542333902"/>
        <n v="718.46"/>
        <n v="170.82"/>
        <n v="689.25"/>
        <n v="453.86"/>
        <n v="564.69000000000005"/>
        <n v="737.88"/>
        <n v="221.89"/>
        <n v="173.867667538289"/>
        <n v="407.6"/>
        <n v="441.67"/>
        <n v="321.57"/>
        <n v="285.5"/>
        <n v="663.97"/>
        <n v="396.72"/>
        <n v="405.13"/>
        <n v="679"/>
        <n v="404.41"/>
        <n v="601.85"/>
        <n v="579.35"/>
        <n v="863.92"/>
        <n v="737.71"/>
        <n v="486.72"/>
        <n v="884.43"/>
        <n v="574.33000000000004"/>
        <n v="749.82"/>
        <n v="405.75"/>
        <n v="192.64"/>
        <n v="495.7"/>
        <n v="154.51"/>
        <n v="148.13999999999999"/>
        <n v="780.66"/>
        <n v="128.66999999999999"/>
        <n v="462.51"/>
        <n v="111.33"/>
        <n v="836.13"/>
        <n v="640.63"/>
        <n v="625.63"/>
        <n v="232.88"/>
        <n v="499.67"/>
        <n v="305.69"/>
        <n v="398.23"/>
        <n v="387.47"/>
        <n v="462.13"/>
        <n v="379.3"/>
        <n v="573.74"/>
        <n v="787.74"/>
        <n v="413.42"/>
        <n v="143.77000000000001"/>
        <n v="60.85"/>
        <n v="410.15"/>
        <n v="890.87"/>
        <n v="954.59"/>
        <n v="935.09"/>
        <n v="705.63"/>
        <n v="96.26"/>
        <n v="353.83"/>
        <n v="971.07"/>
        <n v="447"/>
        <n v="879.40985827043698"/>
        <n v="469.19350699744899"/>
        <n v="249.5"/>
        <n v="632.51"/>
        <n v="901.05"/>
        <n v="915.94"/>
        <n v="296.62"/>
        <n v="374.36"/>
        <n v="171.24"/>
        <n v="454.86"/>
        <n v="444.4"/>
        <n v="549.89"/>
        <n v="257.72000000000003"/>
        <n v="931.24"/>
        <n v="589.01"/>
        <n v="826.94"/>
        <n v="732.4"/>
        <n v="212.31"/>
        <n v="780.17"/>
        <n v="265.98"/>
        <n v="880.53"/>
        <n v="765.1"/>
        <n v="496.38"/>
        <n v="523.20000000000005"/>
        <n v="933.27413516962997"/>
        <n v="345.75"/>
        <n v="958.25"/>
        <n v="235.23"/>
        <n v="186.3"/>
        <n v="719.22"/>
        <n v="599.14977073965395"/>
        <n v="415.8"/>
        <n v="38.24"/>
        <n v="943.54"/>
        <n v="322.76"/>
        <n v="721.03"/>
        <n v="857.59"/>
        <n v="828.12502742778702"/>
        <n v="971.89"/>
        <n v="90.44"/>
        <n v="647.34"/>
        <n v="776.79"/>
        <n v="293.75"/>
        <n v="156.53"/>
        <n v="152.61000000000001"/>
        <n v="657.88"/>
        <n v="936.48"/>
        <n v="712.63"/>
        <n v="938.87"/>
        <n v="507.37"/>
        <n v="104.89"/>
        <n v="144.79"/>
        <n v="756.43"/>
        <n v="71.7"/>
        <n v="734.94"/>
        <n v="337.73"/>
        <n v="284.45999999999998"/>
        <n v="606.15"/>
        <n v="284.98"/>
        <n v="992.14"/>
        <n v="652.35"/>
        <n v="451.71"/>
        <n v="599.64"/>
        <n v="253.32"/>
        <n v="150.93"/>
        <n v="170.27"/>
        <n v="397.4"/>
        <n v="345.45"/>
        <n v="965.77"/>
        <n v="459.51"/>
        <n v="681.18"/>
        <n v="706.98"/>
        <n v="246.79457010433299"/>
        <n v="272.43"/>
        <n v="673.17"/>
        <n v="28.384024483376901"/>
        <n v="550.87"/>
        <n v="348.75"/>
        <n v="500.56"/>
        <n v="567.24"/>
        <n v="635.42999999999995"/>
        <n v="84.06"/>
        <n v="31.92"/>
        <n v="414.65"/>
        <n v="945.25"/>
        <n v="961.36"/>
        <n v="106.75"/>
        <n v="35.24"/>
        <n v="108.77"/>
        <n v="368.31"/>
        <n v="902.84910878407902"/>
        <n v="247.84"/>
        <n v="976.97"/>
        <n v="664.42"/>
        <n v="64.45"/>
        <n v="677.14"/>
        <n v="27.9"/>
        <n v="435.96"/>
        <n v="830.57"/>
        <n v="914.84"/>
        <n v="410.61"/>
        <n v="802.35"/>
        <n v="984.17"/>
        <n v="519.91999999999996"/>
        <n v="449.08"/>
        <n v="29.07"/>
        <n v="372.89"/>
        <n v="653.07000000000005"/>
        <n v="347.9"/>
        <n v="505.7"/>
        <n v="962.82"/>
        <n v="604.44000000000005"/>
        <n v="714.57"/>
        <n v="456.86"/>
        <n v="790.53"/>
        <n v="836.44"/>
        <n v="837.3"/>
        <n v="915.14"/>
        <n v="615.45000000000005"/>
        <n v="153.01"/>
        <n v="171.65"/>
        <n v="639.35"/>
        <n v="429.02"/>
        <n v="418.95"/>
        <n v="536.20000000000005"/>
        <n v="389"/>
        <n v="795.23"/>
        <n v="596.92999999999995"/>
        <n v="849.66"/>
        <n v="505.5"/>
        <n v="448.92"/>
        <n v="690.22"/>
        <n v="167.77"/>
        <n v="878.74"/>
        <n v="98.193096210766797"/>
        <n v="654.54999999999995"/>
        <n v="803.55"/>
        <n v="170"/>
        <n v="342.1"/>
        <n v="68.679987328190407"/>
        <n v="881.19"/>
        <n v="297.51"/>
        <n v="608.55450365373895"/>
        <n v="976.28"/>
        <n v="470.41866784703302"/>
        <n v="781.44"/>
        <n v="954.17"/>
        <n v="928.77"/>
        <n v="380.4"/>
        <n v="66.2"/>
        <n v="740.28"/>
        <n v="738.33"/>
        <n v="829.05"/>
        <n v="515.26524470482298"/>
        <n v="135.12"/>
        <n v="586.44845547586795"/>
        <n v="799.59"/>
        <n v="789.7"/>
        <n v="983.86"/>
        <n v="518.92999999999995"/>
        <n v="571.04"/>
        <n v="738"/>
        <n v="730.41"/>
        <n v="533.03"/>
        <n v="50.44"/>
        <n v="434.99"/>
        <n v="694.26"/>
        <n v="541.41999999999996"/>
        <n v="63.051242958902897"/>
        <n v="960.19"/>
        <n v="448.29"/>
        <n v="666.09668850415198"/>
        <n v="241.508811628649"/>
        <n v="27.52"/>
        <n v="453.78"/>
        <n v="463.98"/>
        <n v="385.66"/>
        <n v="189.43"/>
        <n v="241.47"/>
        <n v="892.2"/>
        <n v="841.13"/>
        <n v="597.87925980811804"/>
        <n v="728.28"/>
        <n v="517.44000000000005"/>
        <n v="874.68950278732495"/>
        <n v="887.56"/>
        <n v="674.85332965005898"/>
        <n v="197.6"/>
        <n v="268.63121339116998"/>
        <n v="416.63"/>
        <n v="709.5"/>
        <n v="815.47"/>
        <n v="368.92"/>
        <n v="140.52000000000001"/>
        <n v="258.26"/>
        <n v="520.24176786065402"/>
        <n v="282.69"/>
        <n v="693.26"/>
        <n v="195.82"/>
        <n v="178.47"/>
        <n v="577.97"/>
        <n v="40.954896017826798"/>
        <n v="361.58"/>
        <n v="621.66"/>
        <n v="982.79"/>
        <n v="216.37"/>
        <n v="537.29999999999995"/>
        <n v="572.96806906922097"/>
        <n v="900.97"/>
        <n v="281.32"/>
        <n v="597.1"/>
        <n v="204.06"/>
        <n v="479.31"/>
        <n v="652.89"/>
        <n v="704.07"/>
        <n v="544.71"/>
        <n v="488.41"/>
        <n v="811.48"/>
        <n v="301.89"/>
        <n v="111.4"/>
        <n v="862.4"/>
        <n v="611.33000000000004"/>
        <n v="423.82963267860202"/>
        <n v="508.54"/>
        <n v="235.66"/>
        <n v="128.03"/>
        <n v="623.885442219727"/>
        <n v="158.76"/>
        <n v="556.98"/>
        <n v="699.61"/>
        <n v="563.081408263139"/>
        <n v="102.35"/>
        <n v="452.42"/>
        <n v="40.409999999999997"/>
        <n v="341"/>
        <n v="244.15"/>
        <n v="871.4"/>
        <n v="319.94"/>
        <n v="499.47"/>
        <n v="650.96"/>
        <n v="350.73"/>
        <n v="883.46"/>
        <n v="366.14"/>
        <n v="455.84"/>
        <n v="896.45"/>
        <n v="236.07"/>
        <n v="416.72"/>
        <n v="271.69"/>
        <n v="722.24"/>
        <n v="677.03"/>
        <n v="835.518417711437"/>
      </sharedItems>
    </cacheField>
    <cacheField name="Payment Status" numFmtId="0">
      <sharedItems count="4">
        <s v="Unpaid"/>
        <s v="Paid"/>
        <s v="Status Missing"/>
        <s v="Pending"/>
      </sharedItems>
    </cacheField>
    <cacheField name="Need Review" numFmtId="0">
      <sharedItems/>
    </cacheField>
    <cacheField name="Feedback Score" numFmtId="1">
      <sharedItems containsMixedTypes="1" containsNumber="1" containsInteger="1" minValue="1" maxValue="5"/>
    </cacheField>
    <cacheField name="Collected Revenue " numFmtId="0">
      <sharedItems containsSemiMixedTypes="0" containsString="0" containsNumber="1" minValue="0" maxValue="992.14" count="202">
        <n v="0"/>
        <n v="590.71"/>
        <n v="949.86"/>
        <n v="788.82"/>
        <n v="620.62"/>
        <n v="427.55"/>
        <n v="282.89"/>
        <n v="485.66"/>
        <n v="986.82"/>
        <n v="188.13"/>
        <n v="363.28"/>
        <n v="454.57"/>
        <n v="729.49"/>
        <n v="70.02"/>
        <n v="104.43"/>
        <n v="521.97"/>
        <n v="310.77"/>
        <n v="46.2"/>
        <n v="125.26"/>
        <n v="74.526724410871296"/>
        <n v="884.24658539217501"/>
        <n v="467.54"/>
        <n v="890.67"/>
        <n v="38.74"/>
        <n v="643.73"/>
        <n v="455.04915309896302"/>
        <n v="684.2"/>
        <n v="579.98"/>
        <n v="125.52"/>
        <n v="116.06"/>
        <n v="790.86"/>
        <n v="830.45"/>
        <n v="433.38035107440902"/>
        <n v="250.83"/>
        <n v="964.71"/>
        <n v="898.5"/>
        <n v="456.59"/>
        <n v="864.4"/>
        <n v="284.26"/>
        <n v="728.05526890545104"/>
        <n v="890.2"/>
        <n v="859.67"/>
        <n v="328.25"/>
        <n v="803.77"/>
        <n v="771.41"/>
        <n v="24.22"/>
        <n v="398.64466457772301"/>
        <n v="98.4231686247537"/>
        <n v="482.12"/>
        <n v="783.26"/>
        <n v="176.28"/>
        <n v="950.47"/>
        <n v="83.06"/>
        <n v="867.11"/>
        <n v="309.14999999999998"/>
        <n v="35.4"/>
        <n v="80.010000000000005"/>
        <n v="260.18"/>
        <n v="749.04"/>
        <n v="108.68"/>
        <n v="213.79"/>
        <n v="382.23"/>
        <n v="462.62399432717899"/>
        <n v="678.82"/>
        <n v="772.33"/>
        <n v="498.72"/>
        <n v="218.66"/>
        <n v="727.27"/>
        <n v="106.92"/>
        <n v="231.32"/>
        <n v="840.74"/>
        <n v="108.49"/>
        <n v="963.3"/>
        <n v="377.39"/>
        <n v="395.5"/>
        <n v="915.74"/>
        <n v="810.94"/>
        <n v="444.81"/>
        <n v="715.46"/>
        <n v="356.49"/>
        <n v="495.22"/>
        <n v="869.56"/>
        <n v="580.92999999999995"/>
        <n v="54.78"/>
        <n v="697.83"/>
        <n v="94.442562525660406"/>
        <n v="186.43"/>
        <n v="207.96"/>
        <n v="454.83"/>
        <n v="555.79"/>
        <n v="436.96"/>
        <n v="472.17"/>
        <n v="926.01"/>
        <n v="480.52"/>
        <n v="432.1"/>
        <n v="329.94"/>
        <n v="276.45999999999998"/>
        <n v="921.55"/>
        <n v="302.52999999999997"/>
        <n v="421.02"/>
        <n v="27.8"/>
        <n v="150.13"/>
        <n v="81.790000000000006"/>
        <n v="211.76"/>
        <n v="361.91"/>
        <n v="843.12"/>
        <n v="105.3"/>
        <n v="262.06"/>
        <n v="256.49"/>
        <n v="470.63"/>
        <n v="840.19"/>
        <n v="268.44"/>
        <n v="352.27"/>
        <n v="374.14"/>
        <n v="689.22"/>
        <n v="537.51"/>
        <n v="347.96"/>
        <n v="811.23"/>
        <n v="199.41"/>
        <n v="169.85"/>
        <n v="623.16999999999996"/>
        <n v="866.3"/>
        <n v="976.40186598173602"/>
        <n v="809.03150670725802"/>
        <n v="938.53428084455504"/>
        <n v="655.15"/>
        <n v="409.09"/>
        <n v="551.17822982807695"/>
        <n v="863.75"/>
        <n v="335.17"/>
        <n v="489.19"/>
        <n v="697.67"/>
        <n v="374.44"/>
        <n v="407.28"/>
        <n v="108.08"/>
        <n v="663.97"/>
        <n v="396.72"/>
        <n v="679"/>
        <n v="579.35"/>
        <n v="405.75"/>
        <n v="192.64"/>
        <n v="495.7"/>
        <n v="836.13"/>
        <n v="232.88"/>
        <n v="499.67"/>
        <n v="398.23"/>
        <n v="469.19350699744899"/>
        <n v="901.05"/>
        <n v="374.36"/>
        <n v="454.86"/>
        <n v="212.31"/>
        <n v="780.17"/>
        <n v="765.1"/>
        <n v="523.20000000000005"/>
        <n v="958.25"/>
        <n v="415.8"/>
        <n v="293.75"/>
        <n v="156.53"/>
        <n v="337.73"/>
        <n v="992.14"/>
        <n v="652.35"/>
        <n v="253.32"/>
        <n v="150.93"/>
        <n v="706.98"/>
        <n v="272.43"/>
        <n v="635.42999999999995"/>
        <n v="414.65"/>
        <n v="961.36"/>
        <n v="35.24"/>
        <n v="902.84910878407902"/>
        <n v="714.57"/>
        <n v="639.35"/>
        <n v="389"/>
        <n v="596.92999999999995"/>
        <n v="448.92"/>
        <n v="878.74"/>
        <n v="803.55"/>
        <n v="740.28"/>
        <n v="829.05"/>
        <n v="518.92999999999995"/>
        <n v="571.04"/>
        <n v="50.44"/>
        <n v="434.99"/>
        <n v="241.47"/>
        <n v="728.28"/>
        <n v="887.56"/>
        <n v="709.5"/>
        <n v="282.69"/>
        <n v="195.82"/>
        <n v="361.58"/>
        <n v="572.96806906922097"/>
        <n v="597.1"/>
        <n v="544.71"/>
        <n v="301.89"/>
        <n v="423.82963267860202"/>
        <n v="508.54"/>
        <n v="235.66"/>
        <n v="556.98"/>
        <n v="563.081408263139"/>
        <n v="499.47"/>
        <n v="650.96"/>
        <n v="366.14"/>
      </sharedItems>
    </cacheField>
    <cacheField name="Outstanding Revenue" numFmtId="0">
      <sharedItems containsSemiMixedTypes="0" containsString="0" containsNumber="1" minValue="0" maxValue="999.8" count="797">
        <n v="0"/>
        <n v="496.29"/>
        <n v="217.17"/>
        <n v="718.22"/>
        <n v="597.08000000000004"/>
        <n v="198.59"/>
        <n v="357.16"/>
        <n v="141.49"/>
        <n v="509.85"/>
        <n v="988.21"/>
        <n v="23.74"/>
        <n v="476.02"/>
        <n v="749.39"/>
        <n v="800.68172347383597"/>
        <n v="805.14032628185805"/>
        <n v="786.99"/>
        <n v="377.96477300139998"/>
        <n v="187.65"/>
        <n v="53.25"/>
        <n v="476.45"/>
        <n v="28.15"/>
        <n v="225.47"/>
        <n v="204.910063022945"/>
        <n v="599.57000000000005"/>
        <n v="781.38"/>
        <n v="88.033031909335406"/>
        <n v="360.96"/>
        <n v="999.56"/>
        <n v="308.17"/>
        <n v="209.98"/>
        <n v="609.54"/>
        <n v="638.77"/>
        <n v="751.61"/>
        <n v="390.41"/>
        <n v="708.93"/>
        <n v="489.52"/>
        <n v="743.11"/>
        <n v="148.03"/>
        <n v="423.28"/>
        <n v="491.07"/>
        <n v="957.28"/>
        <n v="633.44529764656795"/>
        <n v="458.57"/>
        <n v="167.98"/>
        <n v="740.82"/>
        <n v="413.86"/>
        <n v="921.62"/>
        <n v="761.82"/>
        <n v="227.8"/>
        <n v="860.97"/>
        <n v="891.57"/>
        <n v="176.13"/>
        <n v="193.93"/>
        <n v="88.23"/>
        <n v="86.23"/>
        <n v="606.41999999999996"/>
        <n v="725.13"/>
        <n v="700.3"/>
        <n v="600.58000000000004"/>
        <n v="34.82"/>
        <n v="458.22"/>
        <n v="403.07"/>
        <n v="627.02"/>
        <n v="389.51"/>
        <n v="824.97"/>
        <n v="874.68"/>
        <n v="648.84"/>
        <n v="43.97"/>
        <n v="694.53"/>
        <n v="290.19"/>
        <n v="501.78"/>
        <n v="96.15"/>
        <n v="811.24"/>
        <n v="269.55710503971602"/>
        <n v="770.38"/>
        <n v="103.86"/>
        <n v="727.8"/>
        <n v="993.36"/>
        <n v="417.02"/>
        <n v="706.57"/>
        <n v="162.27000000000001"/>
        <n v="141.88999999999999"/>
        <n v="383.36"/>
        <n v="264.64"/>
        <n v="861.67"/>
        <n v="343.11"/>
        <n v="994.16"/>
        <n v="875.95"/>
        <n v="122.94"/>
        <n v="639.27"/>
        <n v="566.76"/>
        <n v="526.46"/>
        <n v="610.36"/>
        <n v="640.49519363350601"/>
        <n v="807.55"/>
        <n v="700.69"/>
        <n v="718.17"/>
        <n v="130.61000000000001"/>
        <n v="449.04"/>
        <n v="117.61"/>
        <n v="580.91"/>
        <n v="271.58999999999997"/>
        <n v="860.61"/>
        <n v="906.17"/>
        <n v="54.27"/>
        <n v="934.11"/>
        <n v="875.88"/>
        <n v="66.14"/>
        <n v="797.69"/>
        <n v="658.04"/>
        <n v="265.93"/>
        <n v="48.96"/>
        <n v="644.20000000000005"/>
        <n v="312.26"/>
        <n v="837.78"/>
        <n v="240.68"/>
        <n v="140.46"/>
        <n v="497.08"/>
        <n v="34.299999999999997"/>
        <n v="610.99490200224398"/>
        <n v="912.3"/>
        <n v="777.91"/>
        <n v="79.34"/>
        <n v="346.22"/>
        <n v="809.17"/>
        <n v="627.89"/>
        <n v="557.58000000000004"/>
        <n v="425.1"/>
        <n v="925.56487674963603"/>
        <n v="507.51"/>
        <n v="118.69"/>
        <n v="942.88019348777698"/>
        <n v="64.959999999999994"/>
        <n v="831.32"/>
        <n v="116.75"/>
        <n v="578.39"/>
        <n v="107.05"/>
        <n v="733.89"/>
        <n v="218.6"/>
        <n v="959.03"/>
        <n v="814.9"/>
        <n v="55.28"/>
        <n v="798.72064480638005"/>
        <n v="438.5"/>
        <n v="514.16"/>
        <n v="231.54"/>
        <n v="242.62"/>
        <n v="401.32"/>
        <n v="266.08"/>
        <n v="752.61701222808597"/>
        <n v="753.82"/>
        <n v="847.31"/>
        <n v="769.51"/>
        <n v="231.44"/>
        <n v="463.83"/>
        <n v="331.04"/>
        <n v="78.680000000000007"/>
        <n v="73.37"/>
        <n v="752.75"/>
        <n v="616.03"/>
        <n v="105.21"/>
        <n v="149.19999999999999"/>
        <n v="205.32"/>
        <n v="346.1"/>
        <n v="290.8"/>
        <n v="820.39"/>
        <n v="934.07"/>
        <n v="187"/>
        <n v="724.85"/>
        <n v="434.45"/>
        <n v="308.39"/>
        <n v="646.94000000000005"/>
        <n v="392.44"/>
        <n v="637.53"/>
        <n v="569.41999999999996"/>
        <n v="898.44"/>
        <n v="353.8"/>
        <n v="419"/>
        <n v="781.39"/>
        <n v="830.74"/>
        <n v="733.42"/>
        <n v="797.72"/>
        <n v="478.46208509435502"/>
        <n v="206.85"/>
        <n v="454.53"/>
        <n v="409.71"/>
        <n v="116.926006969383"/>
        <n v="855.96"/>
        <n v="826.79"/>
        <n v="315.07"/>
        <n v="530.79"/>
        <n v="526.27"/>
        <n v="782.17"/>
        <n v="145.05000000000001"/>
        <n v="838.02"/>
        <n v="600.63"/>
        <n v="555.44000000000005"/>
        <n v="476.37"/>
        <n v="133.528753820216"/>
        <n v="860.02"/>
        <n v="88.77"/>
        <n v="625.28"/>
        <n v="219.11"/>
        <n v="853.52"/>
        <n v="178.7"/>
        <n v="481.69"/>
        <n v="412.33"/>
        <n v="75.790000000000006"/>
        <n v="67.900000000000006"/>
        <n v="493.05"/>
        <n v="399.4"/>
        <n v="343.2"/>
        <n v="737.24"/>
        <n v="558.14"/>
        <n v="64.930000000000007"/>
        <n v="808.81520509871098"/>
        <n v="61.03"/>
        <n v="778.07"/>
        <n v="540.32000000000005"/>
        <n v="655.97"/>
        <n v="431.06"/>
        <n v="338.63"/>
        <n v="351.80588944838797"/>
        <n v="179.57"/>
        <n v="215.62"/>
        <n v="214.36"/>
        <n v="271.83"/>
        <n v="528.88"/>
        <n v="617.78"/>
        <n v="851.57"/>
        <n v="175.84463685269401"/>
        <n v="671.84"/>
        <n v="596.33000000000004"/>
        <n v="539.16"/>
        <n v="771.39"/>
        <n v="69.83"/>
        <n v="292.82"/>
        <n v="693.86"/>
        <n v="254.68"/>
        <n v="627.15717703029804"/>
        <n v="580.05999999999995"/>
        <n v="872.8"/>
        <n v="794.79"/>
        <n v="592.25"/>
        <n v="846.19"/>
        <n v="348.26"/>
        <n v="108.41"/>
        <n v="944.58"/>
        <n v="417.93"/>
        <n v="605.54999999999995"/>
        <n v="540.48"/>
        <n v="793.13"/>
        <n v="55.77"/>
        <n v="548.91403468736405"/>
        <n v="752.17"/>
        <n v="996.88"/>
        <n v="647.39582953361605"/>
        <n v="691.35"/>
        <n v="750.73"/>
        <n v="407.94"/>
        <n v="456.39"/>
        <n v="659.4"/>
        <n v="52.19"/>
        <n v="847.02603433678803"/>
        <n v="972.23"/>
        <n v="350.27"/>
        <n v="123.81"/>
        <n v="818.9"/>
        <n v="549.26"/>
        <n v="199.01"/>
        <n v="905.8"/>
        <n v="23.49"/>
        <n v="196.01"/>
        <n v="264.38"/>
        <n v="106.97"/>
        <n v="880.57"/>
        <n v="630.97"/>
        <n v="918.08"/>
        <n v="330.34"/>
        <n v="892.45"/>
        <n v="677.84"/>
        <n v="804.74"/>
        <n v="158.53"/>
        <n v="490.55"/>
        <n v="934.32"/>
        <n v="598.79999999999995"/>
        <n v="739.2"/>
        <n v="441.27"/>
        <n v="573.51"/>
        <n v="395.14"/>
        <n v="235.76"/>
        <n v="828.39"/>
        <n v="847.34"/>
        <n v="367.91"/>
        <n v="673.02"/>
        <n v="796.94"/>
        <n v="454.41"/>
        <n v="191.09"/>
        <n v="766.4"/>
        <n v="759.98"/>
        <n v="81.11"/>
        <n v="796.76"/>
        <n v="872.86"/>
        <n v="765.4"/>
        <n v="297.08999999999997"/>
        <n v="619.41999999999996"/>
        <n v="611.55999999999995"/>
        <n v="462.89599094768403"/>
        <n v="792.38"/>
        <n v="176.69"/>
        <n v="415.92"/>
        <n v="178.62"/>
        <n v="293.25"/>
        <n v="844.77"/>
        <n v="550.13"/>
        <n v="751.32"/>
        <n v="972.94"/>
        <n v="590.16142028795502"/>
        <n v="453.58"/>
        <n v="559.86621676925802"/>
        <n v="882.28"/>
        <n v="716.01"/>
        <n v="215.32"/>
        <n v="970.03440442473698"/>
        <n v="664.16"/>
        <n v="683.79"/>
        <n v="812.79"/>
        <n v="631.21"/>
        <n v="13.878868256515901"/>
        <n v="500.22194905174501"/>
        <n v="839.86"/>
        <n v="201.3"/>
        <n v="719.29"/>
        <n v="423.18"/>
        <n v="34"/>
        <n v="203.89"/>
        <n v="989.31"/>
        <n v="638.67999999999995"/>
        <n v="995.83"/>
        <n v="221.5"/>
        <n v="925.6"/>
        <n v="228.69"/>
        <n v="627.16999999999996"/>
        <n v="160.57"/>
        <n v="524.21"/>
        <n v="991.93"/>
        <n v="773.98"/>
        <n v="460.94"/>
        <n v="201.01"/>
        <n v="430.67"/>
        <n v="649.26"/>
        <n v="435.74136853175901"/>
        <n v="676.48"/>
        <n v="705.13"/>
        <n v="350.12"/>
        <n v="998.6"/>
        <n v="792.47"/>
        <n v="572.66"/>
        <n v="218.42"/>
        <n v="675.35"/>
        <n v="376.070742454205"/>
        <n v="111.09"/>
        <n v="787.36"/>
        <n v="783.8"/>
        <n v="571.46"/>
        <n v="195.66"/>
        <n v="529.41"/>
        <n v="393.25"/>
        <n v="761.74"/>
        <n v="431.39"/>
        <n v="977.14"/>
        <n v="41.95"/>
        <n v="483.54"/>
        <n v="602.34"/>
        <n v="782.14"/>
        <n v="82.98"/>
        <n v="521.02"/>
        <n v="163.94"/>
        <n v="593.22"/>
        <n v="405.06"/>
        <n v="576.84"/>
        <n v="290.3"/>
        <n v="651.83000000000004"/>
        <n v="572.09"/>
        <n v="765.24"/>
        <n v="567.41"/>
        <n v="667.7"/>
        <n v="971.38"/>
        <n v="394.99"/>
        <n v="317.08"/>
        <n v="110.19"/>
        <n v="199.03"/>
        <n v="72.98"/>
        <n v="499.89"/>
        <n v="406.33"/>
        <n v="458.2"/>
        <n v="544.70000000000005"/>
        <n v="919.29"/>
        <n v="986.51949881239"/>
        <n v="213.815102229926"/>
        <n v="883.07"/>
        <n v="939.62"/>
        <n v="216.48"/>
        <n v="708.09"/>
        <n v="222.03"/>
        <n v="596.48"/>
        <n v="510.36"/>
        <n v="181.52"/>
        <n v="107.32"/>
        <n v="247.68"/>
        <n v="182.88"/>
        <n v="317.88"/>
        <n v="385.69"/>
        <n v="450.62"/>
        <n v="804.760702641389"/>
        <n v="584.89"/>
        <n v="742.01"/>
        <n v="507.25"/>
        <n v="634.41999999999996"/>
        <n v="833.58"/>
        <n v="520.70000000000005"/>
        <n v="409.38"/>
        <n v="160.34"/>
        <n v="826.57"/>
        <n v="90.192211217781207"/>
        <n v="285.58"/>
        <n v="193.3"/>
        <n v="62.18"/>
        <n v="289.10000000000002"/>
        <n v="561.98191197460403"/>
        <n v="79.3547209705672"/>
        <n v="587.20000000000005"/>
        <n v="159.30166229072299"/>
        <n v="298.64999999999998"/>
        <n v="956.6"/>
        <n v="571.48"/>
        <n v="231.06"/>
        <n v="639.87"/>
        <n v="908.78"/>
        <n v="234.17"/>
        <n v="768.56"/>
        <n v="204.57"/>
        <n v="414.17"/>
        <n v="130.36000000000001"/>
        <n v="459.29"/>
        <n v="406.49"/>
        <n v="894.27"/>
        <n v="132.9"/>
        <n v="140.96"/>
        <n v="387.75"/>
        <n v="733.48"/>
        <n v="885.55"/>
        <n v="548.44000000000005"/>
        <n v="797.85"/>
        <n v="545.87"/>
        <n v="571.21"/>
        <n v="897.98066772008701"/>
        <n v="392.95"/>
        <n v="791.94"/>
        <n v="185.05"/>
        <n v="763.49"/>
        <n v="769.23"/>
        <n v="336.9"/>
        <n v="976.01"/>
        <n v="873.45"/>
        <n v="198.68"/>
        <n v="175.06"/>
        <n v="31.48"/>
        <n v="859.18"/>
        <n v="401.27"/>
        <n v="115.09"/>
        <n v="312.95999999999998"/>
        <n v="915.92"/>
        <n v="596.29"/>
        <n v="217.49"/>
        <n v="299.89"/>
        <n v="675.45"/>
        <n v="387.94666170189601"/>
        <n v="617.73"/>
        <n v="126.157304385079"/>
        <n v="132.88"/>
        <n v="35.69"/>
        <n v="333.65"/>
        <n v="693.57"/>
        <n v="813.02"/>
        <n v="797.39"/>
        <n v="253.47"/>
        <n v="999.8"/>
        <n v="595.11857339249605"/>
        <n v="609.16"/>
        <n v="217.09"/>
        <n v="956.16"/>
        <n v="884.36"/>
        <n v="341.79"/>
        <n v="591.27"/>
        <n v="315.85000000000002"/>
        <n v="709.66"/>
        <n v="209.94824872940299"/>
        <n v="50.41"/>
        <n v="329.88745377975198"/>
        <n v="682"/>
        <n v="194.71"/>
        <n v="269.8"/>
        <n v="716.58613931646198"/>
        <n v="920.13"/>
        <n v="298.97000000000003"/>
        <n v="237.91677687266201"/>
        <n v="498.23"/>
        <n v="103.98"/>
        <n v="662.49"/>
        <n v="348.66"/>
        <n v="819.42"/>
        <n v="810.35"/>
        <n v="832.37"/>
        <n v="483.03"/>
        <n v="24.11"/>
        <n v="100.690935537925"/>
        <n v="900.82"/>
        <n v="35.700000000000003"/>
        <n v="549.72436055474304"/>
        <n v="872.78"/>
        <n v="804.66"/>
        <n v="151.33000000000001"/>
        <n v="779.66"/>
        <n v="472.36"/>
        <n v="420.37"/>
        <n v="565.59"/>
        <n v="383.66"/>
        <n v="66.53"/>
        <n v="702.09"/>
        <n v="501.76"/>
        <n v="74.930000000000007"/>
        <n v="768.89"/>
        <n v="724.8"/>
        <n v="717.5"/>
        <n v="393.69533927847198"/>
        <n v="798.43"/>
        <n v="402.93"/>
        <n v="857.74"/>
        <n v="461.34"/>
        <n v="855.67"/>
        <n v="412.27"/>
        <n v="433"/>
        <n v="335.93"/>
        <n v="813.49"/>
        <n v="501.09"/>
        <n v="258.83999999999997"/>
        <n v="142.33000000000001"/>
        <n v="163.62"/>
        <n v="454.98807177624099"/>
        <n v="861.18"/>
        <n v="684.49"/>
        <n v="280.93678542333902"/>
        <n v="718.46"/>
        <n v="170.82"/>
        <n v="689.25"/>
        <n v="453.86"/>
        <n v="564.69000000000005"/>
        <n v="737.88"/>
        <n v="221.89"/>
        <n v="173.867667538289"/>
        <n v="407.6"/>
        <n v="441.67"/>
        <n v="321.57"/>
        <n v="285.5"/>
        <n v="405.13"/>
        <n v="404.41"/>
        <n v="601.85"/>
        <n v="863.92"/>
        <n v="737.71"/>
        <n v="486.72"/>
        <n v="884.43"/>
        <n v="574.33000000000004"/>
        <n v="749.82"/>
        <n v="154.51"/>
        <n v="148.13999999999999"/>
        <n v="780.66"/>
        <n v="128.66999999999999"/>
        <n v="462.51"/>
        <n v="111.33"/>
        <n v="640.63"/>
        <n v="625.63"/>
        <n v="305.69"/>
        <n v="387.47"/>
        <n v="462.13"/>
        <n v="379.3"/>
        <n v="573.74"/>
        <n v="787.74"/>
        <n v="413.42"/>
        <n v="143.77000000000001"/>
        <n v="60.85"/>
        <n v="410.15"/>
        <n v="890.87"/>
        <n v="954.59"/>
        <n v="935.09"/>
        <n v="705.63"/>
        <n v="96.26"/>
        <n v="353.83"/>
        <n v="971.07"/>
        <n v="447"/>
        <n v="879.40985827043698"/>
        <n v="249.5"/>
        <n v="632.51"/>
        <n v="915.94"/>
        <n v="296.62"/>
        <n v="171.24"/>
        <n v="444.4"/>
        <n v="549.89"/>
        <n v="257.72000000000003"/>
        <n v="931.24"/>
        <n v="589.01"/>
        <n v="826.94"/>
        <n v="732.4"/>
        <n v="265.98"/>
        <n v="880.53"/>
        <n v="496.38"/>
        <n v="933.27413516962997"/>
        <n v="345.75"/>
        <n v="235.23"/>
        <n v="186.3"/>
        <n v="719.22"/>
        <n v="599.14977073965395"/>
        <n v="38.24"/>
        <n v="943.54"/>
        <n v="322.76"/>
        <n v="721.03"/>
        <n v="857.59"/>
        <n v="828.12502742778702"/>
        <n v="971.89"/>
        <n v="90.44"/>
        <n v="647.34"/>
        <n v="776.79"/>
        <n v="152.61000000000001"/>
        <n v="657.88"/>
        <n v="936.48"/>
        <n v="712.63"/>
        <n v="938.87"/>
        <n v="507.37"/>
        <n v="104.89"/>
        <n v="144.79"/>
        <n v="756.43"/>
        <n v="71.7"/>
        <n v="734.94"/>
        <n v="284.45999999999998"/>
        <n v="606.15"/>
        <n v="284.98"/>
        <n v="451.71"/>
        <n v="599.64"/>
        <n v="170.27"/>
        <n v="397.4"/>
        <n v="345.45"/>
        <n v="965.77"/>
        <n v="459.51"/>
        <n v="681.18"/>
        <n v="246.79457010433299"/>
        <n v="673.17"/>
        <n v="28.384024483376901"/>
        <n v="550.87"/>
        <n v="348.75"/>
        <n v="500.56"/>
        <n v="567.24"/>
        <n v="84.06"/>
        <n v="31.92"/>
        <n v="945.25"/>
        <n v="106.75"/>
        <n v="108.77"/>
        <n v="368.31"/>
        <n v="247.84"/>
        <n v="976.97"/>
        <n v="664.42"/>
        <n v="64.45"/>
        <n v="677.14"/>
        <n v="27.9"/>
        <n v="435.96"/>
        <n v="830.57"/>
        <n v="914.84"/>
        <n v="410.61"/>
        <n v="802.35"/>
        <n v="984.17"/>
        <n v="519.91999999999996"/>
        <n v="449.08"/>
        <n v="125.52"/>
        <n v="29.07"/>
        <n v="372.89"/>
        <n v="653.07000000000005"/>
        <n v="347.9"/>
        <n v="505.7"/>
        <n v="962.82"/>
        <n v="604.44000000000005"/>
        <n v="456.86"/>
        <n v="790.53"/>
        <n v="836.44"/>
        <n v="837.3"/>
        <n v="915.14"/>
        <n v="615.45000000000005"/>
        <n v="153.01"/>
        <n v="171.65"/>
        <n v="429.02"/>
        <n v="418.95"/>
        <n v="536.20000000000005"/>
        <n v="795.23"/>
        <n v="849.66"/>
        <n v="505.5"/>
        <n v="690.22"/>
        <n v="167.77"/>
        <n v="98.193096210766797"/>
        <n v="654.54999999999995"/>
        <n v="170"/>
        <n v="342.1"/>
        <n v="68.679987328190407"/>
        <n v="881.19"/>
        <n v="297.51"/>
        <n v="608.55450365373895"/>
        <n v="976.28"/>
        <n v="470.41866784703302"/>
        <n v="781.44"/>
        <n v="954.17"/>
        <n v="928.77"/>
        <n v="380.4"/>
        <n v="66.2"/>
        <n v="738.33"/>
        <n v="515.26524470482298"/>
        <n v="135.12"/>
        <n v="586.44845547586795"/>
        <n v="799.59"/>
        <n v="789.7"/>
        <n v="983.86"/>
        <n v="738"/>
        <n v="730.41"/>
        <n v="533.03"/>
        <n v="694.26"/>
        <n v="541.41999999999996"/>
        <n v="63.051242958902897"/>
        <n v="960.19"/>
        <n v="448.29"/>
        <n v="666.09668850415198"/>
        <n v="241.508811628649"/>
        <n v="27.52"/>
        <n v="453.78"/>
        <n v="463.98"/>
        <n v="385.66"/>
        <n v="189.43"/>
        <n v="892.2"/>
        <n v="841.13"/>
        <n v="597.87925980811804"/>
        <n v="517.44000000000005"/>
        <n v="874.68950278732495"/>
        <n v="674.85332965005898"/>
        <n v="197.6"/>
        <n v="268.63121339116998"/>
        <n v="416.63"/>
        <n v="815.47"/>
        <n v="368.92"/>
        <n v="140.52000000000001"/>
        <n v="258.26"/>
        <n v="520.24176786065402"/>
        <n v="693.26"/>
        <n v="178.47"/>
        <n v="577.97"/>
        <n v="40.954896017826798"/>
        <n v="621.66"/>
        <n v="982.79"/>
        <n v="216.37"/>
        <n v="537.29999999999995"/>
        <n v="900.97"/>
        <n v="281.32"/>
        <n v="204.06"/>
        <n v="714.57"/>
        <n v="479.31"/>
        <n v="652.89"/>
        <n v="704.07"/>
        <n v="488.41"/>
        <n v="811.48"/>
        <n v="111.4"/>
        <n v="862.4"/>
        <n v="611.33000000000004"/>
        <n v="128.03"/>
        <n v="623.885442219727"/>
        <n v="158.76"/>
        <n v="699.61"/>
        <n v="102.35"/>
        <n v="452.42"/>
        <n v="40.409999999999997"/>
        <n v="341"/>
        <n v="244.15"/>
        <n v="871.4"/>
        <n v="319.94"/>
        <n v="350.73"/>
        <n v="883.46"/>
        <n v="455.84"/>
        <n v="896.45"/>
        <n v="236.07"/>
        <n v="416.72"/>
        <n v="271.69"/>
        <n v="722.24"/>
        <n v="677.03"/>
        <n v="835.518417711437"/>
      </sharedItems>
    </cacheField>
    <cacheField name="Collection Rate" numFmtId="0" formula="'Collected Revenue '/'Billing Amount'" databaseField="0"/>
    <cacheField name="Months (Visit Date)" numFmtId="0" databaseField="0">
      <fieldGroup base="1">
        <rangePr groupBy="months" startDate="2024-01-07T00:00:00" endDate="2025-12-07T00:00:00"/>
        <groupItems count="14">
          <s v="&lt;1/7/2024"/>
          <s v="Jan"/>
          <s v="Feb"/>
          <s v="Mar"/>
          <s v="Apr"/>
          <s v="May"/>
          <s v="Jun"/>
          <s v="Jul"/>
          <s v="Aug"/>
          <s v="Sep"/>
          <s v="Oct"/>
          <s v="Nov"/>
          <s v="Dec"/>
          <s v="&gt;12/7/2025"/>
        </groupItems>
      </fieldGroup>
    </cacheField>
    <cacheField name="Quarters (Visit Date)" numFmtId="0" databaseField="0">
      <fieldGroup base="1">
        <rangePr groupBy="quarters" startDate="2024-01-07T00:00:00" endDate="2025-12-07T00:00:00"/>
        <groupItems count="6">
          <s v="&lt;1/7/2024"/>
          <s v="Qtr1"/>
          <s v="Qtr2"/>
          <s v="Qtr3"/>
          <s v="Qtr4"/>
          <s v="&gt;12/7/2025"/>
        </groupItems>
      </fieldGroup>
    </cacheField>
    <cacheField name="Years (Visit Date)" numFmtId="0" databaseField="0">
      <fieldGroup base="1">
        <rangePr groupBy="years" startDate="2024-01-07T00:00:00" endDate="2025-12-07T00:00:00"/>
        <groupItems count="4">
          <s v="&lt;1/7/2024"/>
          <s v="2024"/>
          <s v="2025"/>
          <s v="&gt;12/7/2025"/>
        </groupItems>
      </fieldGroup>
    </cacheField>
  </cacheFields>
  <extLst>
    <ext xmlns:x14="http://schemas.microsoft.com/office/spreadsheetml/2009/9/main" uri="{725AE2AE-9491-48be-B2B4-4EB974FC3084}">
      <x14:pivotCacheDefinition pivotCacheId="4981369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4e14d30e-d5b3-437e-a9cd-c3c4d1012674"/>
    <x v="0"/>
    <n v="1"/>
    <s v="Jan"/>
    <x v="0"/>
    <x v="0"/>
    <n v="81"/>
    <x v="0"/>
    <x v="0"/>
    <m/>
    <m/>
    <s v="General Medicine"/>
    <s v="Cynthia Chavez"/>
    <s v="Migraine"/>
    <x v="0"/>
    <x v="0"/>
    <x v="0"/>
    <s v="Needs Review"/>
    <n v="5"/>
    <x v="0"/>
    <x v="0"/>
  </r>
  <r>
    <s v="f855bd6a-9894-4652-ad5e-1481aa12b5f3"/>
    <x v="1"/>
    <n v="10"/>
    <s v="Oct"/>
    <x v="0"/>
    <x v="1"/>
    <m/>
    <x v="1"/>
    <x v="1"/>
    <m/>
    <m/>
    <s v="Cardiology"/>
    <s v="Katrina Sanders"/>
    <s v="Eczema"/>
    <x v="1"/>
    <x v="1"/>
    <x v="0"/>
    <s v=""/>
    <s v="No Feedback"/>
    <x v="0"/>
    <x v="1"/>
  </r>
  <r>
    <s v="05aed8bf-cd71-43fc-8d80-2bce20a64949"/>
    <x v="2"/>
    <n v="8"/>
    <s v="Aug"/>
    <x v="0"/>
    <x v="2"/>
    <m/>
    <x v="1"/>
    <x v="0"/>
    <m/>
    <m/>
    <s v="Dermatology"/>
    <s v="Anthony Wilson"/>
    <s v="Diabetes"/>
    <x v="1"/>
    <x v="2"/>
    <x v="1"/>
    <s v=""/>
    <n v="5"/>
    <x v="1"/>
    <x v="0"/>
  </r>
  <r>
    <s v="ab9bf630-d2d7-4101-a68e-25a9f9bfc327"/>
    <x v="3"/>
    <n v="8"/>
    <s v="Aug"/>
    <x v="0"/>
    <x v="3"/>
    <m/>
    <x v="1"/>
    <x v="0"/>
    <m/>
    <n v="117.1"/>
    <s v="Orthopedics"/>
    <s v="Katrina Sanders"/>
    <s v="Hypertension"/>
    <x v="2"/>
    <x v="3"/>
    <x v="1"/>
    <s v=""/>
    <n v="1"/>
    <x v="2"/>
    <x v="0"/>
  </r>
  <r>
    <s v="f8ab02c4-192d-4b1c-98b4-3704b275a12e"/>
    <x v="4"/>
    <n v="10"/>
    <s v="Oct"/>
    <x v="0"/>
    <x v="4"/>
    <m/>
    <x v="1"/>
    <x v="2"/>
    <m/>
    <m/>
    <s v="Orthopedics"/>
    <s v="Amanda Alvarado"/>
    <s v="Diabetes"/>
    <x v="3"/>
    <x v="4"/>
    <x v="2"/>
    <s v=""/>
    <n v="1"/>
    <x v="0"/>
    <x v="2"/>
  </r>
  <r>
    <s v="aee14294-52c9-40af-9273-8fa0e737726e"/>
    <x v="5"/>
    <n v="3"/>
    <s v="Mar"/>
    <x v="1"/>
    <x v="5"/>
    <n v="15"/>
    <x v="2"/>
    <x v="2"/>
    <n v="191.4"/>
    <n v="98.2"/>
    <s v="Neurology"/>
    <s v="Alec King"/>
    <s v="Fracture"/>
    <x v="2"/>
    <x v="5"/>
    <x v="2"/>
    <s v=""/>
    <s v="No Feedback"/>
    <x v="0"/>
    <x v="3"/>
  </r>
  <r>
    <s v="bb3642b9-fcb2-48f8-a409-8b3c6ed92347"/>
    <x v="6"/>
    <n v="4"/>
    <s v="Apr"/>
    <x v="1"/>
    <x v="6"/>
    <m/>
    <x v="1"/>
    <x v="2"/>
    <m/>
    <m/>
    <s v="General Medicine"/>
    <s v="Cynthia Chavez"/>
    <s v="Back Pain"/>
    <x v="0"/>
    <x v="6"/>
    <x v="0"/>
    <s v=""/>
    <n v="1"/>
    <x v="0"/>
    <x v="4"/>
  </r>
  <r>
    <s v="f4ba7943-0754-4637-8c2d-96c7af3b8dbd"/>
    <x v="7"/>
    <n v="6"/>
    <s v="Jun"/>
    <x v="1"/>
    <x v="7"/>
    <n v="4"/>
    <x v="3"/>
    <x v="0"/>
    <n v="137.80000000000001"/>
    <m/>
    <s v="General Medicine"/>
    <s v="Alec King"/>
    <s v="Back Pain"/>
    <x v="3"/>
    <x v="7"/>
    <x v="1"/>
    <s v=""/>
    <s v="No Feedback"/>
    <x v="3"/>
    <x v="0"/>
  </r>
  <r>
    <s v="84619014-91c0-479d-ae60-47ab6aa097fa"/>
    <x v="8"/>
    <n v="4"/>
    <s v="Apr"/>
    <x v="0"/>
    <x v="8"/>
    <m/>
    <x v="1"/>
    <x v="1"/>
    <m/>
    <n v="51.5"/>
    <s v="Cardiology"/>
    <s v="Wanda Sullivan"/>
    <s v="Eczema"/>
    <x v="3"/>
    <x v="8"/>
    <x v="2"/>
    <s v=""/>
    <n v="1"/>
    <x v="0"/>
    <x v="5"/>
  </r>
  <r>
    <s v="bad7a838-2fa7-4e38-b5d9-cbf1dd0f2fff"/>
    <x v="9"/>
    <n v="8"/>
    <s v="Aug"/>
    <x v="0"/>
    <x v="9"/>
    <m/>
    <x v="1"/>
    <x v="2"/>
    <m/>
    <m/>
    <s v="Orthopedics"/>
    <s v="Tina Wright"/>
    <s v="Flu"/>
    <x v="3"/>
    <x v="9"/>
    <x v="2"/>
    <s v=""/>
    <n v="5"/>
    <x v="0"/>
    <x v="6"/>
  </r>
  <r>
    <s v="436ccd43-2f48-4a0c-a9da-a675099ca00e"/>
    <x v="10"/>
    <n v="4"/>
    <s v="Apr"/>
    <x v="0"/>
    <x v="10"/>
    <m/>
    <x v="1"/>
    <x v="0"/>
    <m/>
    <n v="94.5"/>
    <s v="General Medicine"/>
    <s v="Katrina Sanders"/>
    <s v="Hypertension"/>
    <x v="0"/>
    <x v="10"/>
    <x v="2"/>
    <s v=""/>
    <s v="No Feedback"/>
    <x v="0"/>
    <x v="7"/>
  </r>
  <r>
    <s v="12bba5f8-826d-4414-8bda-e839eaa82608"/>
    <x v="11"/>
    <n v="6"/>
    <s v="Jun"/>
    <x v="1"/>
    <x v="11"/>
    <m/>
    <x v="1"/>
    <x v="0"/>
    <m/>
    <m/>
    <s v="Neurology"/>
    <s v="Steven Brown"/>
    <s v="Diabetes"/>
    <x v="3"/>
    <x v="11"/>
    <x v="3"/>
    <s v=""/>
    <n v="5"/>
    <x v="0"/>
    <x v="8"/>
  </r>
  <r>
    <s v="9b8335d8-4da6-43dc-b46f-e37c93a87b21"/>
    <x v="12"/>
    <n v="11"/>
    <s v="Nov"/>
    <x v="0"/>
    <x v="12"/>
    <m/>
    <x v="1"/>
    <x v="2"/>
    <m/>
    <n v="115"/>
    <s v="Cardiology"/>
    <s v="Tina Wright"/>
    <s v="Eczema"/>
    <x v="1"/>
    <x v="12"/>
    <x v="1"/>
    <s v=""/>
    <n v="4"/>
    <x v="4"/>
    <x v="0"/>
  </r>
  <r>
    <s v="065213a9-d65f-4ce1-834a-cc277ba5a4f0"/>
    <x v="13"/>
    <n v="8"/>
    <s v="Aug"/>
    <x v="0"/>
    <x v="13"/>
    <m/>
    <x v="1"/>
    <x v="0"/>
    <n v="150.4"/>
    <m/>
    <s v="Orthopedics"/>
    <s v="Brianna Garcia"/>
    <s v="Migraine"/>
    <x v="0"/>
    <x v="13"/>
    <x v="2"/>
    <s v=""/>
    <n v="4"/>
    <x v="0"/>
    <x v="9"/>
  </r>
  <r>
    <s v="0684b104-764b-40db-9d2f-50c26b324d68"/>
    <x v="14"/>
    <n v="1"/>
    <s v="Jan"/>
    <x v="0"/>
    <x v="14"/>
    <m/>
    <x v="1"/>
    <x v="2"/>
    <m/>
    <m/>
    <s v="Dermatology"/>
    <s v="Wanda Sullivan"/>
    <s v="Fracture"/>
    <x v="3"/>
    <x v="14"/>
    <x v="1"/>
    <s v=""/>
    <n v="4"/>
    <x v="5"/>
    <x v="0"/>
  </r>
  <r>
    <s v="DUPLICATE-714cb"/>
    <x v="15"/>
    <n v="5"/>
    <s v="May"/>
    <x v="1"/>
    <x v="15"/>
    <n v="5"/>
    <x v="3"/>
    <x v="0"/>
    <m/>
    <m/>
    <s v="Neurology"/>
    <s v="Brianna Garcia"/>
    <s v="Back Pain"/>
    <x v="1"/>
    <x v="15"/>
    <x v="3"/>
    <s v=""/>
    <s v="No Feedback"/>
    <x v="0"/>
    <x v="10"/>
  </r>
  <r>
    <s v="3b60e4d3-805c-43ac-aaaf-a941654c3f6f"/>
    <x v="16"/>
    <n v="3"/>
    <s v="Mar"/>
    <x v="1"/>
    <x v="16"/>
    <m/>
    <x v="1"/>
    <x v="0"/>
    <n v="134.6"/>
    <m/>
    <s v="Neurology"/>
    <s v="Michael Bowman"/>
    <s v="Eczema"/>
    <x v="3"/>
    <x v="16"/>
    <x v="1"/>
    <s v=""/>
    <s v="No Feedback"/>
    <x v="6"/>
    <x v="0"/>
  </r>
  <r>
    <s v="f749f294-76b1-4263-ad1f-f58458fdb83e"/>
    <x v="17"/>
    <n v="8"/>
    <s v="Aug"/>
    <x v="0"/>
    <x v="17"/>
    <n v="42"/>
    <x v="4"/>
    <x v="1"/>
    <m/>
    <m/>
    <s v="Pediatrics"/>
    <s v="Cynthia Chavez"/>
    <s v="Back Pain"/>
    <x v="2"/>
    <x v="17"/>
    <x v="2"/>
    <s v=""/>
    <n v="1"/>
    <x v="0"/>
    <x v="11"/>
  </r>
  <r>
    <s v="035ff3af-e0af-460b-b728-77cd753b5b29"/>
    <x v="18"/>
    <n v="2"/>
    <s v="Feb"/>
    <x v="1"/>
    <x v="18"/>
    <m/>
    <x v="1"/>
    <x v="0"/>
    <m/>
    <m/>
    <s v="Pediatrics"/>
    <s v="Alec King"/>
    <s v="Diabetes"/>
    <x v="1"/>
    <x v="18"/>
    <x v="1"/>
    <s v=""/>
    <n v="4"/>
    <x v="7"/>
    <x v="0"/>
  </r>
  <r>
    <s v="24cf57c9-d977-4cf9-8682-6ea898e3ea3a"/>
    <x v="19"/>
    <n v="3"/>
    <s v="Mar"/>
    <x v="1"/>
    <x v="19"/>
    <n v="68"/>
    <x v="5"/>
    <x v="2"/>
    <m/>
    <m/>
    <s v="Dermatology"/>
    <s v="Katrina Sanders"/>
    <s v="Back Pain"/>
    <x v="0"/>
    <x v="19"/>
    <x v="0"/>
    <s v=""/>
    <n v="4"/>
    <x v="0"/>
    <x v="12"/>
  </r>
  <r>
    <s v="b05b2dc1-699d-49c3-999e-4097b8ea6385"/>
    <x v="20"/>
    <n v="12"/>
    <s v="Dec"/>
    <x v="0"/>
    <x v="20"/>
    <m/>
    <x v="1"/>
    <x v="0"/>
    <m/>
    <n v="92.9"/>
    <s v="Neurology"/>
    <s v="Derrick Campbell"/>
    <s v="Back Pain"/>
    <x v="2"/>
    <x v="20"/>
    <x v="2"/>
    <s v=""/>
    <s v="No Feedback"/>
    <x v="0"/>
    <x v="13"/>
  </r>
  <r>
    <s v="bed79b53-c093-41ab-a198-ed95e4fdda3b"/>
    <x v="21"/>
    <n v="5"/>
    <s v="May"/>
    <x v="1"/>
    <x v="21"/>
    <n v="17"/>
    <x v="2"/>
    <x v="2"/>
    <m/>
    <m/>
    <s v="Orthopedics"/>
    <s v="Amanda Alvarado"/>
    <s v="Fracture"/>
    <x v="0"/>
    <x v="21"/>
    <x v="0"/>
    <s v=""/>
    <n v="4"/>
    <x v="0"/>
    <x v="14"/>
  </r>
  <r>
    <s v="67b635b0-5a98-4b40-9a16-316e06b80a15"/>
    <x v="22"/>
    <n v="6"/>
    <s v="Jun"/>
    <x v="0"/>
    <x v="22"/>
    <m/>
    <x v="1"/>
    <x v="0"/>
    <n v="139.1"/>
    <m/>
    <s v="General Medicine"/>
    <s v="Cynthia Chavez"/>
    <s v="Eczema"/>
    <x v="2"/>
    <x v="22"/>
    <x v="3"/>
    <s v=""/>
    <n v="1"/>
    <x v="0"/>
    <x v="15"/>
  </r>
  <r>
    <s v="d6a0458a-fa82-4135-b28f-71eab6945a35"/>
    <x v="23"/>
    <n v="4"/>
    <s v="Apr"/>
    <x v="1"/>
    <x v="23"/>
    <n v="6"/>
    <x v="3"/>
    <x v="1"/>
    <m/>
    <m/>
    <s v="Pediatrics"/>
    <s v="Patrick Howard"/>
    <s v="Back Pain"/>
    <x v="2"/>
    <x v="23"/>
    <x v="1"/>
    <s v=""/>
    <n v="1"/>
    <x v="8"/>
    <x v="0"/>
  </r>
  <r>
    <s v="61fb3081-bb2a-48b4-9690-c05d747c1c3c"/>
    <x v="24"/>
    <n v="7"/>
    <s v="Jul"/>
    <x v="0"/>
    <x v="24"/>
    <n v="20"/>
    <x v="6"/>
    <x v="1"/>
    <m/>
    <m/>
    <s v="Pediatrics"/>
    <s v="Michael Bowman"/>
    <s v="Hypertension"/>
    <x v="3"/>
    <x v="24"/>
    <x v="2"/>
    <s v=""/>
    <s v="No Feedback"/>
    <x v="0"/>
    <x v="16"/>
  </r>
  <r>
    <s v="adcbd5dc-7123-4608-b221-886387d41edf"/>
    <x v="25"/>
    <n v="1"/>
    <s v="Jan"/>
    <x v="1"/>
    <x v="25"/>
    <n v="64"/>
    <x v="5"/>
    <x v="2"/>
    <m/>
    <m/>
    <s v="Neurology"/>
    <s v="Gary Brown"/>
    <s v="Hypertension"/>
    <x v="1"/>
    <x v="25"/>
    <x v="1"/>
    <s v=""/>
    <n v="4"/>
    <x v="9"/>
    <x v="0"/>
  </r>
  <r>
    <s v="8696c89b-3117-4242-ab1c-efbffd2bab84"/>
    <x v="10"/>
    <n v="4"/>
    <s v="Apr"/>
    <x v="0"/>
    <x v="26"/>
    <m/>
    <x v="1"/>
    <x v="0"/>
    <m/>
    <m/>
    <s v="Orthopedics"/>
    <s v="Wanda Sullivan"/>
    <s v="Back Pain"/>
    <x v="3"/>
    <x v="26"/>
    <x v="2"/>
    <s v=""/>
    <n v="4"/>
    <x v="0"/>
    <x v="17"/>
  </r>
  <r>
    <s v="9eb975cb-7082-4c8d-a487-385c2776bbab"/>
    <x v="26"/>
    <n v="6"/>
    <s v="Jun"/>
    <x v="0"/>
    <x v="27"/>
    <m/>
    <x v="1"/>
    <x v="0"/>
    <m/>
    <m/>
    <s v="Cardiology"/>
    <s v="Derrick Campbell"/>
    <s v="Eczema"/>
    <x v="3"/>
    <x v="27"/>
    <x v="2"/>
    <s v=""/>
    <n v="5"/>
    <x v="0"/>
    <x v="18"/>
  </r>
  <r>
    <s v="f1788b33-52c1-43f6-a6d0-8bcb2f5f74e2"/>
    <x v="27"/>
    <n v="12"/>
    <s v="Dec"/>
    <x v="1"/>
    <x v="28"/>
    <m/>
    <x v="1"/>
    <x v="0"/>
    <m/>
    <m/>
    <s v="Dermatology"/>
    <s v="Brianna Garcia"/>
    <s v="Flu"/>
    <x v="3"/>
    <x v="28"/>
    <x v="3"/>
    <s v=""/>
    <n v="5"/>
    <x v="0"/>
    <x v="19"/>
  </r>
  <r>
    <s v="22aeb908-14f4-40ee-8a1f-cfa6063feb54"/>
    <x v="26"/>
    <n v="6"/>
    <s v="Jun"/>
    <x v="0"/>
    <x v="29"/>
    <m/>
    <x v="1"/>
    <x v="1"/>
    <n v="152.9"/>
    <m/>
    <s v="Orthopedics"/>
    <s v="Cynthia Chavez"/>
    <s v="Flu"/>
    <x v="0"/>
    <x v="29"/>
    <x v="2"/>
    <s v=""/>
    <n v="1"/>
    <x v="0"/>
    <x v="20"/>
  </r>
  <r>
    <s v="d8e901a3-4fcb-47d4-91ab-bc8ca04ec586"/>
    <x v="28"/>
    <n v="11"/>
    <s v="Nov"/>
    <x v="0"/>
    <x v="30"/>
    <n v="5"/>
    <x v="3"/>
    <x v="0"/>
    <m/>
    <m/>
    <s v="Neurology"/>
    <s v="Wanda Sullivan"/>
    <s v="Migraine"/>
    <x v="1"/>
    <x v="30"/>
    <x v="0"/>
    <s v=""/>
    <n v="1"/>
    <x v="0"/>
    <x v="21"/>
  </r>
  <r>
    <s v="DUPLICATE-11935"/>
    <x v="29"/>
    <n v="5"/>
    <s v="May"/>
    <x v="0"/>
    <x v="31"/>
    <m/>
    <x v="1"/>
    <x v="2"/>
    <n v="103.9"/>
    <m/>
    <s v="Cardiology"/>
    <s v="Katrina Sanders"/>
    <s v="Diabetes"/>
    <x v="3"/>
    <x v="31"/>
    <x v="2"/>
    <s v=""/>
    <n v="1"/>
    <x v="0"/>
    <x v="22"/>
  </r>
  <r>
    <s v="43db4603-fa43-4fe7-8769-a450d94b7abb"/>
    <x v="30"/>
    <n v="8"/>
    <s v="Aug"/>
    <x v="1"/>
    <x v="32"/>
    <m/>
    <x v="1"/>
    <x v="2"/>
    <m/>
    <m/>
    <s v="General Medicine"/>
    <s v="Gary Brown"/>
    <s v="Back Pain"/>
    <x v="2"/>
    <x v="32"/>
    <x v="0"/>
    <s v=""/>
    <n v="2"/>
    <x v="0"/>
    <x v="23"/>
  </r>
  <r>
    <s v="70134581-9e5d-492f-a180-a89b6ee545a4"/>
    <x v="31"/>
    <n v="9"/>
    <s v="Sep"/>
    <x v="0"/>
    <x v="33"/>
    <n v="4"/>
    <x v="3"/>
    <x v="0"/>
    <m/>
    <n v="42.6"/>
    <s v="Pediatrics"/>
    <s v="Tyler Kim"/>
    <s v="Flu"/>
    <x v="3"/>
    <x v="33"/>
    <x v="1"/>
    <s v=""/>
    <n v="2"/>
    <x v="10"/>
    <x v="0"/>
  </r>
  <r>
    <s v="ef9641d5-915c-4f1a-bfec-c072404c1d89"/>
    <x v="32"/>
    <n v="2"/>
    <s v="Feb"/>
    <x v="0"/>
    <x v="34"/>
    <m/>
    <x v="1"/>
    <x v="0"/>
    <n v="116"/>
    <n v="60.8"/>
    <s v="General Medicine"/>
    <s v="Amanda Alvarado"/>
    <s v="Back Pain"/>
    <x v="1"/>
    <x v="34"/>
    <x v="1"/>
    <s v=""/>
    <s v="No Feedback"/>
    <x v="11"/>
    <x v="0"/>
  </r>
  <r>
    <s v="74cf81a2-2fea-4f9e-a292-28622f47ae47"/>
    <x v="33"/>
    <n v="5"/>
    <s v="May"/>
    <x v="1"/>
    <x v="35"/>
    <n v="7"/>
    <x v="3"/>
    <x v="0"/>
    <m/>
    <n v="93.7"/>
    <s v="Pediatrics"/>
    <s v="Alec King"/>
    <s v="Flu"/>
    <x v="2"/>
    <x v="35"/>
    <x v="3"/>
    <s v=""/>
    <n v="5"/>
    <x v="0"/>
    <x v="24"/>
  </r>
  <r>
    <s v="f054df20-6066-4361-ac4e-aeab4cf1428b"/>
    <x v="34"/>
    <n v="5"/>
    <s v="May"/>
    <x v="1"/>
    <x v="36"/>
    <m/>
    <x v="1"/>
    <x v="2"/>
    <m/>
    <m/>
    <s v="Cardiology"/>
    <s v="Tina Wright"/>
    <s v="Eczema"/>
    <x v="0"/>
    <x v="36"/>
    <x v="2"/>
    <s v=""/>
    <n v="4"/>
    <x v="0"/>
    <x v="25"/>
  </r>
  <r>
    <s v="22c118c4-7903-42dd-9ec7-ce9e0bb085b6"/>
    <x v="35"/>
    <n v="11"/>
    <s v="Nov"/>
    <x v="1"/>
    <x v="37"/>
    <n v="85"/>
    <x v="0"/>
    <x v="0"/>
    <n v="100.2"/>
    <n v="103.6"/>
    <s v="Dermatology"/>
    <s v="Cynthia Chavez"/>
    <s v="Fracture"/>
    <x v="0"/>
    <x v="37"/>
    <x v="2"/>
    <s v=""/>
    <n v="4"/>
    <x v="0"/>
    <x v="26"/>
  </r>
  <r>
    <s v="1ae052d8-a9d3-4c1a-abf7-530ba141ccab"/>
    <x v="36"/>
    <n v="9"/>
    <s v="Sep"/>
    <x v="0"/>
    <x v="38"/>
    <m/>
    <x v="1"/>
    <x v="0"/>
    <m/>
    <m/>
    <s v="Dermatology"/>
    <s v="Amanda Hudson"/>
    <s v="Migraine"/>
    <x v="1"/>
    <x v="38"/>
    <x v="0"/>
    <s v=""/>
    <n v="5"/>
    <x v="0"/>
    <x v="27"/>
  </r>
  <r>
    <s v="6a61131c-d4b0-4e3e-8a8d-c989ce9064ba"/>
    <x v="37"/>
    <n v="5"/>
    <s v="May"/>
    <x v="1"/>
    <x v="39"/>
    <m/>
    <x v="1"/>
    <x v="1"/>
    <m/>
    <m/>
    <s v="Neurology"/>
    <s v="Tina Wright"/>
    <s v="Eczema"/>
    <x v="0"/>
    <x v="39"/>
    <x v="2"/>
    <s v=""/>
    <n v="4"/>
    <x v="0"/>
    <x v="28"/>
  </r>
  <r>
    <s v="0f4d5a9d-6997-4ead-8d3f-abeeec069c22"/>
    <x v="38"/>
    <n v="2"/>
    <s v="Feb"/>
    <x v="0"/>
    <x v="40"/>
    <m/>
    <x v="1"/>
    <x v="2"/>
    <n v="145.1"/>
    <n v="69.400000000000006"/>
    <s v="General Medicine"/>
    <s v="Amanda Alvarado"/>
    <s v="Hypertension"/>
    <x v="1"/>
    <x v="40"/>
    <x v="0"/>
    <s v=""/>
    <n v="3"/>
    <x v="0"/>
    <x v="29"/>
  </r>
  <r>
    <s v="084295a8-5bf5-418e-b022-5ab436fd2663"/>
    <x v="39"/>
    <n v="10"/>
    <s v="Oct"/>
    <x v="0"/>
    <x v="41"/>
    <m/>
    <x v="1"/>
    <x v="2"/>
    <m/>
    <m/>
    <s v="Pediatrics"/>
    <s v="Amanda Alvarado"/>
    <s v="Flu"/>
    <x v="0"/>
    <x v="41"/>
    <x v="3"/>
    <s v=""/>
    <n v="4"/>
    <x v="0"/>
    <x v="30"/>
  </r>
  <r>
    <s v="07d4b1cd-c880-43a3-a899-a68dcef427c3"/>
    <x v="22"/>
    <n v="6"/>
    <s v="Jun"/>
    <x v="0"/>
    <x v="42"/>
    <n v="23"/>
    <x v="6"/>
    <x v="0"/>
    <m/>
    <m/>
    <s v="General Medicine"/>
    <s v="Tyler Kim"/>
    <s v="Hypertension"/>
    <x v="3"/>
    <x v="42"/>
    <x v="2"/>
    <s v=""/>
    <n v="5"/>
    <x v="0"/>
    <x v="31"/>
  </r>
  <r>
    <s v="5d437c0b-6a46-4aac-9cc9-358679def1d6"/>
    <x v="40"/>
    <n v="9"/>
    <s v="Sep"/>
    <x v="0"/>
    <x v="43"/>
    <m/>
    <x v="1"/>
    <x v="0"/>
    <m/>
    <m/>
    <s v="Cardiology"/>
    <s v="Amanda Alvarado"/>
    <s v="Back Pain"/>
    <x v="2"/>
    <x v="43"/>
    <x v="2"/>
    <s v=""/>
    <n v="2"/>
    <x v="0"/>
    <x v="32"/>
  </r>
  <r>
    <s v="79e11e02-ce67-449f-97ad-7ec60b971b91"/>
    <x v="41"/>
    <n v="6"/>
    <s v="Jun"/>
    <x v="0"/>
    <x v="44"/>
    <n v="83"/>
    <x v="0"/>
    <x v="2"/>
    <m/>
    <m/>
    <s v="Dermatology"/>
    <s v="Amanda Hudson"/>
    <s v="Hypertension"/>
    <x v="0"/>
    <x v="44"/>
    <x v="2"/>
    <s v=""/>
    <n v="1"/>
    <x v="0"/>
    <x v="33"/>
  </r>
  <r>
    <s v="5defc2a9-2326-4e63-b911-859e5703b01d"/>
    <x v="42"/>
    <n v="3"/>
    <s v="Mar"/>
    <x v="0"/>
    <x v="45"/>
    <m/>
    <x v="1"/>
    <x v="2"/>
    <m/>
    <n v="66.400000000000006"/>
    <s v="Pediatrics"/>
    <s v="Brianna Garcia"/>
    <s v="Fracture"/>
    <x v="0"/>
    <x v="45"/>
    <x v="2"/>
    <s v=""/>
    <n v="5"/>
    <x v="0"/>
    <x v="34"/>
  </r>
  <r>
    <s v="530c2028-c933-40ca-9444-ba91e5a80e8f"/>
    <x v="43"/>
    <n v="2"/>
    <s v="Feb"/>
    <x v="0"/>
    <x v="46"/>
    <m/>
    <x v="1"/>
    <x v="2"/>
    <n v="129.9"/>
    <m/>
    <s v="Neurology"/>
    <s v="Amanda Hudson"/>
    <s v="Back Pain"/>
    <x v="0"/>
    <x v="46"/>
    <x v="1"/>
    <s v=""/>
    <s v="No Feedback"/>
    <x v="12"/>
    <x v="0"/>
  </r>
  <r>
    <s v="66273346-3141-459a-9704-fefa159b5a61"/>
    <x v="44"/>
    <n v="2"/>
    <s v="Feb"/>
    <x v="1"/>
    <x v="47"/>
    <m/>
    <x v="1"/>
    <x v="0"/>
    <n v="117.6"/>
    <m/>
    <s v="General Medicine"/>
    <s v="Gary Brown"/>
    <s v="Fracture"/>
    <x v="1"/>
    <x v="47"/>
    <x v="2"/>
    <s v=""/>
    <n v="4"/>
    <x v="0"/>
    <x v="35"/>
  </r>
  <r>
    <s v="d5dfe5f6-3033-41f6-8c41-7f9d3565aad7"/>
    <x v="23"/>
    <n v="4"/>
    <s v="Apr"/>
    <x v="1"/>
    <x v="48"/>
    <m/>
    <x v="1"/>
    <x v="0"/>
    <n v="170.1"/>
    <m/>
    <s v="General Medicine"/>
    <s v="Amanda Hudson"/>
    <s v="Fracture"/>
    <x v="2"/>
    <x v="48"/>
    <x v="2"/>
    <s v=""/>
    <n v="4"/>
    <x v="0"/>
    <x v="36"/>
  </r>
  <r>
    <s v="59d0666c-1992-4895-ae50-8f2c32e58caf"/>
    <x v="45"/>
    <n v="4"/>
    <s v="Apr"/>
    <x v="1"/>
    <x v="49"/>
    <n v="36"/>
    <x v="4"/>
    <x v="0"/>
    <m/>
    <m/>
    <s v="Orthopedics"/>
    <s v="Tina Wright"/>
    <s v="Back Pain"/>
    <x v="3"/>
    <x v="49"/>
    <x v="2"/>
    <s v=""/>
    <n v="5"/>
    <x v="0"/>
    <x v="37"/>
  </r>
  <r>
    <s v="00d58119-6efc-44da-8364-b33e9d159790"/>
    <x v="15"/>
    <n v="5"/>
    <s v="May"/>
    <x v="1"/>
    <x v="50"/>
    <m/>
    <x v="1"/>
    <x v="0"/>
    <m/>
    <m/>
    <s v="Dermatology"/>
    <s v="Amanda Hudson"/>
    <s v="Fracture"/>
    <x v="1"/>
    <x v="50"/>
    <x v="2"/>
    <s v=""/>
    <s v="No Feedback"/>
    <x v="0"/>
    <x v="38"/>
  </r>
  <r>
    <s v="7c1611e1-87df-4375-bd22-5d5cdd183561"/>
    <x v="46"/>
    <n v="6"/>
    <s v="Jun"/>
    <x v="0"/>
    <x v="51"/>
    <m/>
    <x v="1"/>
    <x v="2"/>
    <m/>
    <m/>
    <s v="Dermatology"/>
    <s v="Tina Wright"/>
    <s v="Eczema"/>
    <x v="0"/>
    <x v="51"/>
    <x v="3"/>
    <s v=""/>
    <n v="4"/>
    <x v="0"/>
    <x v="39"/>
  </r>
  <r>
    <s v="cd26d7cb-23eb-4616-bb37-1ac8733bd924"/>
    <x v="32"/>
    <n v="2"/>
    <s v="Feb"/>
    <x v="0"/>
    <x v="52"/>
    <m/>
    <x v="1"/>
    <x v="2"/>
    <m/>
    <m/>
    <s v="General Medicine"/>
    <s v="Anthony Wilson"/>
    <s v="Flu"/>
    <x v="2"/>
    <x v="52"/>
    <x v="3"/>
    <s v=""/>
    <n v="5"/>
    <x v="0"/>
    <x v="40"/>
  </r>
  <r>
    <s v="9ae292f1-7a69-4c47-a83a-8ade415d1521"/>
    <x v="47"/>
    <n v="4"/>
    <s v="Apr"/>
    <x v="1"/>
    <x v="53"/>
    <m/>
    <x v="1"/>
    <x v="2"/>
    <n v="196.5"/>
    <m/>
    <s v="Neurology"/>
    <s v="Gary Brown"/>
    <s v="Hypertension"/>
    <x v="0"/>
    <x v="53"/>
    <x v="2"/>
    <s v=""/>
    <s v="No Feedback"/>
    <x v="0"/>
    <x v="41"/>
  </r>
  <r>
    <s v="ce99f235-4f4e-4146-8e7b-7f83fe416725"/>
    <x v="48"/>
    <n v="11"/>
    <s v="Nov"/>
    <x v="0"/>
    <x v="54"/>
    <n v="15"/>
    <x v="2"/>
    <x v="1"/>
    <m/>
    <n v="46.9"/>
    <s v="General Medicine"/>
    <s v="Wanda Sullivan"/>
    <s v="Hypertension"/>
    <x v="3"/>
    <x v="54"/>
    <x v="0"/>
    <s v=""/>
    <n v="1"/>
    <x v="0"/>
    <x v="42"/>
  </r>
  <r>
    <s v="3ee6a981-d75e-4a6a-a4c2-00b84d9ca072"/>
    <x v="49"/>
    <n v="12"/>
    <s v="Dec"/>
    <x v="1"/>
    <x v="55"/>
    <m/>
    <x v="1"/>
    <x v="2"/>
    <n v="115.9"/>
    <m/>
    <s v="Dermatology"/>
    <s v="Derrick Campbell"/>
    <s v="Migraine"/>
    <x v="0"/>
    <x v="55"/>
    <x v="0"/>
    <s v=""/>
    <n v="5"/>
    <x v="0"/>
    <x v="43"/>
  </r>
  <r>
    <s v="3592cde4-56db-4544-8d49-d88ba2400db4"/>
    <x v="50"/>
    <n v="12"/>
    <s v="Dec"/>
    <x v="0"/>
    <x v="56"/>
    <n v="3"/>
    <x v="3"/>
    <x v="0"/>
    <n v="114"/>
    <n v="74.400000000000006"/>
    <s v="Orthopedics"/>
    <s v="Amanda Alvarado"/>
    <s v="Hypertension"/>
    <x v="3"/>
    <x v="56"/>
    <x v="2"/>
    <s v=""/>
    <s v="No Feedback"/>
    <x v="0"/>
    <x v="44"/>
  </r>
  <r>
    <s v="6a4c0a18-7fff-41f3-9b2b-f54d52207740"/>
    <x v="51"/>
    <n v="8"/>
    <s v="Aug"/>
    <x v="0"/>
    <x v="57"/>
    <m/>
    <x v="1"/>
    <x v="0"/>
    <n v="191"/>
    <n v="74.599999999999994"/>
    <s v="General Medicine"/>
    <s v="Anthony Wilson"/>
    <s v="Back Pain"/>
    <x v="0"/>
    <x v="57"/>
    <x v="2"/>
    <s v=""/>
    <n v="5"/>
    <x v="0"/>
    <x v="45"/>
  </r>
  <r>
    <s v="270b3dc1-ed4a-4b9e-9b5c-b93c217a82ad"/>
    <x v="52"/>
    <n v="7"/>
    <s v="Jul"/>
    <x v="0"/>
    <x v="58"/>
    <m/>
    <x v="1"/>
    <x v="2"/>
    <m/>
    <n v="67.900000000000006"/>
    <s v="Cardiology"/>
    <s v="Amanda Hudson"/>
    <s v="Eczema"/>
    <x v="3"/>
    <x v="58"/>
    <x v="1"/>
    <s v=""/>
    <n v="2"/>
    <x v="13"/>
    <x v="0"/>
  </r>
  <r>
    <s v="ca4f33c4-827e-4dbf-b665-f8e1e8f3bdbe"/>
    <x v="34"/>
    <n v="5"/>
    <s v="May"/>
    <x v="1"/>
    <x v="59"/>
    <m/>
    <x v="1"/>
    <x v="2"/>
    <m/>
    <m/>
    <s v="Pediatrics"/>
    <s v="Steven Brown"/>
    <s v="Diabetes"/>
    <x v="3"/>
    <x v="59"/>
    <x v="2"/>
    <s v=""/>
    <s v="No Feedback"/>
    <x v="0"/>
    <x v="46"/>
  </r>
  <r>
    <s v="58e5c0b3-56eb-4e4c-a2e5-d04446b0942f"/>
    <x v="53"/>
    <n v="7"/>
    <s v="Jul"/>
    <x v="1"/>
    <x v="60"/>
    <n v="20"/>
    <x v="6"/>
    <x v="2"/>
    <m/>
    <m/>
    <s v="Cardiology"/>
    <s v="Amanda Alvarado"/>
    <s v="Fracture"/>
    <x v="0"/>
    <x v="60"/>
    <x v="3"/>
    <s v=""/>
    <n v="1"/>
    <x v="0"/>
    <x v="47"/>
  </r>
  <r>
    <s v="d87a3bb6-582d-4d02-b26b-8080df53371e"/>
    <x v="54"/>
    <n v="10"/>
    <s v="Oct"/>
    <x v="1"/>
    <x v="61"/>
    <m/>
    <x v="1"/>
    <x v="1"/>
    <n v="124.7"/>
    <m/>
    <s v="Pediatrics"/>
    <s v="Katrina Sanders"/>
    <s v="Back Pain"/>
    <x v="3"/>
    <x v="61"/>
    <x v="2"/>
    <s v=""/>
    <n v="1"/>
    <x v="0"/>
    <x v="48"/>
  </r>
  <r>
    <s v="61c04951-9587-4746-9f5a-f8066c239206"/>
    <x v="55"/>
    <n v="3"/>
    <s v="Mar"/>
    <x v="1"/>
    <x v="62"/>
    <m/>
    <x v="1"/>
    <x v="0"/>
    <m/>
    <n v="88.1"/>
    <s v="Neurology"/>
    <s v="Gary Brown"/>
    <s v="Eczema"/>
    <x v="3"/>
    <x v="62"/>
    <x v="1"/>
    <s v=""/>
    <n v="5"/>
    <x v="14"/>
    <x v="0"/>
  </r>
  <r>
    <s v="5850d619-0876-4048-99df-c65a9f5ed38d"/>
    <x v="56"/>
    <n v="3"/>
    <s v="Mar"/>
    <x v="0"/>
    <x v="63"/>
    <m/>
    <x v="1"/>
    <x v="1"/>
    <m/>
    <m/>
    <s v="Pediatrics"/>
    <s v="Alec King"/>
    <s v="Diabetes"/>
    <x v="2"/>
    <x v="63"/>
    <x v="3"/>
    <s v=""/>
    <n v="1"/>
    <x v="0"/>
    <x v="49"/>
  </r>
  <r>
    <s v="4b305f8a-e83b-457f-becf-0ebab08d096d"/>
    <x v="57"/>
    <n v="10"/>
    <s v="Oct"/>
    <x v="1"/>
    <x v="64"/>
    <m/>
    <x v="1"/>
    <x v="1"/>
    <m/>
    <m/>
    <s v="Dermatology"/>
    <s v="Steven Brown"/>
    <s v="Fracture"/>
    <x v="2"/>
    <x v="64"/>
    <x v="3"/>
    <s v=""/>
    <n v="2"/>
    <x v="0"/>
    <x v="50"/>
  </r>
  <r>
    <s v="0fa9b232-5a08-4cab-ab81-7e11c01f626f"/>
    <x v="58"/>
    <n v="11"/>
    <s v="Nov"/>
    <x v="0"/>
    <x v="65"/>
    <m/>
    <x v="1"/>
    <x v="2"/>
    <m/>
    <m/>
    <s v="General Medicine"/>
    <s v="Derrick Campbell"/>
    <s v="Flu"/>
    <x v="2"/>
    <x v="65"/>
    <x v="2"/>
    <s v=""/>
    <n v="5"/>
    <x v="0"/>
    <x v="51"/>
  </r>
  <r>
    <s v="1abbd281-1836-4d3d-843f-92a02a956bbf"/>
    <x v="40"/>
    <n v="9"/>
    <s v="Sep"/>
    <x v="0"/>
    <x v="66"/>
    <m/>
    <x v="1"/>
    <x v="0"/>
    <n v="115.4"/>
    <n v="59.9"/>
    <s v="General Medicine"/>
    <s v="Wanda Sullivan"/>
    <s v="Diabetes"/>
    <x v="1"/>
    <x v="66"/>
    <x v="1"/>
    <s v=""/>
    <n v="4"/>
    <x v="15"/>
    <x v="0"/>
  </r>
  <r>
    <s v="4ceed0ad-7ddf-47ed-b228-a2902a0ae8fc"/>
    <x v="59"/>
    <n v="7"/>
    <s v="Jul"/>
    <x v="0"/>
    <x v="67"/>
    <m/>
    <x v="1"/>
    <x v="0"/>
    <n v="129.30000000000001"/>
    <m/>
    <s v="Neurology"/>
    <s v="Michael Bowman"/>
    <s v="Diabetes"/>
    <x v="3"/>
    <x v="67"/>
    <x v="2"/>
    <s v=""/>
    <n v="1"/>
    <x v="0"/>
    <x v="52"/>
  </r>
  <r>
    <s v="8305d0ea-0029-48d9-a325-06fa9a0845a5"/>
    <x v="60"/>
    <n v="1"/>
    <s v="Jan"/>
    <x v="1"/>
    <x v="68"/>
    <n v="31"/>
    <x v="4"/>
    <x v="0"/>
    <m/>
    <n v="72.400000000000006"/>
    <s v="Cardiology"/>
    <s v="Derrick Campbell"/>
    <s v="Flu"/>
    <x v="1"/>
    <x v="68"/>
    <x v="0"/>
    <s v=""/>
    <n v="5"/>
    <x v="0"/>
    <x v="53"/>
  </r>
  <r>
    <s v="92607ba6-e076-4d31-91cf-901a51fecf9f"/>
    <x v="61"/>
    <n v="6"/>
    <s v="Jun"/>
    <x v="0"/>
    <x v="69"/>
    <n v="84"/>
    <x v="0"/>
    <x v="1"/>
    <m/>
    <m/>
    <s v="Pediatrics"/>
    <s v="Anthony Wilson"/>
    <s v="Migraine"/>
    <x v="2"/>
    <x v="69"/>
    <x v="2"/>
    <s v=""/>
    <s v="No Feedback"/>
    <x v="0"/>
    <x v="54"/>
  </r>
  <r>
    <s v="733ba33a-5ae7-4466-a566-0659375b2e4b"/>
    <x v="62"/>
    <n v="12"/>
    <s v="Dec"/>
    <x v="1"/>
    <x v="70"/>
    <m/>
    <x v="1"/>
    <x v="0"/>
    <m/>
    <n v="84.5"/>
    <s v="Cardiology"/>
    <s v="Tyler Kim"/>
    <s v="Eczema"/>
    <x v="0"/>
    <x v="70"/>
    <x v="1"/>
    <s v=""/>
    <n v="4"/>
    <x v="16"/>
    <x v="0"/>
  </r>
  <r>
    <s v="6fe9000a-91bc-420a-adb7-d373a3f8f167"/>
    <x v="63"/>
    <n v="10"/>
    <s v="Oct"/>
    <x v="0"/>
    <x v="71"/>
    <m/>
    <x v="1"/>
    <x v="1"/>
    <n v="122.3"/>
    <m/>
    <s v="General Medicine"/>
    <s v="Amanda Alvarado"/>
    <s v="Flu"/>
    <x v="3"/>
    <x v="71"/>
    <x v="2"/>
    <s v=""/>
    <n v="1"/>
    <x v="0"/>
    <x v="55"/>
  </r>
  <r>
    <s v="cf39c609-b007-4cae-994d-8cf534407c1e"/>
    <x v="14"/>
    <n v="1"/>
    <s v="Jan"/>
    <x v="0"/>
    <x v="72"/>
    <m/>
    <x v="1"/>
    <x v="0"/>
    <m/>
    <m/>
    <s v="Neurology"/>
    <s v="Patrick Howard"/>
    <s v="Hypertension"/>
    <x v="3"/>
    <x v="72"/>
    <x v="2"/>
    <s v=""/>
    <n v="3"/>
    <x v="0"/>
    <x v="56"/>
  </r>
  <r>
    <s v="9da839cd-6999-4d1d-aef5-f38a701094a3"/>
    <x v="64"/>
    <n v="11"/>
    <s v="Nov"/>
    <x v="1"/>
    <x v="73"/>
    <m/>
    <x v="1"/>
    <x v="1"/>
    <n v="148.30000000000001"/>
    <m/>
    <s v="Dermatology"/>
    <s v="Amanda Alvarado"/>
    <s v="Hypertension"/>
    <x v="1"/>
    <x v="73"/>
    <x v="3"/>
    <s v=""/>
    <n v="4"/>
    <x v="0"/>
    <x v="57"/>
  </r>
  <r>
    <s v="19e31d92-0714-4f5e-b299-4d350007e72e"/>
    <x v="39"/>
    <n v="10"/>
    <s v="Oct"/>
    <x v="0"/>
    <x v="74"/>
    <m/>
    <x v="1"/>
    <x v="1"/>
    <n v="134"/>
    <n v="40.299999999999997"/>
    <s v="Neurology"/>
    <s v="Gary Brown"/>
    <s v="Flu"/>
    <x v="1"/>
    <x v="74"/>
    <x v="1"/>
    <s v=""/>
    <n v="4"/>
    <x v="17"/>
    <x v="0"/>
  </r>
  <r>
    <s v="c5bccf80-a019-4434-9797-606ea10515e2"/>
    <x v="65"/>
    <n v="1"/>
    <s v="Jan"/>
    <x v="0"/>
    <x v="75"/>
    <m/>
    <x v="1"/>
    <x v="1"/>
    <n v="194.4"/>
    <m/>
    <s v="Cardiology"/>
    <s v="Michael Bowman"/>
    <s v="Flu"/>
    <x v="0"/>
    <x v="75"/>
    <x v="3"/>
    <s v=""/>
    <n v="4"/>
    <x v="0"/>
    <x v="58"/>
  </r>
  <r>
    <s v="3273c0e1-919c-485e-b127-73164e62d6ae"/>
    <x v="66"/>
    <n v="1"/>
    <s v="Jan"/>
    <x v="1"/>
    <x v="76"/>
    <n v="78"/>
    <x v="5"/>
    <x v="2"/>
    <m/>
    <m/>
    <s v="General Medicine"/>
    <s v="Katrina Sanders"/>
    <s v="Hypertension"/>
    <x v="1"/>
    <x v="76"/>
    <x v="3"/>
    <s v=""/>
    <s v="No Feedback"/>
    <x v="0"/>
    <x v="59"/>
  </r>
  <r>
    <s v="ce3f216a-82ff-4cc7-a9fa-14504ef3657e"/>
    <x v="29"/>
    <n v="5"/>
    <s v="May"/>
    <x v="0"/>
    <x v="77"/>
    <m/>
    <x v="1"/>
    <x v="1"/>
    <n v="188.8"/>
    <m/>
    <s v="Pediatrics"/>
    <s v="Tyler Kim"/>
    <s v="Fracture"/>
    <x v="0"/>
    <x v="77"/>
    <x v="2"/>
    <s v=""/>
    <n v="1"/>
    <x v="0"/>
    <x v="60"/>
  </r>
  <r>
    <s v="cd4605e1-826e-495a-a99f-3838dcf636ac"/>
    <x v="67"/>
    <n v="9"/>
    <s v="Sep"/>
    <x v="0"/>
    <x v="78"/>
    <n v="39"/>
    <x v="4"/>
    <x v="2"/>
    <n v="125.3"/>
    <m/>
    <s v="Neurology"/>
    <s v="Tyler Kim"/>
    <s v="Migraine"/>
    <x v="2"/>
    <x v="78"/>
    <x v="2"/>
    <s v=""/>
    <n v="2"/>
    <x v="0"/>
    <x v="61"/>
  </r>
  <r>
    <s v="fde8e497-450d-465a-9b2e-d767aa200f36"/>
    <x v="68"/>
    <n v="6"/>
    <s v="Jun"/>
    <x v="0"/>
    <x v="79"/>
    <m/>
    <x v="1"/>
    <x v="2"/>
    <m/>
    <m/>
    <s v="General Medicine"/>
    <s v="Amanda Alvarado"/>
    <s v="Back Pain"/>
    <x v="1"/>
    <x v="79"/>
    <x v="3"/>
    <s v=""/>
    <n v="5"/>
    <x v="0"/>
    <x v="62"/>
  </r>
  <r>
    <s v="8b20ad82-fb40-4fbb-b411-a2563f11e068"/>
    <x v="69"/>
    <n v="10"/>
    <s v="Oct"/>
    <x v="0"/>
    <x v="80"/>
    <m/>
    <x v="1"/>
    <x v="0"/>
    <m/>
    <m/>
    <s v="Neurology"/>
    <s v="Tyler Kim"/>
    <s v="Flu"/>
    <x v="1"/>
    <x v="80"/>
    <x v="3"/>
    <s v=""/>
    <n v="5"/>
    <x v="0"/>
    <x v="63"/>
  </r>
  <r>
    <s v="3bc15803-0013-40ea-99ac-407c2090c129"/>
    <x v="70"/>
    <n v="2"/>
    <s v="Feb"/>
    <x v="1"/>
    <x v="81"/>
    <m/>
    <x v="1"/>
    <x v="2"/>
    <n v="158.80000000000001"/>
    <n v="78.099999999999994"/>
    <s v="Pediatrics"/>
    <s v="Alec King"/>
    <s v="Diabetes"/>
    <x v="1"/>
    <x v="81"/>
    <x v="2"/>
    <s v=""/>
    <n v="5"/>
    <x v="0"/>
    <x v="64"/>
  </r>
  <r>
    <s v="812f7ddb-3f56-41a2-8b2c-3b7b031651ff"/>
    <x v="19"/>
    <n v="3"/>
    <s v="Mar"/>
    <x v="1"/>
    <x v="82"/>
    <m/>
    <x v="1"/>
    <x v="2"/>
    <m/>
    <m/>
    <s v="General Medicine"/>
    <s v="Gary Brown"/>
    <s v="Flu"/>
    <x v="2"/>
    <x v="82"/>
    <x v="3"/>
    <s v=""/>
    <s v="No Feedback"/>
    <x v="0"/>
    <x v="65"/>
  </r>
  <r>
    <s v="561f4914-50e1-460a-ab61-b44ef49d7d74"/>
    <x v="71"/>
    <n v="1"/>
    <s v="Jan"/>
    <x v="1"/>
    <x v="83"/>
    <n v="83"/>
    <x v="0"/>
    <x v="1"/>
    <m/>
    <m/>
    <s v="General Medicine"/>
    <s v="Michael Bowman"/>
    <s v="Fracture"/>
    <x v="1"/>
    <x v="83"/>
    <x v="2"/>
    <s v=""/>
    <n v="1"/>
    <x v="0"/>
    <x v="66"/>
  </r>
  <r>
    <s v="001833fb-8ef8-4650-927d-de6614d8335b"/>
    <x v="72"/>
    <n v="5"/>
    <s v="May"/>
    <x v="1"/>
    <x v="84"/>
    <m/>
    <x v="1"/>
    <x v="0"/>
    <n v="108.3"/>
    <n v="118"/>
    <s v="Pediatrics"/>
    <s v="Gary Brown"/>
    <s v="Back Pain"/>
    <x v="1"/>
    <x v="84"/>
    <x v="2"/>
    <s v=""/>
    <n v="1"/>
    <x v="0"/>
    <x v="67"/>
  </r>
  <r>
    <s v="310b1ece-9fb4-488b-ac23-2ef67b745274"/>
    <x v="73"/>
    <n v="6"/>
    <s v="Jun"/>
    <x v="0"/>
    <x v="85"/>
    <m/>
    <x v="1"/>
    <x v="0"/>
    <n v="146"/>
    <m/>
    <s v="Neurology"/>
    <s v="Amanda Alvarado"/>
    <s v="Migraine"/>
    <x v="1"/>
    <x v="85"/>
    <x v="1"/>
    <s v=""/>
    <s v="No Feedback"/>
    <x v="18"/>
    <x v="0"/>
  </r>
  <r>
    <s v="40cab777-3a22-493d-bd4c-1fd1aab88696"/>
    <x v="74"/>
    <n v="11"/>
    <s v="Nov"/>
    <x v="0"/>
    <x v="86"/>
    <m/>
    <x v="1"/>
    <x v="0"/>
    <m/>
    <n v="89.6"/>
    <s v="Pediatrics"/>
    <s v="Cynthia Chavez"/>
    <s v="Eczema"/>
    <x v="2"/>
    <x v="86"/>
    <x v="2"/>
    <s v=""/>
    <n v="1"/>
    <x v="0"/>
    <x v="68"/>
  </r>
  <r>
    <s v="174d766a-1158-4cea-aacc-6989fb41491c"/>
    <x v="75"/>
    <n v="1"/>
    <s v="Jan"/>
    <x v="1"/>
    <x v="87"/>
    <m/>
    <x v="1"/>
    <x v="1"/>
    <n v="111.4"/>
    <m/>
    <s v="General Medicine"/>
    <s v="Alec King"/>
    <s v="Eczema"/>
    <x v="2"/>
    <x v="87"/>
    <x v="0"/>
    <s v=""/>
    <s v="No Feedback"/>
    <x v="0"/>
    <x v="69"/>
  </r>
  <r>
    <s v="543d05c0-1b81-4e58-a6e4-67cf5cba2804"/>
    <x v="76"/>
    <n v="9"/>
    <s v="Sep"/>
    <x v="0"/>
    <x v="88"/>
    <m/>
    <x v="1"/>
    <x v="0"/>
    <m/>
    <n v="73.3"/>
    <s v="Dermatology"/>
    <s v="Gary Brown"/>
    <s v="Fracture"/>
    <x v="2"/>
    <x v="88"/>
    <x v="2"/>
    <s v=""/>
    <n v="3"/>
    <x v="0"/>
    <x v="70"/>
  </r>
  <r>
    <s v="8ee9b09b-9c77-4c62-9e82-519c799e5327"/>
    <x v="77"/>
    <n v="2"/>
    <s v="Feb"/>
    <x v="1"/>
    <x v="89"/>
    <m/>
    <x v="1"/>
    <x v="1"/>
    <m/>
    <n v="88.2"/>
    <s v="Pediatrics"/>
    <s v="Alec King"/>
    <s v="Fracture"/>
    <x v="3"/>
    <x v="89"/>
    <x v="1"/>
    <s v=""/>
    <n v="1"/>
    <x v="19"/>
    <x v="0"/>
  </r>
  <r>
    <s v="9be54b9b-20ad-452f-9254-fed26c1141bd"/>
    <x v="1"/>
    <n v="10"/>
    <s v="Oct"/>
    <x v="0"/>
    <x v="90"/>
    <n v="46"/>
    <x v="7"/>
    <x v="1"/>
    <m/>
    <m/>
    <s v="Orthopedics"/>
    <s v="Alec King"/>
    <s v="Flu"/>
    <x v="2"/>
    <x v="90"/>
    <x v="2"/>
    <s v=""/>
    <s v="No Feedback"/>
    <x v="0"/>
    <x v="71"/>
  </r>
  <r>
    <s v="944a60c9-37ee-49ff-ab82-a3ad8e7f6135"/>
    <x v="32"/>
    <n v="2"/>
    <s v="Feb"/>
    <x v="0"/>
    <x v="91"/>
    <m/>
    <x v="1"/>
    <x v="1"/>
    <m/>
    <n v="60.4"/>
    <s v="Neurology"/>
    <s v="Anthony Wilson"/>
    <s v="Diabetes"/>
    <x v="1"/>
    <x v="91"/>
    <x v="2"/>
    <s v=""/>
    <n v="3"/>
    <x v="0"/>
    <x v="72"/>
  </r>
  <r>
    <s v="e39b50b6-a8f5-44e6-8f21-e0003ef03c10"/>
    <x v="78"/>
    <n v="3"/>
    <s v="Mar"/>
    <x v="1"/>
    <x v="92"/>
    <m/>
    <x v="1"/>
    <x v="0"/>
    <m/>
    <m/>
    <s v="General Medicine"/>
    <s v="Katrina Sanders"/>
    <s v="Migraine"/>
    <x v="2"/>
    <x v="92"/>
    <x v="0"/>
    <s v=""/>
    <n v="2"/>
    <x v="0"/>
    <x v="73"/>
  </r>
  <r>
    <s v="27c3bd99-4172-42cc-aa16-2627f0b3c387"/>
    <x v="8"/>
    <n v="4"/>
    <s v="Apr"/>
    <x v="0"/>
    <x v="93"/>
    <n v="52"/>
    <x v="7"/>
    <x v="1"/>
    <m/>
    <m/>
    <s v="Cardiology"/>
    <s v="Tyler Kim"/>
    <s v="Diabetes"/>
    <x v="0"/>
    <x v="93"/>
    <x v="3"/>
    <s v=""/>
    <s v="No Feedback"/>
    <x v="0"/>
    <x v="74"/>
  </r>
  <r>
    <s v="5cf1f311-7525-456a-b1f8-2c6197b90385"/>
    <x v="49"/>
    <n v="12"/>
    <s v="Dec"/>
    <x v="1"/>
    <x v="94"/>
    <n v="41"/>
    <x v="4"/>
    <x v="2"/>
    <n v="157.4"/>
    <m/>
    <s v="Dermatology"/>
    <s v="Brianna Garcia"/>
    <s v="Fracture"/>
    <x v="3"/>
    <x v="94"/>
    <x v="3"/>
    <s v=""/>
    <n v="1"/>
    <x v="0"/>
    <x v="75"/>
  </r>
  <r>
    <s v="0a8d0e1a-f606-444a-a7ae-6c14baba20c3"/>
    <x v="79"/>
    <n v="9"/>
    <s v="Sep"/>
    <x v="0"/>
    <x v="95"/>
    <m/>
    <x v="1"/>
    <x v="1"/>
    <m/>
    <m/>
    <s v="Dermatology"/>
    <s v="Cynthia Chavez"/>
    <s v="Back Pain"/>
    <x v="0"/>
    <x v="95"/>
    <x v="3"/>
    <s v=""/>
    <n v="3"/>
    <x v="0"/>
    <x v="76"/>
  </r>
  <r>
    <s v="bf692ec4-73db-4484-aae0-c6d74c7f0045"/>
    <x v="80"/>
    <n v="2"/>
    <s v="Feb"/>
    <x v="0"/>
    <x v="96"/>
    <m/>
    <x v="1"/>
    <x v="1"/>
    <n v="103.8"/>
    <m/>
    <s v="Neurology"/>
    <s v="Patrick Howard"/>
    <s v="Back Pain"/>
    <x v="1"/>
    <x v="96"/>
    <x v="1"/>
    <s v=""/>
    <n v="5"/>
    <x v="20"/>
    <x v="0"/>
  </r>
  <r>
    <s v="e54242f4-ef6c-428c-81d0-ada1eea51043"/>
    <x v="5"/>
    <n v="3"/>
    <s v="Mar"/>
    <x v="1"/>
    <x v="97"/>
    <n v="65"/>
    <x v="5"/>
    <x v="1"/>
    <m/>
    <m/>
    <s v="Cardiology"/>
    <s v="Patrick Howard"/>
    <s v="Diabetes"/>
    <x v="2"/>
    <x v="97"/>
    <x v="0"/>
    <s v=""/>
    <s v="No Feedback"/>
    <x v="0"/>
    <x v="77"/>
  </r>
  <r>
    <s v="a13f10db-37b7-47b3-ae6f-31d66c1d7aff"/>
    <x v="81"/>
    <n v="4"/>
    <s v="Apr"/>
    <x v="1"/>
    <x v="98"/>
    <m/>
    <x v="1"/>
    <x v="2"/>
    <m/>
    <n v="110.4"/>
    <s v="Cardiology"/>
    <s v="Anthony Wilson"/>
    <s v="Back Pain"/>
    <x v="2"/>
    <x v="98"/>
    <x v="0"/>
    <s v=""/>
    <s v="No Feedback"/>
    <x v="0"/>
    <x v="78"/>
  </r>
  <r>
    <s v="77f5aec0-aca0-4fda-a879-9bfa1ae178f3"/>
    <x v="82"/>
    <n v="4"/>
    <s v="Apr"/>
    <x v="1"/>
    <x v="99"/>
    <m/>
    <x v="1"/>
    <x v="1"/>
    <m/>
    <n v="62.3"/>
    <s v="General Medicine"/>
    <s v="Katrina Sanders"/>
    <s v="Migraine"/>
    <x v="3"/>
    <x v="99"/>
    <x v="0"/>
    <s v=""/>
    <n v="5"/>
    <x v="0"/>
    <x v="79"/>
  </r>
  <r>
    <s v="206bc085-9e74-4785-87cc-3a895e843a53"/>
    <x v="12"/>
    <n v="11"/>
    <s v="Nov"/>
    <x v="0"/>
    <x v="100"/>
    <n v="80"/>
    <x v="0"/>
    <x v="0"/>
    <n v="125.9"/>
    <m/>
    <s v="General Medicine"/>
    <s v="Anthony Wilson"/>
    <s v="Back Pain"/>
    <x v="1"/>
    <x v="100"/>
    <x v="0"/>
    <s v=""/>
    <n v="2"/>
    <x v="0"/>
    <x v="80"/>
  </r>
  <r>
    <s v="1520abcf-7860-4693-8246-68f104456f5e"/>
    <x v="83"/>
    <n v="12"/>
    <s v="Dec"/>
    <x v="0"/>
    <x v="101"/>
    <n v="44"/>
    <x v="4"/>
    <x v="2"/>
    <m/>
    <m/>
    <s v="Dermatology"/>
    <s v="Alec King"/>
    <s v="Migraine"/>
    <x v="2"/>
    <x v="101"/>
    <x v="0"/>
    <s v=""/>
    <n v="1"/>
    <x v="0"/>
    <x v="81"/>
  </r>
  <r>
    <s v="04b00dee-95eb-4940-bbb1-ad5f580ab4bc"/>
    <x v="84"/>
    <n v="4"/>
    <s v="Apr"/>
    <x v="1"/>
    <x v="102"/>
    <m/>
    <x v="1"/>
    <x v="0"/>
    <m/>
    <n v="45.7"/>
    <s v="Dermatology"/>
    <s v="Patrick Howard"/>
    <s v="Diabetes"/>
    <x v="0"/>
    <x v="102"/>
    <x v="3"/>
    <s v=""/>
    <s v="No Feedback"/>
    <x v="0"/>
    <x v="82"/>
  </r>
  <r>
    <s v="e8f22b81-37a0-41f8-9915-a5d624475ae3"/>
    <x v="85"/>
    <n v="10"/>
    <s v="Oct"/>
    <x v="0"/>
    <x v="103"/>
    <m/>
    <x v="1"/>
    <x v="0"/>
    <m/>
    <n v="72.2"/>
    <s v="Orthopedics"/>
    <s v="Cynthia Chavez"/>
    <s v="Eczema"/>
    <x v="1"/>
    <x v="103"/>
    <x v="3"/>
    <s v=""/>
    <n v="1"/>
    <x v="0"/>
    <x v="83"/>
  </r>
  <r>
    <s v="f883c5f5-1130-4f68-aef4-8ee6b6dabd0d"/>
    <x v="86"/>
    <n v="3"/>
    <s v="Mar"/>
    <x v="0"/>
    <x v="104"/>
    <n v="33"/>
    <x v="4"/>
    <x v="2"/>
    <m/>
    <n v="73.7"/>
    <s v="Dermatology"/>
    <s v="Patrick Howard"/>
    <s v="Flu"/>
    <x v="1"/>
    <x v="104"/>
    <x v="2"/>
    <s v=""/>
    <n v="4"/>
    <x v="0"/>
    <x v="84"/>
  </r>
  <r>
    <s v="fc5b809d-e017-4de9-add3-be3506320e4e"/>
    <x v="87"/>
    <n v="4"/>
    <s v="Apr"/>
    <x v="1"/>
    <x v="105"/>
    <n v="74"/>
    <x v="5"/>
    <x v="1"/>
    <n v="140.6"/>
    <m/>
    <s v="General Medicine"/>
    <s v="Gary Brown"/>
    <s v="Hypertension"/>
    <x v="0"/>
    <x v="105"/>
    <x v="3"/>
    <s v=""/>
    <s v="No Feedback"/>
    <x v="0"/>
    <x v="85"/>
  </r>
  <r>
    <s v="2e9979ef-a264-487e-8f4f-6e28851b1a94"/>
    <x v="88"/>
    <n v="11"/>
    <s v="Nov"/>
    <x v="0"/>
    <x v="106"/>
    <m/>
    <x v="1"/>
    <x v="2"/>
    <m/>
    <n v="92.2"/>
    <s v="Dermatology"/>
    <s v="Alec King"/>
    <s v="Back Pain"/>
    <x v="2"/>
    <x v="106"/>
    <x v="1"/>
    <s v=""/>
    <s v="No Feedback"/>
    <x v="21"/>
    <x v="0"/>
  </r>
  <r>
    <s v="a458aaaa-1bf9-4f40-852d-cf8e43707456"/>
    <x v="89"/>
    <n v="5"/>
    <s v="May"/>
    <x v="1"/>
    <x v="107"/>
    <m/>
    <x v="1"/>
    <x v="0"/>
    <m/>
    <m/>
    <s v="Cardiology"/>
    <s v="Cynthia Chavez"/>
    <s v="Fracture"/>
    <x v="3"/>
    <x v="107"/>
    <x v="0"/>
    <s v=""/>
    <n v="5"/>
    <x v="0"/>
    <x v="86"/>
  </r>
  <r>
    <s v="DUPLICATE-0c214"/>
    <x v="1"/>
    <n v="10"/>
    <s v="Oct"/>
    <x v="0"/>
    <x v="108"/>
    <m/>
    <x v="1"/>
    <x v="1"/>
    <m/>
    <n v="112.2"/>
    <s v="Neurology"/>
    <s v="Brianna Garcia"/>
    <s v="Diabetes"/>
    <x v="1"/>
    <x v="108"/>
    <x v="1"/>
    <s v=""/>
    <s v="No Feedback"/>
    <x v="22"/>
    <x v="0"/>
  </r>
  <r>
    <s v="d499c5d4-6964-4f33-a35f-0ff3cddf4840"/>
    <x v="90"/>
    <n v="2"/>
    <s v="Feb"/>
    <x v="1"/>
    <x v="109"/>
    <m/>
    <x v="1"/>
    <x v="0"/>
    <n v="142.19999999999999"/>
    <m/>
    <s v="Neurology"/>
    <s v="Brianna Garcia"/>
    <s v="Eczema"/>
    <x v="2"/>
    <x v="109"/>
    <x v="3"/>
    <s v=""/>
    <s v="No Feedback"/>
    <x v="0"/>
    <x v="87"/>
  </r>
  <r>
    <s v="527a2b15-3a5b-4c63-ab09-d472bb3b7585"/>
    <x v="91"/>
    <n v="11"/>
    <s v="Nov"/>
    <x v="1"/>
    <x v="110"/>
    <n v="75"/>
    <x v="5"/>
    <x v="0"/>
    <m/>
    <m/>
    <s v="General Medicine"/>
    <s v="Patrick Howard"/>
    <s v="Flu"/>
    <x v="2"/>
    <x v="110"/>
    <x v="0"/>
    <s v=""/>
    <n v="1"/>
    <x v="0"/>
    <x v="88"/>
  </r>
  <r>
    <s v="438136d4-306b-4158-b73f-e5309ed506bc"/>
    <x v="61"/>
    <n v="6"/>
    <s v="Jun"/>
    <x v="0"/>
    <x v="111"/>
    <m/>
    <x v="1"/>
    <x v="0"/>
    <n v="130.5"/>
    <m/>
    <s v="Orthopedics"/>
    <s v="Amanda Hudson"/>
    <s v="Hypertension"/>
    <x v="0"/>
    <x v="111"/>
    <x v="2"/>
    <s v=""/>
    <n v="4"/>
    <x v="0"/>
    <x v="89"/>
  </r>
  <r>
    <s v="fcfd6f04-36df-4a91-9a2e-b02ef38d74a9"/>
    <x v="92"/>
    <n v="12"/>
    <s v="Dec"/>
    <x v="0"/>
    <x v="112"/>
    <n v="33"/>
    <x v="4"/>
    <x v="2"/>
    <m/>
    <m/>
    <s v="General Medicine"/>
    <s v="Wanda Sullivan"/>
    <s v="Hypertension"/>
    <x v="2"/>
    <x v="112"/>
    <x v="2"/>
    <s v=""/>
    <n v="3"/>
    <x v="0"/>
    <x v="90"/>
  </r>
  <r>
    <s v="fdd4f30c-331a-47f3-bf6a-1dbdc3c7bc87"/>
    <x v="93"/>
    <n v="4"/>
    <s v="Apr"/>
    <x v="1"/>
    <x v="113"/>
    <n v="35"/>
    <x v="4"/>
    <x v="0"/>
    <m/>
    <m/>
    <s v="General Medicine"/>
    <s v="Steven Brown"/>
    <s v="Diabetes"/>
    <x v="1"/>
    <x v="113"/>
    <x v="2"/>
    <s v=""/>
    <n v="1"/>
    <x v="0"/>
    <x v="91"/>
  </r>
  <r>
    <s v="1148dbb5-c957-43ff-b67b-647d58e61c61"/>
    <x v="94"/>
    <n v="2"/>
    <s v="Feb"/>
    <x v="1"/>
    <x v="114"/>
    <n v="17"/>
    <x v="2"/>
    <x v="2"/>
    <m/>
    <m/>
    <s v="Orthopedics"/>
    <s v="Anthony Wilson"/>
    <s v="Fracture"/>
    <x v="0"/>
    <x v="114"/>
    <x v="2"/>
    <s v=""/>
    <n v="5"/>
    <x v="0"/>
    <x v="92"/>
  </r>
  <r>
    <s v="d1157802-a62a-414d-8e24-010b630b6c94"/>
    <x v="95"/>
    <n v="3"/>
    <s v="Mar"/>
    <x v="1"/>
    <x v="115"/>
    <m/>
    <x v="1"/>
    <x v="1"/>
    <m/>
    <m/>
    <s v="Cardiology"/>
    <s v="Cynthia Chavez"/>
    <s v="Flu"/>
    <x v="0"/>
    <x v="115"/>
    <x v="1"/>
    <s v=""/>
    <n v="1"/>
    <x v="23"/>
    <x v="0"/>
  </r>
  <r>
    <s v="2c4ceb81-9d19-46bf-a632-faa8374ec60f"/>
    <x v="3"/>
    <n v="8"/>
    <s v="Aug"/>
    <x v="0"/>
    <x v="116"/>
    <m/>
    <x v="1"/>
    <x v="1"/>
    <m/>
    <m/>
    <s v="General Medicine"/>
    <s v="Amanda Hudson"/>
    <s v="Migraine"/>
    <x v="2"/>
    <x v="116"/>
    <x v="1"/>
    <s v=""/>
    <s v="No Feedback"/>
    <x v="24"/>
    <x v="0"/>
  </r>
  <r>
    <s v="dfaa1642-7967-457a-aa98-4bdd4d51c6e8"/>
    <x v="96"/>
    <n v="3"/>
    <s v="Mar"/>
    <x v="1"/>
    <x v="117"/>
    <m/>
    <x v="1"/>
    <x v="0"/>
    <n v="145.1"/>
    <n v="100.8"/>
    <s v="Neurology"/>
    <s v="Amanda Alvarado"/>
    <s v="Migraine"/>
    <x v="3"/>
    <x v="117"/>
    <x v="2"/>
    <s v=""/>
    <n v="1"/>
    <x v="0"/>
    <x v="93"/>
  </r>
  <r>
    <s v="652df8cc-7fe0-4c07-beed-812b67bd3822"/>
    <x v="97"/>
    <n v="6"/>
    <s v="Jun"/>
    <x v="1"/>
    <x v="118"/>
    <m/>
    <x v="1"/>
    <x v="0"/>
    <m/>
    <n v="63.9"/>
    <s v="Neurology"/>
    <s v="Katrina Sanders"/>
    <s v="Back Pain"/>
    <x v="0"/>
    <x v="118"/>
    <x v="2"/>
    <s v=""/>
    <s v="No Feedback"/>
    <x v="0"/>
    <x v="94"/>
  </r>
  <r>
    <s v="17209cbe-2eb8-4521-a6a0-02384183d5c8"/>
    <x v="98"/>
    <n v="12"/>
    <s v="Dec"/>
    <x v="1"/>
    <x v="119"/>
    <m/>
    <x v="1"/>
    <x v="0"/>
    <n v="132.4"/>
    <n v="85.8"/>
    <s v="Neurology"/>
    <s v="Anthony Wilson"/>
    <s v="Flu"/>
    <x v="3"/>
    <x v="119"/>
    <x v="1"/>
    <s v=""/>
    <s v="No Feedback"/>
    <x v="25"/>
    <x v="0"/>
  </r>
  <r>
    <s v="c53fa3fe-4185-49e8-baf0-e0cd3ca22fe0"/>
    <x v="11"/>
    <n v="6"/>
    <s v="Jun"/>
    <x v="1"/>
    <x v="120"/>
    <n v="32"/>
    <x v="4"/>
    <x v="0"/>
    <n v="151.6"/>
    <m/>
    <s v="Dermatology"/>
    <s v="Brianna Garcia"/>
    <s v="Hypertension"/>
    <x v="0"/>
    <x v="120"/>
    <x v="2"/>
    <s v=""/>
    <n v="5"/>
    <x v="0"/>
    <x v="95"/>
  </r>
  <r>
    <s v="42b8fc60-1cde-4c29-b1d4-8c11f6d5d34c"/>
    <x v="99"/>
    <n v="12"/>
    <s v="Dec"/>
    <x v="0"/>
    <x v="121"/>
    <m/>
    <x v="1"/>
    <x v="2"/>
    <n v="185.4"/>
    <n v="75.5"/>
    <s v="Dermatology"/>
    <s v="Anthony Wilson"/>
    <s v="Fracture"/>
    <x v="0"/>
    <x v="121"/>
    <x v="2"/>
    <s v=""/>
    <n v="4"/>
    <x v="0"/>
    <x v="96"/>
  </r>
  <r>
    <s v="4767d7c2-5229-4455-ad32-d31eb6231c8f"/>
    <x v="63"/>
    <n v="10"/>
    <s v="Oct"/>
    <x v="0"/>
    <x v="122"/>
    <m/>
    <x v="1"/>
    <x v="1"/>
    <m/>
    <m/>
    <s v="Dermatology"/>
    <s v="Anthony Wilson"/>
    <s v="Back Pain"/>
    <x v="0"/>
    <x v="122"/>
    <x v="2"/>
    <s v=""/>
    <n v="2"/>
    <x v="0"/>
    <x v="97"/>
  </r>
  <r>
    <s v="1df29de5-3ac8-4ef8-86a0-891e74935580"/>
    <x v="100"/>
    <n v="3"/>
    <s v="Mar"/>
    <x v="1"/>
    <x v="123"/>
    <m/>
    <x v="1"/>
    <x v="2"/>
    <n v="149.1"/>
    <n v="59.7"/>
    <s v="Dermatology"/>
    <s v="Wanda Sullivan"/>
    <s v="Back Pain"/>
    <x v="2"/>
    <x v="123"/>
    <x v="0"/>
    <s v=""/>
    <n v="4"/>
    <x v="0"/>
    <x v="98"/>
  </r>
  <r>
    <s v="f684a62c-7847-45a2-9ec1-4c93f243f262"/>
    <x v="101"/>
    <n v="7"/>
    <s v="Jul"/>
    <x v="0"/>
    <x v="124"/>
    <m/>
    <x v="1"/>
    <x v="0"/>
    <m/>
    <m/>
    <s v="Dermatology"/>
    <s v="Derrick Campbell"/>
    <s v="Diabetes"/>
    <x v="3"/>
    <x v="124"/>
    <x v="1"/>
    <s v=""/>
    <n v="2"/>
    <x v="26"/>
    <x v="0"/>
  </r>
  <r>
    <s v="a56db49e-6838-40e9-932c-45353d7b7303"/>
    <x v="64"/>
    <n v="11"/>
    <s v="Nov"/>
    <x v="1"/>
    <x v="125"/>
    <m/>
    <x v="1"/>
    <x v="2"/>
    <m/>
    <m/>
    <s v="Pediatrics"/>
    <s v="Tina Wright"/>
    <s v="Flu"/>
    <x v="3"/>
    <x v="125"/>
    <x v="3"/>
    <s v=""/>
    <n v="4"/>
    <x v="0"/>
    <x v="99"/>
  </r>
  <r>
    <s v="7638d358-eaef-40d1-af65-d3d5bf5db51b"/>
    <x v="65"/>
    <n v="1"/>
    <s v="Jan"/>
    <x v="0"/>
    <x v="126"/>
    <m/>
    <x v="1"/>
    <x v="0"/>
    <n v="114.8"/>
    <m/>
    <s v="Pediatrics"/>
    <s v="Gary Brown"/>
    <s v="Hypertension"/>
    <x v="2"/>
    <x v="126"/>
    <x v="2"/>
    <s v=""/>
    <s v="No Feedback"/>
    <x v="0"/>
    <x v="100"/>
  </r>
  <r>
    <s v="e7cb3e4f-6400-4685-917b-df91b1264f16"/>
    <x v="102"/>
    <n v="12"/>
    <s v="Dec"/>
    <x v="0"/>
    <x v="127"/>
    <n v="22"/>
    <x v="6"/>
    <x v="0"/>
    <n v="123"/>
    <n v="79"/>
    <s v="Cardiology"/>
    <s v="Brianna Garcia"/>
    <s v="Hypertension"/>
    <x v="2"/>
    <x v="127"/>
    <x v="3"/>
    <s v=""/>
    <n v="1"/>
    <x v="0"/>
    <x v="101"/>
  </r>
  <r>
    <s v="2a2a9a92-1aba-4341-afb4-7dd1ead69e11"/>
    <x v="90"/>
    <n v="2"/>
    <s v="Feb"/>
    <x v="1"/>
    <x v="128"/>
    <m/>
    <x v="1"/>
    <x v="0"/>
    <m/>
    <n v="84.5"/>
    <s v="General Medicine"/>
    <s v="Patrick Howard"/>
    <s v="Diabetes"/>
    <x v="3"/>
    <x v="128"/>
    <x v="2"/>
    <s v=""/>
    <n v="4"/>
    <x v="0"/>
    <x v="102"/>
  </r>
  <r>
    <s v="e7da7391-053a-46dc-b7ed-94ef84e864ae"/>
    <x v="48"/>
    <n v="11"/>
    <s v="Nov"/>
    <x v="0"/>
    <x v="129"/>
    <n v="76"/>
    <x v="5"/>
    <x v="0"/>
    <m/>
    <m/>
    <s v="General Medicine"/>
    <s v="Anthony Wilson"/>
    <s v="Hypertension"/>
    <x v="3"/>
    <x v="129"/>
    <x v="1"/>
    <s v=""/>
    <n v="5"/>
    <x v="27"/>
    <x v="0"/>
  </r>
  <r>
    <s v="7ea60984-e15f-4b6f-9156-46fcad2adb8f"/>
    <x v="103"/>
    <n v="11"/>
    <s v="Nov"/>
    <x v="0"/>
    <x v="130"/>
    <m/>
    <x v="1"/>
    <x v="1"/>
    <m/>
    <n v="96"/>
    <s v="General Medicine"/>
    <s v="Anthony Wilson"/>
    <s v="Migraine"/>
    <x v="3"/>
    <x v="130"/>
    <x v="0"/>
    <s v=""/>
    <n v="4"/>
    <x v="0"/>
    <x v="103"/>
  </r>
  <r>
    <s v="43d94a65-f014-492f-a3bd-db58a0a4077d"/>
    <x v="104"/>
    <n v="10"/>
    <s v="Oct"/>
    <x v="0"/>
    <x v="131"/>
    <m/>
    <x v="1"/>
    <x v="1"/>
    <n v="197.7"/>
    <n v="76.7"/>
    <s v="Neurology"/>
    <s v="Cynthia Chavez"/>
    <s v="Back Pain"/>
    <x v="3"/>
    <x v="131"/>
    <x v="3"/>
    <s v=""/>
    <n v="1"/>
    <x v="0"/>
    <x v="104"/>
  </r>
  <r>
    <s v="a1c296ce-1474-479f-8fa9-dc8bebce7e93"/>
    <x v="94"/>
    <n v="2"/>
    <s v="Feb"/>
    <x v="1"/>
    <x v="132"/>
    <m/>
    <x v="1"/>
    <x v="0"/>
    <m/>
    <m/>
    <s v="General Medicine"/>
    <s v="Steven Brown"/>
    <s v="Hypertension"/>
    <x v="1"/>
    <x v="132"/>
    <x v="2"/>
    <s v=""/>
    <n v="3"/>
    <x v="0"/>
    <x v="105"/>
  </r>
  <r>
    <s v="ad99f51c-1ea5-4d82-9da3-04d13bf5816e"/>
    <x v="105"/>
    <n v="9"/>
    <s v="Sep"/>
    <x v="1"/>
    <x v="133"/>
    <n v="13"/>
    <x v="2"/>
    <x v="2"/>
    <m/>
    <m/>
    <s v="Dermatology"/>
    <s v="Tyler Kim"/>
    <s v="Back Pain"/>
    <x v="0"/>
    <x v="133"/>
    <x v="3"/>
    <s v=""/>
    <n v="1"/>
    <x v="0"/>
    <x v="106"/>
  </r>
  <r>
    <s v="e74582c4-05ba-4860-8e79-932034e63e23"/>
    <x v="106"/>
    <n v="9"/>
    <s v="Sep"/>
    <x v="0"/>
    <x v="134"/>
    <m/>
    <x v="1"/>
    <x v="0"/>
    <m/>
    <m/>
    <s v="General Medicine"/>
    <s v="Tyler Kim"/>
    <s v="Fracture"/>
    <x v="1"/>
    <x v="134"/>
    <x v="3"/>
    <s v=""/>
    <n v="4"/>
    <x v="0"/>
    <x v="107"/>
  </r>
  <r>
    <s v="5772ee3d-e0dc-45d0-aebe-8301d9a587fb"/>
    <x v="107"/>
    <n v="6"/>
    <s v="Jun"/>
    <x v="0"/>
    <x v="135"/>
    <m/>
    <x v="1"/>
    <x v="2"/>
    <m/>
    <m/>
    <s v="Neurology"/>
    <s v="Brianna Garcia"/>
    <s v="Fracture"/>
    <x v="3"/>
    <x v="135"/>
    <x v="2"/>
    <s v=""/>
    <n v="5"/>
    <x v="0"/>
    <x v="108"/>
  </r>
  <r>
    <s v="895dc6e0-a82c-467a-b4cf-73edab0ab838"/>
    <x v="41"/>
    <n v="6"/>
    <s v="Jun"/>
    <x v="0"/>
    <x v="136"/>
    <m/>
    <x v="1"/>
    <x v="2"/>
    <m/>
    <n v="65.400000000000006"/>
    <s v="General Medicine"/>
    <s v="Wanda Sullivan"/>
    <s v="Eczema"/>
    <x v="2"/>
    <x v="136"/>
    <x v="0"/>
    <s v=""/>
    <s v="No Feedback"/>
    <x v="0"/>
    <x v="109"/>
  </r>
  <r>
    <s v="083ec9ef-0b18-4f83-8795-a9ccb1227c79"/>
    <x v="108"/>
    <n v="5"/>
    <s v="May"/>
    <x v="1"/>
    <x v="137"/>
    <m/>
    <x v="1"/>
    <x v="2"/>
    <m/>
    <m/>
    <s v="General Medicine"/>
    <s v="Amanda Alvarado"/>
    <s v="Eczema"/>
    <x v="2"/>
    <x v="137"/>
    <x v="0"/>
    <s v=""/>
    <n v="4"/>
    <x v="0"/>
    <x v="110"/>
  </r>
  <r>
    <s v="0774f97f-fe5e-4c61-9dee-c471e9dc1a4f"/>
    <x v="109"/>
    <n v="12"/>
    <s v="Dec"/>
    <x v="0"/>
    <x v="138"/>
    <n v="16"/>
    <x v="2"/>
    <x v="0"/>
    <n v="115.1"/>
    <m/>
    <s v="Dermatology"/>
    <s v="Brianna Garcia"/>
    <s v="Back Pain"/>
    <x v="1"/>
    <x v="138"/>
    <x v="2"/>
    <s v=""/>
    <s v="No Feedback"/>
    <x v="0"/>
    <x v="111"/>
  </r>
  <r>
    <s v="bf801b6b-6a37-4b0d-b096-ec2a0798655f"/>
    <x v="110"/>
    <n v="8"/>
    <s v="Aug"/>
    <x v="0"/>
    <x v="139"/>
    <n v="59"/>
    <x v="7"/>
    <x v="1"/>
    <n v="188"/>
    <m/>
    <s v="Neurology"/>
    <s v="Anthony Wilson"/>
    <s v="Migraine"/>
    <x v="0"/>
    <x v="139"/>
    <x v="2"/>
    <s v=""/>
    <n v="1"/>
    <x v="0"/>
    <x v="112"/>
  </r>
  <r>
    <s v="d040434b-7fca-4b52-b020-faa47c8d6300"/>
    <x v="7"/>
    <n v="6"/>
    <s v="Jun"/>
    <x v="1"/>
    <x v="140"/>
    <m/>
    <x v="1"/>
    <x v="1"/>
    <m/>
    <n v="46.2"/>
    <s v="Dermatology"/>
    <s v="Alec King"/>
    <s v="Migraine"/>
    <x v="0"/>
    <x v="140"/>
    <x v="1"/>
    <s v=""/>
    <s v="No Feedback"/>
    <x v="28"/>
    <x v="0"/>
  </r>
  <r>
    <s v="b100937f-217f-453d-97ea-fdc7c5b474a0"/>
    <x v="14"/>
    <n v="1"/>
    <s v="Jan"/>
    <x v="0"/>
    <x v="141"/>
    <m/>
    <x v="1"/>
    <x v="0"/>
    <m/>
    <m/>
    <s v="Dermatology"/>
    <s v="Amanda Alvarado"/>
    <s v="Back Pain"/>
    <x v="0"/>
    <x v="141"/>
    <x v="3"/>
    <s v=""/>
    <s v="No Feedback"/>
    <x v="0"/>
    <x v="113"/>
  </r>
  <r>
    <s v="178b7421-a55d-4c38-a5bc-4c4b5d60cad4"/>
    <x v="85"/>
    <n v="10"/>
    <s v="Oct"/>
    <x v="0"/>
    <x v="142"/>
    <m/>
    <x v="1"/>
    <x v="2"/>
    <n v="120.1"/>
    <m/>
    <s v="General Medicine"/>
    <s v="Amanda Alvarado"/>
    <s v="Eczema"/>
    <x v="0"/>
    <x v="142"/>
    <x v="0"/>
    <s v=""/>
    <n v="2"/>
    <x v="0"/>
    <x v="114"/>
  </r>
  <r>
    <s v="0c6d8e76-2b06-49f5-a148-e4356342e4e7"/>
    <x v="67"/>
    <n v="9"/>
    <s v="Sep"/>
    <x v="0"/>
    <x v="143"/>
    <m/>
    <x v="1"/>
    <x v="1"/>
    <m/>
    <m/>
    <s v="General Medicine"/>
    <s v="Brianna Garcia"/>
    <s v="Diabetes"/>
    <x v="3"/>
    <x v="143"/>
    <x v="3"/>
    <s v=""/>
    <n v="2"/>
    <x v="0"/>
    <x v="115"/>
  </r>
  <r>
    <s v="DUPLICATE-cc952"/>
    <x v="111"/>
    <n v="1"/>
    <s v="Jan"/>
    <x v="1"/>
    <x v="144"/>
    <m/>
    <x v="1"/>
    <x v="0"/>
    <m/>
    <m/>
    <s v="Dermatology"/>
    <s v="Alec King"/>
    <s v="Diabetes"/>
    <x v="1"/>
    <x v="144"/>
    <x v="0"/>
    <s v=""/>
    <n v="3"/>
    <x v="0"/>
    <x v="116"/>
  </r>
  <r>
    <s v="a0321ed3-ae6f-4cd8-be8e-37201b32a2fa"/>
    <x v="92"/>
    <n v="12"/>
    <s v="Dec"/>
    <x v="0"/>
    <x v="145"/>
    <n v="89"/>
    <x v="0"/>
    <x v="1"/>
    <m/>
    <m/>
    <s v="Pediatrics"/>
    <s v="Tina Wright"/>
    <s v="Eczema"/>
    <x v="0"/>
    <x v="145"/>
    <x v="3"/>
    <s v=""/>
    <n v="4"/>
    <x v="0"/>
    <x v="117"/>
  </r>
  <r>
    <s v="e14a087e-705d-40e8-9097-d077a893f22c"/>
    <x v="112"/>
    <n v="8"/>
    <s v="Aug"/>
    <x v="1"/>
    <x v="146"/>
    <n v="53"/>
    <x v="7"/>
    <x v="2"/>
    <m/>
    <m/>
    <s v="Cardiology"/>
    <s v="Anthony Wilson"/>
    <s v="Eczema"/>
    <x v="0"/>
    <x v="146"/>
    <x v="2"/>
    <s v=""/>
    <s v="No Feedback"/>
    <x v="0"/>
    <x v="118"/>
  </r>
  <r>
    <s v="e732b2d5-abe1-4e77-9de3-c7cb9be45d70"/>
    <x v="113"/>
    <n v="3"/>
    <s v="Mar"/>
    <x v="1"/>
    <x v="147"/>
    <n v="26"/>
    <x v="6"/>
    <x v="0"/>
    <m/>
    <m/>
    <s v="General Medicine"/>
    <s v="Tina Wright"/>
    <s v="Diabetes"/>
    <x v="3"/>
    <x v="147"/>
    <x v="0"/>
    <s v=""/>
    <n v="5"/>
    <x v="0"/>
    <x v="119"/>
  </r>
  <r>
    <s v="DUPLICATE-01a82"/>
    <x v="114"/>
    <n v="10"/>
    <s v="Oct"/>
    <x v="0"/>
    <x v="148"/>
    <m/>
    <x v="1"/>
    <x v="2"/>
    <m/>
    <n v="54"/>
    <s v="Pediatrics"/>
    <s v="Brianna Garcia"/>
    <s v="Migraine"/>
    <x v="1"/>
    <x v="148"/>
    <x v="0"/>
    <s v=""/>
    <n v="4"/>
    <x v="0"/>
    <x v="120"/>
  </r>
  <r>
    <s v="47fec657-d64f-4151-8308-37eda783f619"/>
    <x v="115"/>
    <n v="1"/>
    <s v="Jan"/>
    <x v="1"/>
    <x v="149"/>
    <m/>
    <x v="1"/>
    <x v="1"/>
    <m/>
    <m/>
    <s v="Orthopedics"/>
    <s v="Tina Wright"/>
    <s v="Fracture"/>
    <x v="0"/>
    <x v="149"/>
    <x v="0"/>
    <s v=""/>
    <s v="No Feedback"/>
    <x v="0"/>
    <x v="121"/>
  </r>
  <r>
    <s v="943aa95a-7086-4007-a6f0-9006d058e0b2"/>
    <x v="116"/>
    <n v="12"/>
    <s v="Dec"/>
    <x v="0"/>
    <x v="150"/>
    <n v="36"/>
    <x v="4"/>
    <x v="2"/>
    <n v="160.69999999999999"/>
    <n v="45.6"/>
    <s v="General Medicine"/>
    <s v="Katrina Sanders"/>
    <s v="Eczema"/>
    <x v="2"/>
    <x v="150"/>
    <x v="1"/>
    <s v=""/>
    <n v="1"/>
    <x v="29"/>
    <x v="0"/>
  </r>
  <r>
    <s v="64002bce-1d59-4bbc-a838-816c4cd5b359"/>
    <x v="117"/>
    <n v="11"/>
    <s v="Nov"/>
    <x v="0"/>
    <x v="151"/>
    <m/>
    <x v="1"/>
    <x v="1"/>
    <m/>
    <n v="113.8"/>
    <s v="Dermatology"/>
    <s v="Cynthia Chavez"/>
    <s v="Flu"/>
    <x v="3"/>
    <x v="151"/>
    <x v="1"/>
    <s v=""/>
    <s v="No Feedback"/>
    <x v="30"/>
    <x v="0"/>
  </r>
  <r>
    <s v="64a2a2ba-d8ea-4a66-b333-c0c4fc2f8c61"/>
    <x v="118"/>
    <n v="1"/>
    <s v="Jan"/>
    <x v="1"/>
    <x v="152"/>
    <m/>
    <x v="1"/>
    <x v="0"/>
    <m/>
    <m/>
    <s v="Neurology"/>
    <s v="Brianna Garcia"/>
    <s v="Hypertension"/>
    <x v="3"/>
    <x v="152"/>
    <x v="0"/>
    <s v=""/>
    <n v="5"/>
    <x v="0"/>
    <x v="122"/>
  </r>
  <r>
    <s v="ac040ad1-0aae-46d3-8df8-ea007d138e66"/>
    <x v="20"/>
    <n v="12"/>
    <s v="Dec"/>
    <x v="0"/>
    <x v="153"/>
    <m/>
    <x v="1"/>
    <x v="1"/>
    <m/>
    <m/>
    <s v="Orthopedics"/>
    <s v="Gary Brown"/>
    <s v="Migraine"/>
    <x v="1"/>
    <x v="153"/>
    <x v="0"/>
    <s v=""/>
    <n v="2"/>
    <x v="0"/>
    <x v="123"/>
  </r>
  <r>
    <s v="3655b664-bd33-442b-8be5-1c3077da6978"/>
    <x v="119"/>
    <n v="7"/>
    <s v="Jul"/>
    <x v="1"/>
    <x v="154"/>
    <m/>
    <x v="1"/>
    <x v="0"/>
    <n v="128.4"/>
    <m/>
    <s v="Cardiology"/>
    <s v="Katrina Sanders"/>
    <s v="Eczema"/>
    <x v="0"/>
    <x v="154"/>
    <x v="0"/>
    <s v=""/>
    <n v="5"/>
    <x v="0"/>
    <x v="124"/>
  </r>
  <r>
    <s v="5ebdb909-d09f-49dd-91d1-a455eff0ef12"/>
    <x v="120"/>
    <n v="6"/>
    <s v="Jun"/>
    <x v="0"/>
    <x v="155"/>
    <m/>
    <x v="1"/>
    <x v="1"/>
    <n v="148.9"/>
    <n v="85.5"/>
    <s v="Neurology"/>
    <s v="Anthony Wilson"/>
    <s v="Back Pain"/>
    <x v="2"/>
    <x v="155"/>
    <x v="2"/>
    <s v=""/>
    <n v="1"/>
    <x v="0"/>
    <x v="125"/>
  </r>
  <r>
    <s v="fb4017fc-fe53-477d-9fa9-b74c239d0c18"/>
    <x v="121"/>
    <n v="2"/>
    <s v="Feb"/>
    <x v="1"/>
    <x v="156"/>
    <n v="90"/>
    <x v="0"/>
    <x v="1"/>
    <m/>
    <m/>
    <s v="General Medicine"/>
    <s v="Tyler Kim"/>
    <s v="Fracture"/>
    <x v="0"/>
    <x v="156"/>
    <x v="3"/>
    <s v=""/>
    <n v="1"/>
    <x v="0"/>
    <x v="126"/>
  </r>
  <r>
    <s v="3fc02038-7d26-4e30-b8dc-e89a945e10d6"/>
    <x v="122"/>
    <n v="11"/>
    <s v="Nov"/>
    <x v="0"/>
    <x v="157"/>
    <m/>
    <x v="1"/>
    <x v="1"/>
    <m/>
    <n v="69.5"/>
    <s v="Orthopedics"/>
    <s v="Brianna Garcia"/>
    <s v="Flu"/>
    <x v="3"/>
    <x v="157"/>
    <x v="3"/>
    <s v=""/>
    <s v="No Feedback"/>
    <x v="0"/>
    <x v="127"/>
  </r>
  <r>
    <s v="314292c7-d2fe-4ec6-b7d1-d04517184dde"/>
    <x v="123"/>
    <n v="8"/>
    <s v="Aug"/>
    <x v="0"/>
    <x v="158"/>
    <m/>
    <x v="1"/>
    <x v="0"/>
    <m/>
    <m/>
    <s v="Orthopedics"/>
    <s v="Tina Wright"/>
    <s v="Eczema"/>
    <x v="3"/>
    <x v="158"/>
    <x v="2"/>
    <s v=""/>
    <n v="3"/>
    <x v="0"/>
    <x v="128"/>
  </r>
  <r>
    <s v="2174426a-e8bc-4215-bbab-fa87096f6ee2"/>
    <x v="43"/>
    <n v="2"/>
    <s v="Feb"/>
    <x v="0"/>
    <x v="159"/>
    <m/>
    <x v="1"/>
    <x v="2"/>
    <m/>
    <n v="71.8"/>
    <s v="Orthopedics"/>
    <s v="Wanda Sullivan"/>
    <s v="Flu"/>
    <x v="1"/>
    <x v="159"/>
    <x v="1"/>
    <s v=""/>
    <n v="3"/>
    <x v="31"/>
    <x v="0"/>
  </r>
  <r>
    <s v="0936bf19-4869-48f1-bee2-4b7d457482ab"/>
    <x v="85"/>
    <n v="10"/>
    <s v="Oct"/>
    <x v="0"/>
    <x v="160"/>
    <m/>
    <x v="1"/>
    <x v="2"/>
    <m/>
    <m/>
    <s v="General Medicine"/>
    <s v="Steven Brown"/>
    <s v="Diabetes"/>
    <x v="1"/>
    <x v="160"/>
    <x v="1"/>
    <s v=""/>
    <s v="No Feedback"/>
    <x v="32"/>
    <x v="0"/>
  </r>
  <r>
    <s v="1a862c37-d622-4091-acdf-69bb68a1176e"/>
    <x v="7"/>
    <n v="6"/>
    <s v="Jun"/>
    <x v="1"/>
    <x v="161"/>
    <n v="23"/>
    <x v="6"/>
    <x v="0"/>
    <m/>
    <m/>
    <s v="Pediatrics"/>
    <s v="Tina Wright"/>
    <s v="Hypertension"/>
    <x v="3"/>
    <x v="161"/>
    <x v="2"/>
    <s v=""/>
    <n v="1"/>
    <x v="0"/>
    <x v="129"/>
  </r>
  <r>
    <s v="1f88943c-6805-47d3-95af-2751ecdb6131"/>
    <x v="124"/>
    <n v="10"/>
    <s v="Oct"/>
    <x v="0"/>
    <x v="162"/>
    <n v="14"/>
    <x v="2"/>
    <x v="0"/>
    <n v="153.69999999999999"/>
    <n v="60.7"/>
    <s v="Neurology"/>
    <s v="Amanda Alvarado"/>
    <s v="Back Pain"/>
    <x v="3"/>
    <x v="162"/>
    <x v="0"/>
    <s v=""/>
    <s v="No Feedback"/>
    <x v="0"/>
    <x v="130"/>
  </r>
  <r>
    <s v="0135f677-6369-4ae0-89a8-ccfc2ccf87d3"/>
    <x v="125"/>
    <n v="2"/>
    <s v="Feb"/>
    <x v="1"/>
    <x v="163"/>
    <m/>
    <x v="1"/>
    <x v="0"/>
    <m/>
    <n v="69.7"/>
    <s v="Cardiology"/>
    <s v="Brianna Garcia"/>
    <s v="Back Pain"/>
    <x v="2"/>
    <x v="163"/>
    <x v="3"/>
    <s v=""/>
    <n v="4"/>
    <x v="0"/>
    <x v="131"/>
  </r>
  <r>
    <s v="94e18382-d8b3-4167-b83c-497a180bb386"/>
    <x v="71"/>
    <n v="1"/>
    <s v="Jan"/>
    <x v="1"/>
    <x v="164"/>
    <m/>
    <x v="1"/>
    <x v="0"/>
    <n v="180.9"/>
    <m/>
    <s v="Dermatology"/>
    <s v="Wanda Sullivan"/>
    <s v="Eczema"/>
    <x v="3"/>
    <x v="164"/>
    <x v="1"/>
    <s v=""/>
    <n v="2"/>
    <x v="33"/>
    <x v="0"/>
  </r>
  <r>
    <s v="5060326c-8794-49b5-b2c1-471c67d1a190"/>
    <x v="126"/>
    <n v="3"/>
    <s v="Mar"/>
    <x v="0"/>
    <x v="165"/>
    <m/>
    <x v="1"/>
    <x v="0"/>
    <m/>
    <m/>
    <s v="Pediatrics"/>
    <s v="Tina Wright"/>
    <s v="Eczema"/>
    <x v="2"/>
    <x v="165"/>
    <x v="2"/>
    <s v=""/>
    <n v="5"/>
    <x v="0"/>
    <x v="132"/>
  </r>
  <r>
    <s v="5a507e5c-dab9-4e82-863b-cb4547c0a39d"/>
    <x v="45"/>
    <n v="4"/>
    <s v="Apr"/>
    <x v="1"/>
    <x v="166"/>
    <m/>
    <x v="1"/>
    <x v="2"/>
    <m/>
    <n v="106.3"/>
    <s v="General Medicine"/>
    <s v="Amanda Alvarado"/>
    <s v="Back Pain"/>
    <x v="0"/>
    <x v="166"/>
    <x v="2"/>
    <s v=""/>
    <n v="4"/>
    <x v="0"/>
    <x v="133"/>
  </r>
  <r>
    <s v="c5251608-700b-4a31-8586-4cd7520b8414"/>
    <x v="127"/>
    <n v="6"/>
    <s v="Jun"/>
    <x v="0"/>
    <x v="167"/>
    <n v="89"/>
    <x v="0"/>
    <x v="2"/>
    <m/>
    <n v="56.4"/>
    <s v="Orthopedics"/>
    <s v="Steven Brown"/>
    <s v="Migraine"/>
    <x v="2"/>
    <x v="167"/>
    <x v="3"/>
    <s v=""/>
    <n v="1"/>
    <x v="0"/>
    <x v="134"/>
  </r>
  <r>
    <s v="6f8bf9c5-b4e3-4fba-b705-bf21f24d6546"/>
    <x v="118"/>
    <n v="1"/>
    <s v="Jan"/>
    <x v="1"/>
    <x v="168"/>
    <m/>
    <x v="1"/>
    <x v="1"/>
    <m/>
    <m/>
    <s v="Neurology"/>
    <s v="Amanda Hudson"/>
    <s v="Eczema"/>
    <x v="3"/>
    <x v="168"/>
    <x v="0"/>
    <s v=""/>
    <n v="3"/>
    <x v="0"/>
    <x v="135"/>
  </r>
  <r>
    <s v="61bacd80-5472-47db-ad5c-46ce34945fd2"/>
    <x v="128"/>
    <n v="3"/>
    <s v="Mar"/>
    <x v="1"/>
    <x v="169"/>
    <n v="20"/>
    <x v="6"/>
    <x v="0"/>
    <m/>
    <m/>
    <s v="Dermatology"/>
    <s v="Anthony Wilson"/>
    <s v="Migraine"/>
    <x v="1"/>
    <x v="169"/>
    <x v="2"/>
    <s v=""/>
    <n v="1"/>
    <x v="0"/>
    <x v="136"/>
  </r>
  <r>
    <s v="13de677a-5928-4bc0-b326-020d9398bf6d"/>
    <x v="129"/>
    <n v="7"/>
    <s v="Jul"/>
    <x v="0"/>
    <x v="170"/>
    <n v="25"/>
    <x v="6"/>
    <x v="2"/>
    <m/>
    <n v="72.599999999999994"/>
    <s v="Neurology"/>
    <s v="Brianna Garcia"/>
    <s v="Migraine"/>
    <x v="3"/>
    <x v="170"/>
    <x v="2"/>
    <s v=""/>
    <n v="2"/>
    <x v="0"/>
    <x v="137"/>
  </r>
  <r>
    <s v="41eed936-d7a6-4e9d-8bfe-31b7b16c5426"/>
    <x v="105"/>
    <n v="9"/>
    <s v="Sep"/>
    <x v="1"/>
    <x v="171"/>
    <n v="14"/>
    <x v="2"/>
    <x v="1"/>
    <n v="185.7"/>
    <m/>
    <s v="General Medicine"/>
    <s v="Brianna Garcia"/>
    <s v="Eczema"/>
    <x v="3"/>
    <x v="171"/>
    <x v="2"/>
    <s v=""/>
    <n v="1"/>
    <x v="0"/>
    <x v="138"/>
  </r>
  <r>
    <s v="c94769d3-eeef-4225-bc38-540f1956b9aa"/>
    <x v="130"/>
    <n v="4"/>
    <s v="Apr"/>
    <x v="1"/>
    <x v="172"/>
    <m/>
    <x v="1"/>
    <x v="1"/>
    <n v="161.9"/>
    <m/>
    <s v="General Medicine"/>
    <s v="Alec King"/>
    <s v="Migraine"/>
    <x v="1"/>
    <x v="172"/>
    <x v="1"/>
    <s v=""/>
    <n v="2"/>
    <x v="34"/>
    <x v="0"/>
  </r>
  <r>
    <s v="0b595708-afaf-40cb-bdbd-fbb97ad64ebf"/>
    <x v="131"/>
    <n v="5"/>
    <s v="May"/>
    <x v="0"/>
    <x v="173"/>
    <m/>
    <x v="1"/>
    <x v="1"/>
    <n v="165.2"/>
    <n v="50.6"/>
    <s v="Orthopedics"/>
    <s v="Gary Brown"/>
    <s v="Flu"/>
    <x v="1"/>
    <x v="173"/>
    <x v="2"/>
    <s v=""/>
    <s v="No Feedback"/>
    <x v="0"/>
    <x v="139"/>
  </r>
  <r>
    <s v="00ed94c1-2765-4ab8-8975-1a41323ff840"/>
    <x v="132"/>
    <n v="2"/>
    <s v="Feb"/>
    <x v="0"/>
    <x v="174"/>
    <m/>
    <x v="1"/>
    <x v="2"/>
    <m/>
    <m/>
    <s v="Neurology"/>
    <s v="Cynthia Chavez"/>
    <s v="Flu"/>
    <x v="3"/>
    <x v="174"/>
    <x v="1"/>
    <s v=""/>
    <n v="2"/>
    <x v="35"/>
    <x v="0"/>
  </r>
  <r>
    <s v="867c0cf1-ffbd-4963-a9d1-5637992d6fe3"/>
    <x v="133"/>
    <n v="4"/>
    <s v="Apr"/>
    <x v="0"/>
    <x v="175"/>
    <n v="63"/>
    <x v="5"/>
    <x v="1"/>
    <m/>
    <m/>
    <s v="Cardiology"/>
    <s v="Anthony Wilson"/>
    <s v="Migraine"/>
    <x v="2"/>
    <x v="175"/>
    <x v="2"/>
    <s v=""/>
    <s v="No Feedback"/>
    <x v="0"/>
    <x v="140"/>
  </r>
  <r>
    <s v="74927a4c-bda8-4624-84e8-6323a291875e"/>
    <x v="134"/>
    <n v="2"/>
    <s v="Feb"/>
    <x v="1"/>
    <x v="176"/>
    <m/>
    <x v="1"/>
    <x v="1"/>
    <m/>
    <n v="84"/>
    <s v="General Medicine"/>
    <s v="Wanda Sullivan"/>
    <s v="Flu"/>
    <x v="1"/>
    <x v="176"/>
    <x v="3"/>
    <s v=""/>
    <n v="4"/>
    <x v="0"/>
    <x v="141"/>
  </r>
  <r>
    <s v="ce511823-5bea-4a6a-83a3-b6095b2875c4"/>
    <x v="135"/>
    <n v="6"/>
    <s v="Jun"/>
    <x v="0"/>
    <x v="177"/>
    <n v="87"/>
    <x v="0"/>
    <x v="0"/>
    <m/>
    <m/>
    <s v="Pediatrics"/>
    <s v="Amanda Alvarado"/>
    <s v="Diabetes"/>
    <x v="1"/>
    <x v="177"/>
    <x v="2"/>
    <s v=""/>
    <n v="4"/>
    <x v="0"/>
    <x v="142"/>
  </r>
  <r>
    <s v="f14afbc6-fe22-4925-9448-2403bcd9c96c"/>
    <x v="74"/>
    <n v="11"/>
    <s v="Nov"/>
    <x v="0"/>
    <x v="178"/>
    <m/>
    <x v="1"/>
    <x v="1"/>
    <n v="180.4"/>
    <m/>
    <s v="Cardiology"/>
    <s v="Patrick Howard"/>
    <s v="Back Pain"/>
    <x v="2"/>
    <x v="178"/>
    <x v="3"/>
    <s v=""/>
    <n v="4"/>
    <x v="0"/>
    <x v="143"/>
  </r>
  <r>
    <s v="9613a6f3-51f9-4b76-bb2f-f8f979fb08a6"/>
    <x v="136"/>
    <n v="8"/>
    <s v="Aug"/>
    <x v="0"/>
    <x v="179"/>
    <m/>
    <x v="1"/>
    <x v="1"/>
    <n v="141.5"/>
    <m/>
    <s v="Pediatrics"/>
    <s v="Alec King"/>
    <s v="Migraine"/>
    <x v="2"/>
    <x v="179"/>
    <x v="0"/>
    <s v=""/>
    <n v="2"/>
    <x v="0"/>
    <x v="144"/>
  </r>
  <r>
    <s v="c5fbd992-37aa-4774-b25e-0b8ebb4f7993"/>
    <x v="137"/>
    <n v="6"/>
    <s v="Jun"/>
    <x v="0"/>
    <x v="180"/>
    <n v="56"/>
    <x v="7"/>
    <x v="2"/>
    <m/>
    <n v="73.900000000000006"/>
    <s v="General Medicine"/>
    <s v="Derrick Campbell"/>
    <s v="Hypertension"/>
    <x v="0"/>
    <x v="180"/>
    <x v="2"/>
    <s v=""/>
    <n v="3"/>
    <x v="0"/>
    <x v="145"/>
  </r>
  <r>
    <s v="975f8569-15eb-4d79-a554-16282a576ccd"/>
    <x v="105"/>
    <n v="9"/>
    <s v="Sep"/>
    <x v="1"/>
    <x v="181"/>
    <m/>
    <x v="1"/>
    <x v="0"/>
    <m/>
    <m/>
    <s v="Neurology"/>
    <s v="Steven Brown"/>
    <s v="Migraine"/>
    <x v="0"/>
    <x v="181"/>
    <x v="2"/>
    <s v=""/>
    <n v="4"/>
    <x v="0"/>
    <x v="146"/>
  </r>
  <r>
    <s v="bea4dd78-d206-4b09-8f5e-5001a6973e15"/>
    <x v="38"/>
    <n v="2"/>
    <s v="Feb"/>
    <x v="0"/>
    <x v="182"/>
    <m/>
    <x v="1"/>
    <x v="2"/>
    <n v="105.7"/>
    <m/>
    <s v="Neurology"/>
    <s v="Amanda Alvarado"/>
    <s v="Flu"/>
    <x v="3"/>
    <x v="182"/>
    <x v="2"/>
    <s v=""/>
    <n v="4"/>
    <x v="0"/>
    <x v="147"/>
  </r>
  <r>
    <s v="d96d022e-df81-4ec4-9f98-9fd8fe4842db"/>
    <x v="138"/>
    <n v="6"/>
    <s v="Jun"/>
    <x v="0"/>
    <x v="183"/>
    <m/>
    <x v="1"/>
    <x v="0"/>
    <n v="155.5"/>
    <m/>
    <s v="Cardiology"/>
    <s v="Michael Bowman"/>
    <s v="Diabetes"/>
    <x v="1"/>
    <x v="183"/>
    <x v="0"/>
    <s v=""/>
    <n v="3"/>
    <x v="0"/>
    <x v="148"/>
  </r>
  <r>
    <s v="1611ac4f-7ee6-4b98-92b1-ce8f861cc0bd"/>
    <x v="139"/>
    <n v="2"/>
    <s v="Feb"/>
    <x v="1"/>
    <x v="184"/>
    <m/>
    <x v="1"/>
    <x v="0"/>
    <m/>
    <m/>
    <s v="General Medicine"/>
    <s v="Patrick Howard"/>
    <s v="Hypertension"/>
    <x v="2"/>
    <x v="184"/>
    <x v="0"/>
    <s v=""/>
    <n v="1"/>
    <x v="0"/>
    <x v="149"/>
  </r>
  <r>
    <s v="155a4bd3-ae16-4938-9f94-809b50c17f6b"/>
    <x v="140"/>
    <n v="4"/>
    <s v="Apr"/>
    <x v="1"/>
    <x v="185"/>
    <m/>
    <x v="1"/>
    <x v="1"/>
    <n v="196.4"/>
    <n v="104.2"/>
    <s v="Cardiology"/>
    <s v="Tina Wright"/>
    <s v="Hypertension"/>
    <x v="3"/>
    <x v="185"/>
    <x v="2"/>
    <s v=""/>
    <n v="4"/>
    <x v="0"/>
    <x v="150"/>
  </r>
  <r>
    <s v="345b58d2-0c4c-44bb-81f9-790bf7f0e1f6"/>
    <x v="41"/>
    <n v="6"/>
    <s v="Jun"/>
    <x v="0"/>
    <x v="186"/>
    <m/>
    <x v="1"/>
    <x v="1"/>
    <n v="139.30000000000001"/>
    <m/>
    <s v="Orthopedics"/>
    <s v="Michael Bowman"/>
    <s v="Back Pain"/>
    <x v="2"/>
    <x v="186"/>
    <x v="3"/>
    <s v=""/>
    <n v="3"/>
    <x v="0"/>
    <x v="151"/>
  </r>
  <r>
    <s v="048c8d59-5d2c-4700-b3ca-8b503b86ffd5"/>
    <x v="45"/>
    <n v="4"/>
    <s v="Apr"/>
    <x v="1"/>
    <x v="187"/>
    <m/>
    <x v="1"/>
    <x v="1"/>
    <m/>
    <m/>
    <s v="General Medicine"/>
    <s v="Gary Brown"/>
    <s v="Back Pain"/>
    <x v="2"/>
    <x v="187"/>
    <x v="2"/>
    <s v=""/>
    <n v="4"/>
    <x v="0"/>
    <x v="152"/>
  </r>
  <r>
    <s v="4adb12c3-d417-4b47-876b-62369f9ecb0e"/>
    <x v="141"/>
    <n v="3"/>
    <s v="Mar"/>
    <x v="1"/>
    <x v="188"/>
    <n v="58"/>
    <x v="7"/>
    <x v="1"/>
    <m/>
    <m/>
    <s v="General Medicine"/>
    <s v="Brianna Garcia"/>
    <s v="Back Pain"/>
    <x v="3"/>
    <x v="188"/>
    <x v="2"/>
    <s v=""/>
    <n v="3"/>
    <x v="0"/>
    <x v="153"/>
  </r>
  <r>
    <s v="a81fdfc6-a711-4de6-bbec-36f9ff0c777a"/>
    <x v="95"/>
    <n v="3"/>
    <s v="Mar"/>
    <x v="1"/>
    <x v="189"/>
    <m/>
    <x v="1"/>
    <x v="1"/>
    <m/>
    <n v="116.6"/>
    <s v="Neurology"/>
    <s v="Cynthia Chavez"/>
    <s v="Back Pain"/>
    <x v="1"/>
    <x v="189"/>
    <x v="0"/>
    <s v=""/>
    <n v="5"/>
    <x v="0"/>
    <x v="154"/>
  </r>
  <r>
    <s v="398b1e9b-dada-466d-8c50-48152fa0f5d5"/>
    <x v="62"/>
    <n v="12"/>
    <s v="Dec"/>
    <x v="1"/>
    <x v="190"/>
    <n v="8"/>
    <x v="3"/>
    <x v="0"/>
    <m/>
    <m/>
    <s v="Dermatology"/>
    <s v="Amanda Alvarado"/>
    <s v="Migraine"/>
    <x v="2"/>
    <x v="190"/>
    <x v="2"/>
    <s v=""/>
    <n v="4"/>
    <x v="0"/>
    <x v="155"/>
  </r>
  <r>
    <s v="c637571e-22fe-48be-a182-685931563826"/>
    <x v="142"/>
    <n v="2"/>
    <s v="Feb"/>
    <x v="1"/>
    <x v="191"/>
    <n v="78"/>
    <x v="5"/>
    <x v="1"/>
    <n v="128.19999999999999"/>
    <n v="102.8"/>
    <s v="Dermatology"/>
    <s v="Wanda Sullivan"/>
    <s v="Eczema"/>
    <x v="3"/>
    <x v="191"/>
    <x v="3"/>
    <s v=""/>
    <n v="3"/>
    <x v="0"/>
    <x v="156"/>
  </r>
  <r>
    <s v="dfec3912-61b9-41ff-8ce2-e6fdbf13593b"/>
    <x v="15"/>
    <n v="5"/>
    <s v="May"/>
    <x v="1"/>
    <x v="192"/>
    <m/>
    <x v="1"/>
    <x v="2"/>
    <m/>
    <m/>
    <s v="Dermatology"/>
    <s v="Amanda Hudson"/>
    <s v="Hypertension"/>
    <x v="1"/>
    <x v="192"/>
    <x v="2"/>
    <s v=""/>
    <n v="1"/>
    <x v="0"/>
    <x v="157"/>
  </r>
  <r>
    <s v="f5993872-f866-4175-838b-d3d8dc2513d3"/>
    <x v="143"/>
    <n v="9"/>
    <s v="Sep"/>
    <x v="0"/>
    <x v="193"/>
    <m/>
    <x v="1"/>
    <x v="0"/>
    <m/>
    <n v="51.2"/>
    <s v="General Medicine"/>
    <s v="Brianna Garcia"/>
    <s v="Flu"/>
    <x v="1"/>
    <x v="193"/>
    <x v="2"/>
    <s v=""/>
    <n v="1"/>
    <x v="0"/>
    <x v="158"/>
  </r>
  <r>
    <s v="36eb426c-7565-4247-9cd0-54c42e10f079"/>
    <x v="144"/>
    <n v="2"/>
    <s v="Feb"/>
    <x v="1"/>
    <x v="194"/>
    <n v="66"/>
    <x v="5"/>
    <x v="2"/>
    <n v="172.2"/>
    <m/>
    <s v="Pediatrics"/>
    <s v="Cynthia Chavez"/>
    <s v="Hypertension"/>
    <x v="2"/>
    <x v="194"/>
    <x v="2"/>
    <s v=""/>
    <n v="1"/>
    <x v="0"/>
    <x v="159"/>
  </r>
  <r>
    <s v="DUPLICATE-44233"/>
    <x v="145"/>
    <n v="10"/>
    <s v="Oct"/>
    <x v="0"/>
    <x v="195"/>
    <m/>
    <x v="1"/>
    <x v="1"/>
    <m/>
    <m/>
    <s v="General Medicine"/>
    <s v="Amanda Alvarado"/>
    <s v="Diabetes"/>
    <x v="1"/>
    <x v="195"/>
    <x v="2"/>
    <s v=""/>
    <n v="4"/>
    <x v="0"/>
    <x v="160"/>
  </r>
  <r>
    <s v="edd9e908-5a60-42ec-972b-d235ff354985"/>
    <x v="105"/>
    <n v="9"/>
    <s v="Sep"/>
    <x v="1"/>
    <x v="196"/>
    <m/>
    <x v="1"/>
    <x v="1"/>
    <m/>
    <n v="65.2"/>
    <s v="Neurology"/>
    <s v="Tina Wright"/>
    <s v="Eczema"/>
    <x v="1"/>
    <x v="196"/>
    <x v="1"/>
    <s v=""/>
    <n v="2"/>
    <x v="36"/>
    <x v="0"/>
  </r>
  <r>
    <s v="c2d7f5f1-e983-4324-ba72-b59155abdb17"/>
    <x v="146"/>
    <n v="10"/>
    <s v="Oct"/>
    <x v="1"/>
    <x v="197"/>
    <m/>
    <x v="1"/>
    <x v="2"/>
    <m/>
    <m/>
    <s v="Orthopedics"/>
    <s v="Michael Bowman"/>
    <s v="Back Pain"/>
    <x v="1"/>
    <x v="197"/>
    <x v="2"/>
    <s v=""/>
    <n v="1"/>
    <x v="0"/>
    <x v="161"/>
  </r>
  <r>
    <s v="78087eca-bf6c-45c3-924c-bf72170fc10c"/>
    <x v="147"/>
    <n v="11"/>
    <s v="Nov"/>
    <x v="1"/>
    <x v="198"/>
    <m/>
    <x v="1"/>
    <x v="0"/>
    <m/>
    <n v="89.3"/>
    <s v="Cardiology"/>
    <s v="Wanda Sullivan"/>
    <s v="Flu"/>
    <x v="1"/>
    <x v="198"/>
    <x v="3"/>
    <s v=""/>
    <n v="1"/>
    <x v="0"/>
    <x v="162"/>
  </r>
  <r>
    <s v="0e3a4f1a-1689-4b9d-92fe-6593e1b8319a"/>
    <x v="148"/>
    <n v="1"/>
    <s v="Jan"/>
    <x v="1"/>
    <x v="199"/>
    <n v="89"/>
    <x v="0"/>
    <x v="0"/>
    <n v="115.5"/>
    <n v="44.9"/>
    <s v="Dermatology"/>
    <s v="Alec King"/>
    <s v="Flu"/>
    <x v="0"/>
    <x v="199"/>
    <x v="0"/>
    <s v=""/>
    <n v="1"/>
    <x v="0"/>
    <x v="163"/>
  </r>
  <r>
    <s v="886350f7-ca85-482e-9e02-4d7b86ed3841"/>
    <x v="102"/>
    <n v="12"/>
    <s v="Dec"/>
    <x v="0"/>
    <x v="200"/>
    <m/>
    <x v="1"/>
    <x v="0"/>
    <m/>
    <m/>
    <s v="Cardiology"/>
    <s v="Gary Brown"/>
    <s v="Eczema"/>
    <x v="1"/>
    <x v="200"/>
    <x v="2"/>
    <s v=""/>
    <n v="2"/>
    <x v="0"/>
    <x v="164"/>
  </r>
  <r>
    <s v="5aa818d2-f944-4713-9e47-2d8cf9c0e67a"/>
    <x v="149"/>
    <n v="12"/>
    <s v="Dec"/>
    <x v="0"/>
    <x v="201"/>
    <m/>
    <x v="1"/>
    <x v="1"/>
    <m/>
    <m/>
    <s v="Pediatrics"/>
    <s v="Michael Bowman"/>
    <s v="Flu"/>
    <x v="1"/>
    <x v="201"/>
    <x v="0"/>
    <s v=""/>
    <n v="4"/>
    <x v="0"/>
    <x v="165"/>
  </r>
  <r>
    <s v="d523476e-9238-4e14-a8f5-7bdb1ad8df9c"/>
    <x v="109"/>
    <n v="12"/>
    <s v="Dec"/>
    <x v="0"/>
    <x v="202"/>
    <m/>
    <x v="1"/>
    <x v="1"/>
    <m/>
    <m/>
    <s v="Cardiology"/>
    <s v="Amanda Hudson"/>
    <s v="Back Pain"/>
    <x v="3"/>
    <x v="202"/>
    <x v="2"/>
    <s v=""/>
    <n v="1"/>
    <x v="0"/>
    <x v="166"/>
  </r>
  <r>
    <s v="0904088b-0284-42ba-9c29-b7e3935fa45f"/>
    <x v="150"/>
    <n v="10"/>
    <s v="Oct"/>
    <x v="0"/>
    <x v="203"/>
    <m/>
    <x v="1"/>
    <x v="0"/>
    <m/>
    <n v="82.1"/>
    <s v="General Medicine"/>
    <s v="Brianna Garcia"/>
    <s v="Eczema"/>
    <x v="1"/>
    <x v="203"/>
    <x v="0"/>
    <s v=""/>
    <n v="2"/>
    <x v="0"/>
    <x v="167"/>
  </r>
  <r>
    <s v="46921127-4c82-430e-9ef2-904405ef7469"/>
    <x v="151"/>
    <n v="8"/>
    <s v="Aug"/>
    <x v="0"/>
    <x v="204"/>
    <m/>
    <x v="1"/>
    <x v="0"/>
    <n v="102.7"/>
    <m/>
    <s v="General Medicine"/>
    <s v="Tyler Kim"/>
    <s v="Eczema"/>
    <x v="0"/>
    <x v="204"/>
    <x v="2"/>
    <s v=""/>
    <n v="1"/>
    <x v="0"/>
    <x v="168"/>
  </r>
  <r>
    <s v="31a5fc23-36c3-4fe6-8128-8fdef13c19ee"/>
    <x v="36"/>
    <n v="9"/>
    <s v="Sep"/>
    <x v="0"/>
    <x v="205"/>
    <n v="4"/>
    <x v="3"/>
    <x v="0"/>
    <n v="108"/>
    <m/>
    <s v="Pediatrics"/>
    <s v="Steven Brown"/>
    <s v="Fracture"/>
    <x v="2"/>
    <x v="205"/>
    <x v="3"/>
    <s v=""/>
    <n v="4"/>
    <x v="0"/>
    <x v="169"/>
  </r>
  <r>
    <s v="33cc0c0f-e78f-464b-8ad3-6cb93bf20160"/>
    <x v="124"/>
    <n v="10"/>
    <s v="Oct"/>
    <x v="0"/>
    <x v="206"/>
    <m/>
    <x v="1"/>
    <x v="1"/>
    <m/>
    <n v="116"/>
    <s v="Pediatrics"/>
    <s v="Steven Brown"/>
    <s v="Fracture"/>
    <x v="1"/>
    <x v="206"/>
    <x v="3"/>
    <s v=""/>
    <n v="4"/>
    <x v="0"/>
    <x v="170"/>
  </r>
  <r>
    <s v="ae89c5fa-3d73-4bc3-bc94-27d46547445c"/>
    <x v="152"/>
    <n v="4"/>
    <s v="Apr"/>
    <x v="1"/>
    <x v="207"/>
    <n v="29"/>
    <x v="6"/>
    <x v="0"/>
    <m/>
    <n v="101.6"/>
    <s v="Dermatology"/>
    <s v="Steven Brown"/>
    <s v="Hypertension"/>
    <x v="2"/>
    <x v="207"/>
    <x v="1"/>
    <s v=""/>
    <n v="4"/>
    <x v="37"/>
    <x v="0"/>
  </r>
  <r>
    <s v="23671008-ab1d-454f-972d-9b88e6c452c7"/>
    <x v="153"/>
    <n v="3"/>
    <s v="Mar"/>
    <x v="0"/>
    <x v="208"/>
    <n v="19"/>
    <x v="6"/>
    <x v="0"/>
    <m/>
    <m/>
    <s v="Cardiology"/>
    <s v="Wanda Sullivan"/>
    <s v="Fracture"/>
    <x v="3"/>
    <x v="208"/>
    <x v="3"/>
    <s v=""/>
    <n v="5"/>
    <x v="0"/>
    <x v="171"/>
  </r>
  <r>
    <s v="b12b2a31-c8a3-451f-a3b7-103ee9cbfae2"/>
    <x v="72"/>
    <n v="5"/>
    <s v="May"/>
    <x v="1"/>
    <x v="209"/>
    <m/>
    <x v="1"/>
    <x v="2"/>
    <m/>
    <n v="87.2"/>
    <s v="Neurology"/>
    <s v="Amanda Hudson"/>
    <s v="Fracture"/>
    <x v="1"/>
    <x v="209"/>
    <x v="3"/>
    <s v=""/>
    <n v="5"/>
    <x v="0"/>
    <x v="172"/>
  </r>
  <r>
    <s v="DUPLICATE-d810d"/>
    <x v="154"/>
    <n v="11"/>
    <s v="Nov"/>
    <x v="0"/>
    <x v="210"/>
    <n v="51"/>
    <x v="7"/>
    <x v="1"/>
    <n v="121.2"/>
    <n v="79"/>
    <s v="Pediatrics"/>
    <s v="Cynthia Chavez"/>
    <s v="Hypertension"/>
    <x v="0"/>
    <x v="210"/>
    <x v="3"/>
    <s v=""/>
    <s v="No Feedback"/>
    <x v="0"/>
    <x v="173"/>
  </r>
  <r>
    <s v="3cde1f92-e3e3-41d7-a9b9-d22946e5ecc6"/>
    <x v="155"/>
    <n v="7"/>
    <s v="Jul"/>
    <x v="0"/>
    <x v="211"/>
    <m/>
    <x v="1"/>
    <x v="2"/>
    <m/>
    <m/>
    <s v="Cardiology"/>
    <s v="Tina Wright"/>
    <s v="Flu"/>
    <x v="1"/>
    <x v="211"/>
    <x v="2"/>
    <s v=""/>
    <s v="No Feedback"/>
    <x v="0"/>
    <x v="174"/>
  </r>
  <r>
    <s v="966d6ad6-c678-4326-a1ad-03a28cbb2cb0"/>
    <x v="92"/>
    <n v="12"/>
    <s v="Dec"/>
    <x v="0"/>
    <x v="212"/>
    <m/>
    <x v="1"/>
    <x v="2"/>
    <n v="126.8"/>
    <n v="76"/>
    <s v="General Medicine"/>
    <s v="Derrick Campbell"/>
    <s v="Diabetes"/>
    <x v="2"/>
    <x v="212"/>
    <x v="2"/>
    <s v=""/>
    <n v="4"/>
    <x v="0"/>
    <x v="175"/>
  </r>
  <r>
    <s v="9898c3aa-d814-4311-a568-ff2a783bf36d"/>
    <x v="156"/>
    <n v="10"/>
    <s v="Oct"/>
    <x v="0"/>
    <x v="213"/>
    <m/>
    <x v="1"/>
    <x v="1"/>
    <m/>
    <m/>
    <s v="General Medicine"/>
    <s v="Brianna Garcia"/>
    <s v="Diabetes"/>
    <x v="1"/>
    <x v="213"/>
    <x v="2"/>
    <s v=""/>
    <s v="No Feedback"/>
    <x v="0"/>
    <x v="176"/>
  </r>
  <r>
    <s v="bc9077e4-31fb-4e7a-b1e5-e2a1407897d1"/>
    <x v="152"/>
    <n v="4"/>
    <s v="Apr"/>
    <x v="1"/>
    <x v="214"/>
    <m/>
    <x v="1"/>
    <x v="1"/>
    <m/>
    <m/>
    <s v="Neurology"/>
    <s v="Tyler Kim"/>
    <s v="Eczema"/>
    <x v="0"/>
    <x v="214"/>
    <x v="0"/>
    <s v=""/>
    <n v="4"/>
    <x v="0"/>
    <x v="177"/>
  </r>
  <r>
    <s v="6671c6c2-b190-4408-9156-496d177bf016"/>
    <x v="16"/>
    <n v="3"/>
    <s v="Mar"/>
    <x v="1"/>
    <x v="215"/>
    <n v="67"/>
    <x v="5"/>
    <x v="1"/>
    <n v="107.6"/>
    <n v="86"/>
    <s v="General Medicine"/>
    <s v="Katrina Sanders"/>
    <s v="Diabetes"/>
    <x v="2"/>
    <x v="215"/>
    <x v="3"/>
    <s v=""/>
    <n v="5"/>
    <x v="0"/>
    <x v="178"/>
  </r>
  <r>
    <s v="c66a48f0-efc5-4cb2-a18f-f430b39665e9"/>
    <x v="132"/>
    <n v="2"/>
    <s v="Feb"/>
    <x v="0"/>
    <x v="216"/>
    <n v="5"/>
    <x v="3"/>
    <x v="1"/>
    <m/>
    <m/>
    <s v="Orthopedics"/>
    <s v="Amanda Alvarado"/>
    <s v="Migraine"/>
    <x v="3"/>
    <x v="216"/>
    <x v="0"/>
    <s v=""/>
    <n v="3"/>
    <x v="0"/>
    <x v="179"/>
  </r>
  <r>
    <s v="fdeba4ff-47d9-46e7-8654-d8ef91a73a44"/>
    <x v="157"/>
    <n v="6"/>
    <s v="Jun"/>
    <x v="0"/>
    <x v="217"/>
    <m/>
    <x v="1"/>
    <x v="2"/>
    <m/>
    <m/>
    <s v="Pediatrics"/>
    <s v="Cynthia Chavez"/>
    <s v="Flu"/>
    <x v="2"/>
    <x v="217"/>
    <x v="2"/>
    <s v=""/>
    <n v="5"/>
    <x v="0"/>
    <x v="180"/>
  </r>
  <r>
    <s v="a680f0fe-c094-4a3a-8e61-0bdbe7adce06"/>
    <x v="142"/>
    <n v="2"/>
    <s v="Feb"/>
    <x v="1"/>
    <x v="218"/>
    <m/>
    <x v="1"/>
    <x v="2"/>
    <m/>
    <n v="91.9"/>
    <s v="Cardiology"/>
    <s v="Brianna Garcia"/>
    <s v="Diabetes"/>
    <x v="3"/>
    <x v="218"/>
    <x v="0"/>
    <s v=""/>
    <n v="1"/>
    <x v="0"/>
    <x v="181"/>
  </r>
  <r>
    <s v="DUPLICATE-cc462"/>
    <x v="158"/>
    <n v="7"/>
    <s v="Jul"/>
    <x v="0"/>
    <x v="219"/>
    <m/>
    <x v="1"/>
    <x v="2"/>
    <m/>
    <m/>
    <s v="Orthopedics"/>
    <s v="Amanda Hudson"/>
    <s v="Fracture"/>
    <x v="1"/>
    <x v="219"/>
    <x v="0"/>
    <s v=""/>
    <n v="5"/>
    <x v="0"/>
    <x v="182"/>
  </r>
  <r>
    <s v="84610ff3-2957-4e7f-b931-b9bda1c694c7"/>
    <x v="60"/>
    <n v="1"/>
    <s v="Jan"/>
    <x v="1"/>
    <x v="220"/>
    <m/>
    <x v="1"/>
    <x v="1"/>
    <m/>
    <n v="101.8"/>
    <s v="Pediatrics"/>
    <s v="Brianna Garcia"/>
    <s v="Back Pain"/>
    <x v="1"/>
    <x v="220"/>
    <x v="1"/>
    <s v=""/>
    <n v="1"/>
    <x v="38"/>
    <x v="0"/>
  </r>
  <r>
    <s v="39a93835-5891-415d-8d5d-8d438315007e"/>
    <x v="159"/>
    <n v="4"/>
    <s v="Apr"/>
    <x v="1"/>
    <x v="221"/>
    <m/>
    <x v="1"/>
    <x v="0"/>
    <n v="154.9"/>
    <n v="49.4"/>
    <s v="Dermatology"/>
    <s v="Cynthia Chavez"/>
    <s v="Flu"/>
    <x v="0"/>
    <x v="221"/>
    <x v="2"/>
    <s v=""/>
    <s v="No Feedback"/>
    <x v="0"/>
    <x v="183"/>
  </r>
  <r>
    <s v="e9c4d608-3090-4ac5-a615-daec75b06397"/>
    <x v="160"/>
    <n v="11"/>
    <s v="Nov"/>
    <x v="0"/>
    <x v="222"/>
    <m/>
    <x v="1"/>
    <x v="2"/>
    <m/>
    <n v="111"/>
    <s v="Dermatology"/>
    <s v="Cynthia Chavez"/>
    <s v="Migraine"/>
    <x v="3"/>
    <x v="222"/>
    <x v="2"/>
    <s v=""/>
    <s v="No Feedback"/>
    <x v="0"/>
    <x v="184"/>
  </r>
  <r>
    <s v="d8314bf1-ae50-4bc9-bc87-5e4052e413a6"/>
    <x v="161"/>
    <n v="8"/>
    <s v="Aug"/>
    <x v="0"/>
    <x v="223"/>
    <m/>
    <x v="1"/>
    <x v="1"/>
    <m/>
    <m/>
    <s v="General Medicine"/>
    <s v="Amanda Hudson"/>
    <s v="Diabetes"/>
    <x v="2"/>
    <x v="223"/>
    <x v="0"/>
    <s v=""/>
    <n v="1"/>
    <x v="0"/>
    <x v="185"/>
  </r>
  <r>
    <s v="50157595-fa90-40b1-b0ff-a6178d3268e4"/>
    <x v="20"/>
    <n v="12"/>
    <s v="Dec"/>
    <x v="0"/>
    <x v="224"/>
    <m/>
    <x v="1"/>
    <x v="0"/>
    <m/>
    <m/>
    <s v="Cardiology"/>
    <s v="Amanda Hudson"/>
    <s v="Hypertension"/>
    <x v="1"/>
    <x v="224"/>
    <x v="0"/>
    <s v=""/>
    <n v="4"/>
    <x v="0"/>
    <x v="186"/>
  </r>
  <r>
    <s v="df0923a2-7b9c-4390-b80a-ce5adcf05140"/>
    <x v="10"/>
    <n v="4"/>
    <s v="Apr"/>
    <x v="0"/>
    <x v="225"/>
    <n v="56"/>
    <x v="7"/>
    <x v="0"/>
    <m/>
    <n v="70.900000000000006"/>
    <s v="Dermatology"/>
    <s v="Michael Bowman"/>
    <s v="Diabetes"/>
    <x v="3"/>
    <x v="225"/>
    <x v="2"/>
    <s v=""/>
    <s v="No Feedback"/>
    <x v="0"/>
    <x v="187"/>
  </r>
  <r>
    <s v="fd2322d3-a8d2-4199-8457-22a0c4336078"/>
    <x v="162"/>
    <n v="1"/>
    <s v="Jan"/>
    <x v="1"/>
    <x v="226"/>
    <m/>
    <x v="1"/>
    <x v="2"/>
    <m/>
    <m/>
    <s v="Dermatology"/>
    <s v="Gary Brown"/>
    <s v="Diabetes"/>
    <x v="3"/>
    <x v="226"/>
    <x v="2"/>
    <s v=""/>
    <n v="2"/>
    <x v="0"/>
    <x v="188"/>
  </r>
  <r>
    <s v="4773e7e7-2d07-41b6-9767-e88fe179a9e5"/>
    <x v="132"/>
    <n v="2"/>
    <s v="Feb"/>
    <x v="0"/>
    <x v="227"/>
    <m/>
    <x v="1"/>
    <x v="0"/>
    <m/>
    <m/>
    <s v="General Medicine"/>
    <s v="Derrick Campbell"/>
    <s v="Migraine"/>
    <x v="0"/>
    <x v="227"/>
    <x v="2"/>
    <s v=""/>
    <n v="1"/>
    <x v="0"/>
    <x v="189"/>
  </r>
  <r>
    <s v="897af3b7-8b04-4334-bb65-6e56c1a67ca2"/>
    <x v="163"/>
    <n v="12"/>
    <s v="Dec"/>
    <x v="1"/>
    <x v="228"/>
    <n v="52"/>
    <x v="7"/>
    <x v="1"/>
    <m/>
    <n v="115.5"/>
    <s v="Orthopedics"/>
    <s v="Tina Wright"/>
    <s v="Migraine"/>
    <x v="0"/>
    <x v="228"/>
    <x v="2"/>
    <s v=""/>
    <s v="No Feedback"/>
    <x v="0"/>
    <x v="190"/>
  </r>
  <r>
    <s v="fec36c3f-bba9-436f-91b6-96ab67868574"/>
    <x v="164"/>
    <n v="4"/>
    <s v="Apr"/>
    <x v="1"/>
    <x v="229"/>
    <n v="18"/>
    <x v="6"/>
    <x v="0"/>
    <m/>
    <m/>
    <s v="Neurology"/>
    <s v="Steven Brown"/>
    <s v="Eczema"/>
    <x v="3"/>
    <x v="229"/>
    <x v="1"/>
    <s v=""/>
    <n v="5"/>
    <x v="39"/>
    <x v="0"/>
  </r>
  <r>
    <s v="82a4e6d3-232c-47b1-bda6-7061452d58e7"/>
    <x v="165"/>
    <n v="5"/>
    <s v="May"/>
    <x v="1"/>
    <x v="230"/>
    <m/>
    <x v="1"/>
    <x v="2"/>
    <m/>
    <m/>
    <s v="Cardiology"/>
    <s v="Wanda Sullivan"/>
    <s v="Hypertension"/>
    <x v="2"/>
    <x v="230"/>
    <x v="0"/>
    <s v=""/>
    <n v="4"/>
    <x v="0"/>
    <x v="191"/>
  </r>
  <r>
    <s v="5b714e30-de77-4145-ba86-b17b13e60e68"/>
    <x v="166"/>
    <n v="8"/>
    <s v="Aug"/>
    <x v="1"/>
    <x v="231"/>
    <m/>
    <x v="1"/>
    <x v="0"/>
    <m/>
    <n v="52.9"/>
    <s v="Orthopedics"/>
    <s v="Amanda Alvarado"/>
    <s v="Hypertension"/>
    <x v="3"/>
    <x v="231"/>
    <x v="1"/>
    <s v=""/>
    <n v="2"/>
    <x v="40"/>
    <x v="0"/>
  </r>
  <r>
    <s v="2c36c811-4eff-4e38-a882-58710ae795d4"/>
    <x v="167"/>
    <n v="7"/>
    <s v="Jul"/>
    <x v="0"/>
    <x v="232"/>
    <m/>
    <x v="1"/>
    <x v="2"/>
    <n v="122"/>
    <m/>
    <s v="Cardiology"/>
    <s v="Michael Bowman"/>
    <s v="Back Pain"/>
    <x v="3"/>
    <x v="232"/>
    <x v="1"/>
    <s v=""/>
    <n v="1"/>
    <x v="41"/>
    <x v="0"/>
  </r>
  <r>
    <s v="07b0c14a-8557-49a6-8897-74f11839e709"/>
    <x v="19"/>
    <n v="3"/>
    <s v="Mar"/>
    <x v="1"/>
    <x v="233"/>
    <m/>
    <x v="1"/>
    <x v="0"/>
    <m/>
    <m/>
    <s v="Dermatology"/>
    <s v="Gary Brown"/>
    <s v="Eczema"/>
    <x v="3"/>
    <x v="233"/>
    <x v="2"/>
    <s v=""/>
    <s v="No Feedback"/>
    <x v="0"/>
    <x v="192"/>
  </r>
  <r>
    <s v="f88e5fe1-c4db-4721-bc94-9556b113eef1"/>
    <x v="168"/>
    <n v="9"/>
    <s v="Sep"/>
    <x v="1"/>
    <x v="234"/>
    <n v="41"/>
    <x v="4"/>
    <x v="2"/>
    <n v="174.6"/>
    <m/>
    <s v="Neurology"/>
    <s v="Tyler Kim"/>
    <s v="Hypertension"/>
    <x v="0"/>
    <x v="234"/>
    <x v="3"/>
    <s v=""/>
    <n v="2"/>
    <x v="0"/>
    <x v="193"/>
  </r>
  <r>
    <s v="76849f01-bfd6-4adf-abb0-1c941ea34d0e"/>
    <x v="141"/>
    <n v="3"/>
    <s v="Mar"/>
    <x v="1"/>
    <x v="235"/>
    <n v="28"/>
    <x v="6"/>
    <x v="1"/>
    <m/>
    <n v="119"/>
    <s v="Neurology"/>
    <s v="Cynthia Chavez"/>
    <s v="Eczema"/>
    <x v="2"/>
    <x v="235"/>
    <x v="1"/>
    <s v=""/>
    <s v="No Feedback"/>
    <x v="42"/>
    <x v="0"/>
  </r>
  <r>
    <s v="af6b327f-c03f-452b-8a53-32cc87641b9f"/>
    <x v="169"/>
    <n v="11"/>
    <s v="Nov"/>
    <x v="0"/>
    <x v="236"/>
    <m/>
    <x v="1"/>
    <x v="2"/>
    <m/>
    <m/>
    <s v="General Medicine"/>
    <s v="Patrick Howard"/>
    <s v="Flu"/>
    <x v="0"/>
    <x v="236"/>
    <x v="1"/>
    <s v=""/>
    <n v="4"/>
    <x v="43"/>
    <x v="0"/>
  </r>
  <r>
    <s v="092af84c-43b3-4b4b-980e-4bac57f5fbc4"/>
    <x v="170"/>
    <n v="5"/>
    <s v="May"/>
    <x v="1"/>
    <x v="237"/>
    <m/>
    <x v="1"/>
    <x v="2"/>
    <n v="152.80000000000001"/>
    <m/>
    <s v="Cardiology"/>
    <s v="Amanda Hudson"/>
    <s v="Back Pain"/>
    <x v="1"/>
    <x v="237"/>
    <x v="0"/>
    <s v=""/>
    <n v="1"/>
    <x v="0"/>
    <x v="194"/>
  </r>
  <r>
    <s v="a9164c85-f08f-41b8-a9ba-2b9969ed3908"/>
    <x v="171"/>
    <n v="2"/>
    <s v="Feb"/>
    <x v="1"/>
    <x v="238"/>
    <m/>
    <x v="1"/>
    <x v="1"/>
    <m/>
    <m/>
    <s v="Neurology"/>
    <s v="Derrick Campbell"/>
    <s v="Eczema"/>
    <x v="1"/>
    <x v="238"/>
    <x v="2"/>
    <s v=""/>
    <n v="5"/>
    <x v="0"/>
    <x v="195"/>
  </r>
  <r>
    <s v="130cd483-90cc-471b-ac7a-4ce128c5a08d"/>
    <x v="127"/>
    <n v="6"/>
    <s v="Jun"/>
    <x v="0"/>
    <x v="239"/>
    <m/>
    <x v="1"/>
    <x v="0"/>
    <m/>
    <m/>
    <s v="Cardiology"/>
    <s v="Tina Wright"/>
    <s v="Hypertension"/>
    <x v="2"/>
    <x v="239"/>
    <x v="3"/>
    <s v=""/>
    <n v="4"/>
    <x v="0"/>
    <x v="196"/>
  </r>
  <r>
    <s v="bbb75e6c-f8ed-488e-a89a-4652ddeaeb16"/>
    <x v="172"/>
    <n v="8"/>
    <s v="Aug"/>
    <x v="0"/>
    <x v="240"/>
    <m/>
    <x v="1"/>
    <x v="0"/>
    <m/>
    <n v="76.900000000000006"/>
    <s v="Pediatrics"/>
    <s v="Tina Wright"/>
    <s v="Flu"/>
    <x v="3"/>
    <x v="240"/>
    <x v="2"/>
    <s v=""/>
    <n v="5"/>
    <x v="0"/>
    <x v="197"/>
  </r>
  <r>
    <s v="dcd692f2-3c7b-4d27-b5b1-86c156a23cae"/>
    <x v="14"/>
    <n v="1"/>
    <s v="Jan"/>
    <x v="0"/>
    <x v="241"/>
    <n v="24"/>
    <x v="6"/>
    <x v="0"/>
    <m/>
    <n v="43.2"/>
    <s v="General Medicine"/>
    <s v="Cynthia Chavez"/>
    <s v="Fracture"/>
    <x v="2"/>
    <x v="241"/>
    <x v="1"/>
    <s v=""/>
    <n v="4"/>
    <x v="44"/>
    <x v="0"/>
  </r>
  <r>
    <s v="c5ed4800-2436-4905-9d01-2fe45ae0896a"/>
    <x v="173"/>
    <n v="5"/>
    <s v="May"/>
    <x v="1"/>
    <x v="242"/>
    <m/>
    <x v="1"/>
    <x v="0"/>
    <n v="117.6"/>
    <n v="99.1"/>
    <s v="Dermatology"/>
    <s v="Anthony Wilson"/>
    <s v="Migraine"/>
    <x v="3"/>
    <x v="242"/>
    <x v="0"/>
    <s v=""/>
    <n v="5"/>
    <x v="0"/>
    <x v="198"/>
  </r>
  <r>
    <s v="d1623f5d-12c7-4932-ad44-2dae65197ce6"/>
    <x v="128"/>
    <n v="3"/>
    <s v="Mar"/>
    <x v="1"/>
    <x v="243"/>
    <m/>
    <x v="1"/>
    <x v="0"/>
    <m/>
    <m/>
    <s v="Neurology"/>
    <s v="Steven Brown"/>
    <s v="Migraine"/>
    <x v="3"/>
    <x v="243"/>
    <x v="2"/>
    <s v=""/>
    <s v="No Feedback"/>
    <x v="0"/>
    <x v="199"/>
  </r>
  <r>
    <s v="445f3e9f-2b7c-4b1d-9b2f-79308c1e6200"/>
    <x v="7"/>
    <n v="6"/>
    <s v="Jun"/>
    <x v="1"/>
    <x v="244"/>
    <n v="36"/>
    <x v="4"/>
    <x v="1"/>
    <n v="181.1"/>
    <m/>
    <s v="Neurology"/>
    <s v="Alec King"/>
    <s v="Fracture"/>
    <x v="0"/>
    <x v="244"/>
    <x v="2"/>
    <s v=""/>
    <n v="4"/>
    <x v="0"/>
    <x v="200"/>
  </r>
  <r>
    <s v="330aeaa3-cf53-436e-92ef-972d82a9fb90"/>
    <x v="154"/>
    <n v="11"/>
    <s v="Nov"/>
    <x v="0"/>
    <x v="245"/>
    <m/>
    <x v="1"/>
    <x v="1"/>
    <n v="161.30000000000001"/>
    <m/>
    <s v="Cardiology"/>
    <s v="Cynthia Chavez"/>
    <s v="Back Pain"/>
    <x v="0"/>
    <x v="245"/>
    <x v="2"/>
    <s v=""/>
    <s v="No Feedback"/>
    <x v="0"/>
    <x v="201"/>
  </r>
  <r>
    <s v="0ad3e583-50e0-4a8c-abaa-a017aae089c9"/>
    <x v="55"/>
    <n v="3"/>
    <s v="Mar"/>
    <x v="1"/>
    <x v="246"/>
    <m/>
    <x v="1"/>
    <x v="1"/>
    <m/>
    <m/>
    <s v="Dermatology"/>
    <s v="Gary Brown"/>
    <s v="Fracture"/>
    <x v="0"/>
    <x v="246"/>
    <x v="3"/>
    <s v=""/>
    <n v="4"/>
    <x v="0"/>
    <x v="202"/>
  </r>
  <r>
    <s v="fe06508c-7e55-46d3-8d8d-fa7b0e302086"/>
    <x v="174"/>
    <n v="8"/>
    <s v="Aug"/>
    <x v="0"/>
    <x v="247"/>
    <n v="1"/>
    <x v="3"/>
    <x v="1"/>
    <m/>
    <n v="63.5"/>
    <s v="Pediatrics"/>
    <s v="Tina Wright"/>
    <s v="Diabetes"/>
    <x v="3"/>
    <x v="247"/>
    <x v="3"/>
    <s v=""/>
    <n v="2"/>
    <x v="0"/>
    <x v="203"/>
  </r>
  <r>
    <s v="5f63da50-bda0-49e3-addb-98673a7bd5d8"/>
    <x v="94"/>
    <n v="2"/>
    <s v="Feb"/>
    <x v="1"/>
    <x v="248"/>
    <m/>
    <x v="1"/>
    <x v="2"/>
    <m/>
    <n v="77.3"/>
    <s v="Dermatology"/>
    <s v="Wanda Sullivan"/>
    <s v="Diabetes"/>
    <x v="3"/>
    <x v="248"/>
    <x v="1"/>
    <s v=""/>
    <n v="2"/>
    <x v="45"/>
    <x v="0"/>
  </r>
  <r>
    <s v="b272df40-c224-450e-8b44-600e6318237e"/>
    <x v="175"/>
    <n v="7"/>
    <s v="Jul"/>
    <x v="0"/>
    <x v="249"/>
    <n v="74"/>
    <x v="5"/>
    <x v="1"/>
    <n v="144.4"/>
    <m/>
    <s v="Cardiology"/>
    <s v="Derrick Campbell"/>
    <s v="Eczema"/>
    <x v="2"/>
    <x v="249"/>
    <x v="1"/>
    <s v=""/>
    <n v="5"/>
    <x v="46"/>
    <x v="0"/>
  </r>
  <r>
    <s v="b12e790f-920c-41a0-a139-912b9f15dae5"/>
    <x v="150"/>
    <n v="10"/>
    <s v="Oct"/>
    <x v="0"/>
    <x v="250"/>
    <m/>
    <x v="1"/>
    <x v="0"/>
    <m/>
    <m/>
    <s v="Orthopedics"/>
    <s v="Cynthia Chavez"/>
    <s v="Back Pain"/>
    <x v="0"/>
    <x v="250"/>
    <x v="2"/>
    <s v=""/>
    <n v="1"/>
    <x v="0"/>
    <x v="204"/>
  </r>
  <r>
    <s v="6fc1c0ec-bc20-4450-a5da-dad6c8b0ff54"/>
    <x v="176"/>
    <n v="5"/>
    <s v="May"/>
    <x v="0"/>
    <x v="251"/>
    <n v="52"/>
    <x v="7"/>
    <x v="1"/>
    <m/>
    <m/>
    <s v="Neurology"/>
    <s v="Tina Wright"/>
    <s v="Eczema"/>
    <x v="1"/>
    <x v="251"/>
    <x v="1"/>
    <s v=""/>
    <n v="4"/>
    <x v="47"/>
    <x v="0"/>
  </r>
  <r>
    <s v="43d4ec37-a9b8-449b-ba2d-1649ba6ce30c"/>
    <x v="177"/>
    <n v="9"/>
    <s v="Sep"/>
    <x v="0"/>
    <x v="252"/>
    <m/>
    <x v="1"/>
    <x v="2"/>
    <m/>
    <m/>
    <s v="Neurology"/>
    <s v="Wanda Sullivan"/>
    <s v="Fracture"/>
    <x v="1"/>
    <x v="252"/>
    <x v="2"/>
    <s v=""/>
    <n v="4"/>
    <x v="0"/>
    <x v="205"/>
  </r>
  <r>
    <s v="c64ad741-b7db-4879-9ef7-c142da010d5c"/>
    <x v="23"/>
    <n v="4"/>
    <s v="Apr"/>
    <x v="1"/>
    <x v="253"/>
    <m/>
    <x v="1"/>
    <x v="2"/>
    <m/>
    <m/>
    <s v="Dermatology"/>
    <s v="Steven Brown"/>
    <s v="Hypertension"/>
    <x v="0"/>
    <x v="253"/>
    <x v="3"/>
    <s v=""/>
    <n v="4"/>
    <x v="0"/>
    <x v="206"/>
  </r>
  <r>
    <s v="8ef566b6-4602-41d1-8fd5-c492d582778a"/>
    <x v="2"/>
    <n v="8"/>
    <s v="Aug"/>
    <x v="0"/>
    <x v="254"/>
    <m/>
    <x v="1"/>
    <x v="0"/>
    <m/>
    <m/>
    <s v="Dermatology"/>
    <s v="Katrina Sanders"/>
    <s v="Migraine"/>
    <x v="3"/>
    <x v="254"/>
    <x v="2"/>
    <s v=""/>
    <n v="1"/>
    <x v="0"/>
    <x v="207"/>
  </r>
  <r>
    <s v="aa125e91-b333-4c1b-93d6-c6bf707a772e"/>
    <x v="77"/>
    <n v="2"/>
    <s v="Feb"/>
    <x v="1"/>
    <x v="255"/>
    <n v="38"/>
    <x v="4"/>
    <x v="1"/>
    <m/>
    <n v="84.4"/>
    <s v="Neurology"/>
    <s v="Michael Bowman"/>
    <s v="Flu"/>
    <x v="1"/>
    <x v="255"/>
    <x v="3"/>
    <s v=""/>
    <n v="1"/>
    <x v="0"/>
    <x v="208"/>
  </r>
  <r>
    <s v="2fc628d0-8b48-44a7-8ad4-16b8bcc22229"/>
    <x v="178"/>
    <n v="9"/>
    <s v="Sep"/>
    <x v="0"/>
    <x v="256"/>
    <m/>
    <x v="1"/>
    <x v="0"/>
    <m/>
    <m/>
    <s v="General Medicine"/>
    <s v="Anthony Wilson"/>
    <s v="Flu"/>
    <x v="3"/>
    <x v="256"/>
    <x v="2"/>
    <s v=""/>
    <n v="2"/>
    <x v="0"/>
    <x v="209"/>
  </r>
  <r>
    <s v="8531bad6-5321-4eb1-a7e0-f63a74c60844"/>
    <x v="159"/>
    <n v="4"/>
    <s v="Apr"/>
    <x v="1"/>
    <x v="257"/>
    <n v="85"/>
    <x v="0"/>
    <x v="1"/>
    <n v="152.19999999999999"/>
    <m/>
    <s v="Neurology"/>
    <s v="Gary Brown"/>
    <s v="Eczema"/>
    <x v="2"/>
    <x v="257"/>
    <x v="0"/>
    <s v=""/>
    <n v="2"/>
    <x v="0"/>
    <x v="210"/>
  </r>
  <r>
    <s v="6c18b063-d0db-46b1-a8f7-a6617de790ea"/>
    <x v="179"/>
    <n v="5"/>
    <s v="May"/>
    <x v="1"/>
    <x v="258"/>
    <m/>
    <x v="1"/>
    <x v="1"/>
    <n v="184.1"/>
    <m/>
    <s v="Cardiology"/>
    <s v="Amanda Alvarado"/>
    <s v="Migraine"/>
    <x v="3"/>
    <x v="258"/>
    <x v="1"/>
    <s v=""/>
    <s v="No Feedback"/>
    <x v="48"/>
    <x v="0"/>
  </r>
  <r>
    <s v="4ed00f58-76dc-45f4-a983-679c10b682f3"/>
    <x v="180"/>
    <n v="11"/>
    <s v="Nov"/>
    <x v="0"/>
    <x v="259"/>
    <m/>
    <x v="1"/>
    <x v="2"/>
    <n v="167"/>
    <m/>
    <s v="General Medicine"/>
    <s v="Cynthia Chavez"/>
    <s v="Flu"/>
    <x v="0"/>
    <x v="259"/>
    <x v="2"/>
    <s v=""/>
    <n v="2"/>
    <x v="0"/>
    <x v="211"/>
  </r>
  <r>
    <s v="f836922b-afe1-4c36-9b78-c725e97decc1"/>
    <x v="28"/>
    <n v="11"/>
    <s v="Nov"/>
    <x v="0"/>
    <x v="260"/>
    <n v="8"/>
    <x v="3"/>
    <x v="2"/>
    <m/>
    <m/>
    <s v="Orthopedics"/>
    <s v="Tina Wright"/>
    <s v="Fracture"/>
    <x v="0"/>
    <x v="260"/>
    <x v="0"/>
    <s v=""/>
    <n v="1"/>
    <x v="0"/>
    <x v="212"/>
  </r>
  <r>
    <s v="3a3b5d95-deba-4f61-b69d-4d73041e9198"/>
    <x v="181"/>
    <n v="10"/>
    <s v="Oct"/>
    <x v="0"/>
    <x v="261"/>
    <m/>
    <x v="1"/>
    <x v="1"/>
    <m/>
    <m/>
    <s v="Orthopedics"/>
    <s v="Wanda Sullivan"/>
    <s v="Eczema"/>
    <x v="3"/>
    <x v="261"/>
    <x v="0"/>
    <s v=""/>
    <n v="5"/>
    <x v="0"/>
    <x v="213"/>
  </r>
  <r>
    <s v="4028b0a6-1adc-4fe1-a569-cfaeb491a80d"/>
    <x v="182"/>
    <n v="11"/>
    <s v="Nov"/>
    <x v="0"/>
    <x v="262"/>
    <m/>
    <x v="1"/>
    <x v="2"/>
    <m/>
    <n v="53.4"/>
    <s v="Dermatology"/>
    <s v="Tina Wright"/>
    <s v="Fracture"/>
    <x v="0"/>
    <x v="262"/>
    <x v="1"/>
    <s v=""/>
    <n v="4"/>
    <x v="49"/>
    <x v="0"/>
  </r>
  <r>
    <s v="272ac7d4-cdce-42c2-88be-33582b2c79a7"/>
    <x v="183"/>
    <n v="3"/>
    <s v="Mar"/>
    <x v="1"/>
    <x v="263"/>
    <m/>
    <x v="1"/>
    <x v="2"/>
    <m/>
    <n v="56.1"/>
    <s v="Cardiology"/>
    <s v="Tina Wright"/>
    <s v="Back Pain"/>
    <x v="3"/>
    <x v="263"/>
    <x v="2"/>
    <s v=""/>
    <n v="3"/>
    <x v="0"/>
    <x v="214"/>
  </r>
  <r>
    <s v="949b7993-c4e4-4d8a-b8de-a3b28956515d"/>
    <x v="166"/>
    <n v="8"/>
    <s v="Aug"/>
    <x v="1"/>
    <x v="264"/>
    <n v="60"/>
    <x v="5"/>
    <x v="0"/>
    <m/>
    <n v="63.3"/>
    <s v="Cardiology"/>
    <s v="Brianna Garcia"/>
    <s v="Hypertension"/>
    <x v="0"/>
    <x v="264"/>
    <x v="0"/>
    <s v=""/>
    <n v="5"/>
    <x v="0"/>
    <x v="215"/>
  </r>
  <r>
    <s v="1273d7ed-ab47-4aa7-872b-0b7290c91ccd"/>
    <x v="184"/>
    <n v="8"/>
    <s v="Aug"/>
    <x v="0"/>
    <x v="265"/>
    <n v="52"/>
    <x v="7"/>
    <x v="0"/>
    <m/>
    <m/>
    <s v="Cardiology"/>
    <s v="Michael Bowman"/>
    <s v="Diabetes"/>
    <x v="3"/>
    <x v="265"/>
    <x v="3"/>
    <s v=""/>
    <n v="4"/>
    <x v="0"/>
    <x v="216"/>
  </r>
  <r>
    <s v="7ca20fa3-0a3a-4765-8c1b-0acb0f2cc207"/>
    <x v="119"/>
    <n v="7"/>
    <s v="Jul"/>
    <x v="1"/>
    <x v="266"/>
    <m/>
    <x v="1"/>
    <x v="0"/>
    <m/>
    <n v="110.3"/>
    <s v="General Medicine"/>
    <s v="Derrick Campbell"/>
    <s v="Hypertension"/>
    <x v="1"/>
    <x v="266"/>
    <x v="1"/>
    <s v=""/>
    <s v="No Feedback"/>
    <x v="50"/>
    <x v="0"/>
  </r>
  <r>
    <s v="20240d32-e230-42d1-a31c-3592c5517117"/>
    <x v="144"/>
    <n v="2"/>
    <s v="Feb"/>
    <x v="1"/>
    <x v="267"/>
    <n v="31"/>
    <x v="4"/>
    <x v="0"/>
    <n v="125.2"/>
    <m/>
    <s v="Neurology"/>
    <s v="Katrina Sanders"/>
    <s v="Back Pain"/>
    <x v="3"/>
    <x v="267"/>
    <x v="3"/>
    <s v=""/>
    <n v="3"/>
    <x v="0"/>
    <x v="217"/>
  </r>
  <r>
    <s v="258321ce-fd92-4a6a-9555-334896849249"/>
    <x v="38"/>
    <n v="2"/>
    <s v="Feb"/>
    <x v="0"/>
    <x v="268"/>
    <m/>
    <x v="1"/>
    <x v="2"/>
    <n v="173.2"/>
    <n v="88.6"/>
    <s v="General Medicine"/>
    <s v="Michael Bowman"/>
    <s v="Back Pain"/>
    <x v="2"/>
    <x v="268"/>
    <x v="2"/>
    <s v=""/>
    <n v="4"/>
    <x v="0"/>
    <x v="218"/>
  </r>
  <r>
    <s v="d6635c30-c320-4a15-ab5d-7f079ae347e9"/>
    <x v="185"/>
    <n v="2"/>
    <s v="Feb"/>
    <x v="1"/>
    <x v="269"/>
    <m/>
    <x v="1"/>
    <x v="0"/>
    <m/>
    <n v="82.5"/>
    <s v="General Medicine"/>
    <s v="Anthony Wilson"/>
    <s v="Back Pain"/>
    <x v="0"/>
    <x v="269"/>
    <x v="2"/>
    <s v=""/>
    <n v="4"/>
    <x v="0"/>
    <x v="219"/>
  </r>
  <r>
    <s v="23d894cc-97f7-41bd-a8fb-8d7d5918e589"/>
    <x v="129"/>
    <n v="7"/>
    <s v="Jul"/>
    <x v="0"/>
    <x v="270"/>
    <n v="87"/>
    <x v="0"/>
    <x v="2"/>
    <n v="150.1"/>
    <m/>
    <s v="Cardiology"/>
    <s v="Cynthia Chavez"/>
    <s v="Fracture"/>
    <x v="2"/>
    <x v="270"/>
    <x v="2"/>
    <s v=""/>
    <n v="4"/>
    <x v="0"/>
    <x v="220"/>
  </r>
  <r>
    <s v="5c5f4cb7-d22a-4252-a5c2-a978b7fc3ef0"/>
    <x v="105"/>
    <n v="9"/>
    <s v="Sep"/>
    <x v="1"/>
    <x v="271"/>
    <m/>
    <x v="1"/>
    <x v="0"/>
    <n v="126.6"/>
    <m/>
    <s v="Pediatrics"/>
    <s v="Steven Brown"/>
    <s v="Eczema"/>
    <x v="3"/>
    <x v="271"/>
    <x v="3"/>
    <s v=""/>
    <s v="No Feedback"/>
    <x v="0"/>
    <x v="221"/>
  </r>
  <r>
    <s v="1929cc22-e7f7-45c0-a09e-95059fd7e7b7"/>
    <x v="186"/>
    <n v="7"/>
    <s v="Jul"/>
    <x v="0"/>
    <x v="272"/>
    <m/>
    <x v="1"/>
    <x v="2"/>
    <n v="192.7"/>
    <m/>
    <s v="Cardiology"/>
    <s v="Brianna Garcia"/>
    <s v="Fracture"/>
    <x v="0"/>
    <x v="272"/>
    <x v="2"/>
    <s v=""/>
    <n v="1"/>
    <x v="0"/>
    <x v="222"/>
  </r>
  <r>
    <s v="c5797bc0-9145-4173-a39b-937ce76ffb15"/>
    <x v="187"/>
    <n v="8"/>
    <s v="Aug"/>
    <x v="0"/>
    <x v="273"/>
    <m/>
    <x v="1"/>
    <x v="0"/>
    <m/>
    <m/>
    <s v="Orthopedics"/>
    <s v="Michael Bowman"/>
    <s v="Fracture"/>
    <x v="1"/>
    <x v="273"/>
    <x v="2"/>
    <s v=""/>
    <s v="No Feedback"/>
    <x v="0"/>
    <x v="223"/>
  </r>
  <r>
    <s v="9760613f-49f0-4cf2-8b2b-a2b940d289a9"/>
    <x v="188"/>
    <n v="7"/>
    <s v="Jul"/>
    <x v="1"/>
    <x v="274"/>
    <m/>
    <x v="1"/>
    <x v="1"/>
    <m/>
    <m/>
    <s v="Pediatrics"/>
    <s v="Anthony Wilson"/>
    <s v="Eczema"/>
    <x v="3"/>
    <x v="274"/>
    <x v="3"/>
    <s v=""/>
    <n v="1"/>
    <x v="0"/>
    <x v="224"/>
  </r>
  <r>
    <s v="d4e3dfba-de0f-4b55-bf2f-cf4e79402766"/>
    <x v="189"/>
    <n v="8"/>
    <s v="Aug"/>
    <x v="0"/>
    <x v="275"/>
    <n v="24"/>
    <x v="6"/>
    <x v="0"/>
    <m/>
    <n v="55.1"/>
    <s v="Cardiology"/>
    <s v="Tyler Kim"/>
    <s v="Migraine"/>
    <x v="1"/>
    <x v="275"/>
    <x v="3"/>
    <s v=""/>
    <n v="4"/>
    <x v="0"/>
    <x v="225"/>
  </r>
  <r>
    <s v="aab6cd4b-c55e-4f85-be16-da96d58db42a"/>
    <x v="133"/>
    <n v="4"/>
    <s v="Apr"/>
    <x v="0"/>
    <x v="276"/>
    <m/>
    <x v="1"/>
    <x v="2"/>
    <m/>
    <n v="66.3"/>
    <s v="Dermatology"/>
    <s v="Wanda Sullivan"/>
    <s v="Migraine"/>
    <x v="0"/>
    <x v="276"/>
    <x v="1"/>
    <s v=""/>
    <s v="No Feedback"/>
    <x v="51"/>
    <x v="0"/>
  </r>
  <r>
    <s v="8d354d39-f309-4490-a914-9c186a62ede9"/>
    <x v="147"/>
    <n v="11"/>
    <s v="Nov"/>
    <x v="1"/>
    <x v="277"/>
    <m/>
    <x v="1"/>
    <x v="2"/>
    <m/>
    <m/>
    <s v="Orthopedics"/>
    <s v="Cynthia Chavez"/>
    <s v="Fracture"/>
    <x v="0"/>
    <x v="277"/>
    <x v="0"/>
    <s v=""/>
    <n v="4"/>
    <x v="0"/>
    <x v="226"/>
  </r>
  <r>
    <s v="841da252-d98a-42a0-a4bf-54bd40136144"/>
    <x v="104"/>
    <n v="10"/>
    <s v="Oct"/>
    <x v="0"/>
    <x v="278"/>
    <n v="20"/>
    <x v="6"/>
    <x v="2"/>
    <m/>
    <m/>
    <s v="Neurology"/>
    <s v="Alec King"/>
    <s v="Fracture"/>
    <x v="0"/>
    <x v="278"/>
    <x v="2"/>
    <s v=""/>
    <s v="No Feedback"/>
    <x v="0"/>
    <x v="227"/>
  </r>
  <r>
    <s v="e2490c81-2cb9-475a-80a4-50ddc68e9679"/>
    <x v="190"/>
    <n v="8"/>
    <s v="Aug"/>
    <x v="0"/>
    <x v="279"/>
    <n v="45"/>
    <x v="7"/>
    <x v="0"/>
    <m/>
    <m/>
    <s v="Neurology"/>
    <s v="Brianna Garcia"/>
    <s v="Flu"/>
    <x v="0"/>
    <x v="279"/>
    <x v="2"/>
    <s v=""/>
    <s v="No Feedback"/>
    <x v="0"/>
    <x v="228"/>
  </r>
  <r>
    <s v="c00be6c9-d3ad-4aca-a0bc-8c8ff2797188"/>
    <x v="191"/>
    <n v="6"/>
    <s v="Jun"/>
    <x v="0"/>
    <x v="280"/>
    <m/>
    <x v="1"/>
    <x v="0"/>
    <n v="148"/>
    <n v="64"/>
    <s v="Orthopedics"/>
    <s v="Anthony Wilson"/>
    <s v="Eczema"/>
    <x v="3"/>
    <x v="280"/>
    <x v="2"/>
    <s v=""/>
    <n v="3"/>
    <x v="0"/>
    <x v="229"/>
  </r>
  <r>
    <s v="30f97de2-389d-4ef1-a88e-f8b64655d690"/>
    <x v="16"/>
    <n v="3"/>
    <s v="Mar"/>
    <x v="1"/>
    <x v="281"/>
    <m/>
    <x v="1"/>
    <x v="1"/>
    <m/>
    <n v="43.8"/>
    <s v="Dermatology"/>
    <s v="Tina Wright"/>
    <s v="Back Pain"/>
    <x v="0"/>
    <x v="281"/>
    <x v="3"/>
    <s v=""/>
    <n v="1"/>
    <x v="0"/>
    <x v="230"/>
  </r>
  <r>
    <s v="f9b8613d-3f3b-4646-b889-dd6f9885f744"/>
    <x v="192"/>
    <n v="4"/>
    <s v="Apr"/>
    <x v="1"/>
    <x v="282"/>
    <n v="51"/>
    <x v="7"/>
    <x v="0"/>
    <m/>
    <m/>
    <s v="General Medicine"/>
    <s v="Wanda Sullivan"/>
    <s v="Hypertension"/>
    <x v="3"/>
    <x v="282"/>
    <x v="1"/>
    <s v=""/>
    <s v="No Feedback"/>
    <x v="52"/>
    <x v="0"/>
  </r>
  <r>
    <s v="cc370cec-ead8-4ada-9a65-65303ace1c9f"/>
    <x v="193"/>
    <n v="7"/>
    <s v="Jul"/>
    <x v="0"/>
    <x v="283"/>
    <n v="53"/>
    <x v="7"/>
    <x v="2"/>
    <m/>
    <m/>
    <s v="Orthopedics"/>
    <s v="Gary Brown"/>
    <s v="Migraine"/>
    <x v="2"/>
    <x v="283"/>
    <x v="3"/>
    <s v=""/>
    <s v="No Feedback"/>
    <x v="0"/>
    <x v="231"/>
  </r>
  <r>
    <s v="DUPLICATE-20105"/>
    <x v="86"/>
    <n v="3"/>
    <s v="Mar"/>
    <x v="0"/>
    <x v="284"/>
    <m/>
    <x v="1"/>
    <x v="0"/>
    <m/>
    <m/>
    <s v="Cardiology"/>
    <s v="Patrick Howard"/>
    <s v="Eczema"/>
    <x v="2"/>
    <x v="284"/>
    <x v="0"/>
    <s v=""/>
    <s v="No Feedback"/>
    <x v="0"/>
    <x v="232"/>
  </r>
  <r>
    <s v="0f1f408c-9e10-4b7f-8e10-2a3b692194b4"/>
    <x v="82"/>
    <n v="4"/>
    <s v="Apr"/>
    <x v="1"/>
    <x v="285"/>
    <m/>
    <x v="1"/>
    <x v="2"/>
    <n v="111.4"/>
    <n v="80.900000000000006"/>
    <s v="Dermatology"/>
    <s v="Tyler Kim"/>
    <s v="Hypertension"/>
    <x v="3"/>
    <x v="285"/>
    <x v="0"/>
    <s v=""/>
    <n v="5"/>
    <x v="0"/>
    <x v="233"/>
  </r>
  <r>
    <s v="7895fa04-227a-4845-a38e-f2e79556664c"/>
    <x v="172"/>
    <n v="8"/>
    <s v="Aug"/>
    <x v="0"/>
    <x v="286"/>
    <m/>
    <x v="1"/>
    <x v="1"/>
    <n v="186.4"/>
    <m/>
    <s v="General Medicine"/>
    <s v="Michael Bowman"/>
    <s v="Migraine"/>
    <x v="3"/>
    <x v="286"/>
    <x v="1"/>
    <s v=""/>
    <n v="4"/>
    <x v="53"/>
    <x v="0"/>
  </r>
  <r>
    <s v="fa1ab5d2-bd85-4596-9f71-5553d3b69725"/>
    <x v="194"/>
    <n v="12"/>
    <s v="Dec"/>
    <x v="0"/>
    <x v="287"/>
    <m/>
    <x v="1"/>
    <x v="2"/>
    <m/>
    <n v="91.4"/>
    <s v="Orthopedics"/>
    <s v="Gary Brown"/>
    <s v="Flu"/>
    <x v="3"/>
    <x v="287"/>
    <x v="3"/>
    <s v=""/>
    <s v="No Feedback"/>
    <x v="0"/>
    <x v="234"/>
  </r>
  <r>
    <s v="e6ff46c3-ac40-4c94-9a08-2e8e6b1c1e3e"/>
    <x v="195"/>
    <n v="9"/>
    <s v="Sep"/>
    <x v="0"/>
    <x v="288"/>
    <m/>
    <x v="1"/>
    <x v="2"/>
    <m/>
    <m/>
    <s v="Dermatology"/>
    <s v="Katrina Sanders"/>
    <s v="Migraine"/>
    <x v="2"/>
    <x v="288"/>
    <x v="2"/>
    <s v=""/>
    <n v="5"/>
    <x v="0"/>
    <x v="235"/>
  </r>
  <r>
    <s v="e98878ce-2ab7-4087-b2b9-84e153a03e75"/>
    <x v="196"/>
    <n v="7"/>
    <s v="Jul"/>
    <x v="1"/>
    <x v="289"/>
    <n v="23"/>
    <x v="6"/>
    <x v="1"/>
    <m/>
    <m/>
    <s v="Dermatology"/>
    <s v="Alec King"/>
    <s v="Fracture"/>
    <x v="0"/>
    <x v="289"/>
    <x v="2"/>
    <s v=""/>
    <n v="1"/>
    <x v="0"/>
    <x v="236"/>
  </r>
  <r>
    <s v="ecdca254-d26a-4e57-b99e-c556442a3d8d"/>
    <x v="43"/>
    <n v="2"/>
    <s v="Feb"/>
    <x v="0"/>
    <x v="290"/>
    <n v="27"/>
    <x v="6"/>
    <x v="2"/>
    <m/>
    <n v="50.6"/>
    <s v="Dermatology"/>
    <s v="Tyler Kim"/>
    <s v="Back Pain"/>
    <x v="2"/>
    <x v="290"/>
    <x v="0"/>
    <s v=""/>
    <n v="5"/>
    <x v="0"/>
    <x v="237"/>
  </r>
  <r>
    <s v="59c2f3f1-27e0-4538-b1c7-5c1500dd251c"/>
    <x v="197"/>
    <n v="9"/>
    <s v="Sep"/>
    <x v="0"/>
    <x v="291"/>
    <n v="33"/>
    <x v="4"/>
    <x v="2"/>
    <m/>
    <m/>
    <s v="Cardiology"/>
    <s v="Steven Brown"/>
    <s v="Migraine"/>
    <x v="2"/>
    <x v="291"/>
    <x v="3"/>
    <s v=""/>
    <n v="4"/>
    <x v="0"/>
    <x v="238"/>
  </r>
  <r>
    <s v="e6287b1d-74e1-4e00-b227-db70297ba7ac"/>
    <x v="39"/>
    <n v="10"/>
    <s v="Oct"/>
    <x v="0"/>
    <x v="292"/>
    <m/>
    <x v="1"/>
    <x v="1"/>
    <m/>
    <m/>
    <s v="Cardiology"/>
    <s v="Michael Bowman"/>
    <s v="Fracture"/>
    <x v="0"/>
    <x v="292"/>
    <x v="3"/>
    <s v=""/>
    <s v="No Feedback"/>
    <x v="0"/>
    <x v="239"/>
  </r>
  <r>
    <s v="a4f8b745-d1e1-4fd0-b3bc-0f2c43b020d0"/>
    <x v="198"/>
    <n v="2"/>
    <s v="Feb"/>
    <x v="1"/>
    <x v="293"/>
    <m/>
    <x v="1"/>
    <x v="0"/>
    <m/>
    <m/>
    <s v="Dermatology"/>
    <s v="Cynthia Chavez"/>
    <s v="Back Pain"/>
    <x v="3"/>
    <x v="293"/>
    <x v="0"/>
    <s v=""/>
    <s v="No Feedback"/>
    <x v="0"/>
    <x v="240"/>
  </r>
  <r>
    <s v="03773462-5c38-40f2-a0ce-b0d30c6ea6cf"/>
    <x v="70"/>
    <n v="2"/>
    <s v="Feb"/>
    <x v="1"/>
    <x v="294"/>
    <n v="61"/>
    <x v="5"/>
    <x v="1"/>
    <m/>
    <m/>
    <s v="Cardiology"/>
    <s v="Alec King"/>
    <s v="Eczema"/>
    <x v="2"/>
    <x v="294"/>
    <x v="2"/>
    <s v=""/>
    <n v="4"/>
    <x v="0"/>
    <x v="241"/>
  </r>
  <r>
    <s v="e224cc91-8346-416a-906c-9edfb6efbbd8"/>
    <x v="199"/>
    <n v="10"/>
    <s v="Oct"/>
    <x v="0"/>
    <x v="295"/>
    <n v="77"/>
    <x v="5"/>
    <x v="1"/>
    <m/>
    <m/>
    <s v="Orthopedics"/>
    <s v="Michael Bowman"/>
    <s v="Eczema"/>
    <x v="1"/>
    <x v="295"/>
    <x v="1"/>
    <s v=""/>
    <s v="No Feedback"/>
    <x v="54"/>
    <x v="0"/>
  </r>
  <r>
    <s v="79a15b1f-f673-45e5-b50f-6d24ec12dfc9"/>
    <x v="37"/>
    <n v="5"/>
    <s v="May"/>
    <x v="1"/>
    <x v="296"/>
    <n v="61"/>
    <x v="5"/>
    <x v="0"/>
    <m/>
    <n v="104.9"/>
    <s v="Dermatology"/>
    <s v="Alec King"/>
    <s v="Fracture"/>
    <x v="2"/>
    <x v="296"/>
    <x v="2"/>
    <s v=""/>
    <n v="5"/>
    <x v="0"/>
    <x v="242"/>
  </r>
  <r>
    <s v="0fb792c4-e6d9-4845-b831-8ca74c300666"/>
    <x v="200"/>
    <n v="3"/>
    <s v="Mar"/>
    <x v="1"/>
    <x v="297"/>
    <m/>
    <x v="1"/>
    <x v="1"/>
    <n v="149.69999999999999"/>
    <m/>
    <s v="Neurology"/>
    <s v="Amanda Hudson"/>
    <s v="Hypertension"/>
    <x v="0"/>
    <x v="297"/>
    <x v="3"/>
    <s v=""/>
    <n v="3"/>
    <x v="0"/>
    <x v="243"/>
  </r>
  <r>
    <s v="57e07c62-6ca4-4f4c-8120-df7754535017"/>
    <x v="201"/>
    <n v="7"/>
    <s v="Jul"/>
    <x v="0"/>
    <x v="298"/>
    <m/>
    <x v="1"/>
    <x v="0"/>
    <n v="195.6"/>
    <m/>
    <s v="Dermatology"/>
    <s v="Derrick Campbell"/>
    <s v="Hypertension"/>
    <x v="0"/>
    <x v="298"/>
    <x v="2"/>
    <s v=""/>
    <n v="4"/>
    <x v="0"/>
    <x v="244"/>
  </r>
  <r>
    <s v="95fcd903-c295-4921-bcd6-4c8f3cfd71bd"/>
    <x v="96"/>
    <n v="3"/>
    <s v="Mar"/>
    <x v="1"/>
    <x v="299"/>
    <n v="50"/>
    <x v="7"/>
    <x v="2"/>
    <m/>
    <m/>
    <s v="General Medicine"/>
    <s v="Derrick Campbell"/>
    <s v="Migraine"/>
    <x v="3"/>
    <x v="299"/>
    <x v="0"/>
    <s v=""/>
    <s v="No Feedback"/>
    <x v="0"/>
    <x v="245"/>
  </r>
  <r>
    <s v="3e645a57-5d11-447b-83d9-d0ccdf6edb87"/>
    <x v="202"/>
    <n v="1"/>
    <s v="Jan"/>
    <x v="1"/>
    <x v="300"/>
    <m/>
    <x v="1"/>
    <x v="0"/>
    <m/>
    <n v="53.5"/>
    <s v="General Medicine"/>
    <s v="Gary Brown"/>
    <s v="Eczema"/>
    <x v="3"/>
    <x v="300"/>
    <x v="0"/>
    <s v=""/>
    <n v="1"/>
    <x v="0"/>
    <x v="246"/>
  </r>
  <r>
    <s v="29202bbb-5c01-43af-b452-99ceb039cfad"/>
    <x v="146"/>
    <n v="10"/>
    <s v="Oct"/>
    <x v="1"/>
    <x v="301"/>
    <m/>
    <x v="1"/>
    <x v="2"/>
    <m/>
    <m/>
    <s v="Cardiology"/>
    <s v="Derrick Campbell"/>
    <s v="Eczema"/>
    <x v="1"/>
    <x v="301"/>
    <x v="3"/>
    <s v=""/>
    <n v="5"/>
    <x v="0"/>
    <x v="247"/>
  </r>
  <r>
    <s v="472118e8-1343-4004-b630-876264d6cf27"/>
    <x v="203"/>
    <n v="4"/>
    <s v="Apr"/>
    <x v="0"/>
    <x v="302"/>
    <n v="41"/>
    <x v="4"/>
    <x v="0"/>
    <m/>
    <n v="76.3"/>
    <s v="Neurology"/>
    <s v="Tyler Kim"/>
    <s v="Migraine"/>
    <x v="2"/>
    <x v="302"/>
    <x v="2"/>
    <s v=""/>
    <s v="No Feedback"/>
    <x v="0"/>
    <x v="248"/>
  </r>
  <r>
    <s v="4f2d55da-c38a-4bb8-a97d-61c252aaa38d"/>
    <x v="14"/>
    <n v="1"/>
    <s v="Jan"/>
    <x v="0"/>
    <x v="303"/>
    <m/>
    <x v="1"/>
    <x v="1"/>
    <m/>
    <m/>
    <s v="General Medicine"/>
    <s v="Patrick Howard"/>
    <s v="Migraine"/>
    <x v="0"/>
    <x v="303"/>
    <x v="3"/>
    <s v=""/>
    <n v="1"/>
    <x v="0"/>
    <x v="249"/>
  </r>
  <r>
    <s v="73c04ef0-98e7-4eb6-9716-4f09f9ca7bba"/>
    <x v="127"/>
    <n v="6"/>
    <s v="Jun"/>
    <x v="0"/>
    <x v="304"/>
    <m/>
    <x v="1"/>
    <x v="1"/>
    <m/>
    <m/>
    <s v="General Medicine"/>
    <s v="Michael Bowman"/>
    <s v="Eczema"/>
    <x v="3"/>
    <x v="304"/>
    <x v="0"/>
    <s v=""/>
    <s v="No Feedback"/>
    <x v="0"/>
    <x v="250"/>
  </r>
  <r>
    <s v="58166293-66a4-4cf8-ad4a-c6adefc6b796"/>
    <x v="132"/>
    <n v="2"/>
    <s v="Feb"/>
    <x v="0"/>
    <x v="305"/>
    <m/>
    <x v="1"/>
    <x v="0"/>
    <m/>
    <n v="70.099999999999994"/>
    <s v="General Medicine"/>
    <s v="Katrina Sanders"/>
    <s v="Diabetes"/>
    <x v="2"/>
    <x v="305"/>
    <x v="2"/>
    <s v=""/>
    <n v="5"/>
    <x v="0"/>
    <x v="251"/>
  </r>
  <r>
    <s v="d67337af-4680-4006-8dbf-a76eb7e2d9b2"/>
    <x v="204"/>
    <n v="1"/>
    <s v="Jan"/>
    <x v="1"/>
    <x v="306"/>
    <m/>
    <x v="1"/>
    <x v="0"/>
    <m/>
    <m/>
    <s v="Dermatology"/>
    <s v="Brianna Garcia"/>
    <s v="Hypertension"/>
    <x v="1"/>
    <x v="306"/>
    <x v="2"/>
    <s v=""/>
    <n v="3"/>
    <x v="0"/>
    <x v="252"/>
  </r>
  <r>
    <s v="f36c2f6d-c8a6-4828-830f-5fee5b1ca5fd"/>
    <x v="165"/>
    <n v="5"/>
    <s v="May"/>
    <x v="1"/>
    <x v="307"/>
    <n v="86"/>
    <x v="0"/>
    <x v="0"/>
    <m/>
    <m/>
    <s v="Orthopedics"/>
    <s v="Tyler Kim"/>
    <s v="Hypertension"/>
    <x v="2"/>
    <x v="307"/>
    <x v="0"/>
    <s v=""/>
    <n v="4"/>
    <x v="0"/>
    <x v="253"/>
  </r>
  <r>
    <s v="0531943d-5337-4769-9c70-e49683d1ec14"/>
    <x v="63"/>
    <n v="10"/>
    <s v="Oct"/>
    <x v="0"/>
    <x v="308"/>
    <m/>
    <x v="1"/>
    <x v="0"/>
    <m/>
    <m/>
    <s v="Cardiology"/>
    <s v="Tina Wright"/>
    <s v="Back Pain"/>
    <x v="1"/>
    <x v="308"/>
    <x v="2"/>
    <s v=""/>
    <n v="5"/>
    <x v="0"/>
    <x v="254"/>
  </r>
  <r>
    <s v="62b4d6ef-bfd7-455a-9b3b-121d11495c43"/>
    <x v="117"/>
    <n v="11"/>
    <s v="Nov"/>
    <x v="0"/>
    <x v="309"/>
    <n v="66"/>
    <x v="5"/>
    <x v="2"/>
    <n v="142.5"/>
    <m/>
    <s v="Dermatology"/>
    <s v="Amanda Hudson"/>
    <s v="Back Pain"/>
    <x v="3"/>
    <x v="309"/>
    <x v="2"/>
    <s v=""/>
    <n v="1"/>
    <x v="0"/>
    <x v="255"/>
  </r>
  <r>
    <s v="757b5c54-daac-4fdf-8d18-96e02bc8ea61"/>
    <x v="27"/>
    <n v="12"/>
    <s v="Dec"/>
    <x v="1"/>
    <x v="310"/>
    <m/>
    <x v="1"/>
    <x v="0"/>
    <m/>
    <m/>
    <s v="Dermatology"/>
    <s v="Steven Brown"/>
    <s v="Eczema"/>
    <x v="0"/>
    <x v="310"/>
    <x v="0"/>
    <s v=""/>
    <n v="1"/>
    <x v="0"/>
    <x v="256"/>
  </r>
  <r>
    <s v="99dfa646-02d4-4ad2-8181-d8e0edee0169"/>
    <x v="205"/>
    <n v="5"/>
    <s v="May"/>
    <x v="0"/>
    <x v="311"/>
    <n v="34"/>
    <x v="4"/>
    <x v="2"/>
    <m/>
    <m/>
    <s v="Pediatrics"/>
    <s v="Alec King"/>
    <s v="Eczema"/>
    <x v="2"/>
    <x v="311"/>
    <x v="0"/>
    <s v=""/>
    <s v="No Feedback"/>
    <x v="0"/>
    <x v="257"/>
  </r>
  <r>
    <s v="1e5cdbd2-9e54-49bc-a6d2-8a3c4f4dcde7"/>
    <x v="206"/>
    <n v="9"/>
    <s v="Sep"/>
    <x v="1"/>
    <x v="312"/>
    <m/>
    <x v="1"/>
    <x v="1"/>
    <n v="103.6"/>
    <m/>
    <s v="Orthopedics"/>
    <s v="Alec King"/>
    <s v="Back Pain"/>
    <x v="1"/>
    <x v="312"/>
    <x v="0"/>
    <s v=""/>
    <n v="4"/>
    <x v="0"/>
    <x v="258"/>
  </r>
  <r>
    <s v="30fe25d7-057a-4bd0-ae1e-e2c7f2314f4b"/>
    <x v="207"/>
    <n v="6"/>
    <s v="Jun"/>
    <x v="1"/>
    <x v="48"/>
    <m/>
    <x v="1"/>
    <x v="2"/>
    <m/>
    <m/>
    <s v="Dermatology"/>
    <s v="Patrick Howard"/>
    <s v="Eczema"/>
    <x v="3"/>
    <x v="313"/>
    <x v="2"/>
    <s v=""/>
    <n v="1"/>
    <x v="0"/>
    <x v="259"/>
  </r>
  <r>
    <s v="e3aabbde-db51-4ff2-9626-fde9318414e8"/>
    <x v="181"/>
    <n v="10"/>
    <s v="Oct"/>
    <x v="0"/>
    <x v="313"/>
    <m/>
    <x v="1"/>
    <x v="0"/>
    <m/>
    <n v="100.6"/>
    <s v="Orthopedics"/>
    <s v="Cynthia Chavez"/>
    <s v="Hypertension"/>
    <x v="0"/>
    <x v="314"/>
    <x v="1"/>
    <s v=""/>
    <n v="2"/>
    <x v="55"/>
    <x v="0"/>
  </r>
  <r>
    <s v="60d276be-e72b-4d96-a043-a505fd5e6544"/>
    <x v="208"/>
    <n v="1"/>
    <s v="Jan"/>
    <x v="1"/>
    <x v="314"/>
    <m/>
    <x v="1"/>
    <x v="0"/>
    <m/>
    <m/>
    <s v="Neurology"/>
    <s v="Patrick Howard"/>
    <s v="Diabetes"/>
    <x v="0"/>
    <x v="315"/>
    <x v="0"/>
    <s v=""/>
    <n v="1"/>
    <x v="0"/>
    <x v="260"/>
  </r>
  <r>
    <s v="b94690f7-7241-41de-ac6e-16d3b3d28767"/>
    <x v="157"/>
    <n v="6"/>
    <s v="Jun"/>
    <x v="0"/>
    <x v="315"/>
    <n v="19"/>
    <x v="6"/>
    <x v="1"/>
    <m/>
    <n v="65.8"/>
    <s v="Cardiology"/>
    <s v="Katrina Sanders"/>
    <s v="Flu"/>
    <x v="1"/>
    <x v="316"/>
    <x v="2"/>
    <s v=""/>
    <n v="5"/>
    <x v="0"/>
    <x v="261"/>
  </r>
  <r>
    <s v="b9b930b1-f17a-477e-b42d-8125c1984663"/>
    <x v="16"/>
    <n v="3"/>
    <s v="Mar"/>
    <x v="1"/>
    <x v="316"/>
    <m/>
    <x v="1"/>
    <x v="1"/>
    <m/>
    <m/>
    <s v="Neurology"/>
    <s v="Steven Brown"/>
    <s v="Fracture"/>
    <x v="2"/>
    <x v="317"/>
    <x v="1"/>
    <s v=""/>
    <n v="5"/>
    <x v="56"/>
    <x v="0"/>
  </r>
  <r>
    <s v="4442ce9a-06dc-4afe-96d5-110a9c0a7b0c"/>
    <x v="94"/>
    <n v="2"/>
    <s v="Feb"/>
    <x v="1"/>
    <x v="317"/>
    <m/>
    <x v="1"/>
    <x v="0"/>
    <m/>
    <n v="68.900000000000006"/>
    <s v="Dermatology"/>
    <s v="Patrick Howard"/>
    <s v="Hypertension"/>
    <x v="2"/>
    <x v="318"/>
    <x v="0"/>
    <s v=""/>
    <n v="1"/>
    <x v="0"/>
    <x v="262"/>
  </r>
  <r>
    <s v="4f09a491-5980-4d41-8b37-31b5ceadb7db"/>
    <x v="31"/>
    <n v="9"/>
    <s v="Sep"/>
    <x v="0"/>
    <x v="318"/>
    <m/>
    <x v="1"/>
    <x v="0"/>
    <m/>
    <m/>
    <s v="Dermatology"/>
    <s v="Brianna Garcia"/>
    <s v="Flu"/>
    <x v="1"/>
    <x v="319"/>
    <x v="1"/>
    <s v=""/>
    <n v="4"/>
    <x v="57"/>
    <x v="0"/>
  </r>
  <r>
    <s v="6d429d95-ea03-4821-9f6a-49827c2899e8"/>
    <x v="209"/>
    <n v="7"/>
    <s v="Jul"/>
    <x v="1"/>
    <x v="319"/>
    <m/>
    <x v="1"/>
    <x v="1"/>
    <n v="135.80000000000001"/>
    <m/>
    <s v="Cardiology"/>
    <s v="Derrick Campbell"/>
    <s v="Hypertension"/>
    <x v="0"/>
    <x v="320"/>
    <x v="1"/>
    <s v=""/>
    <s v="No Feedback"/>
    <x v="58"/>
    <x v="0"/>
  </r>
  <r>
    <s v="dcf0e46d-1135-4a19-a80c-2867a1f56e05"/>
    <x v="195"/>
    <n v="9"/>
    <s v="Sep"/>
    <x v="0"/>
    <x v="320"/>
    <m/>
    <x v="1"/>
    <x v="0"/>
    <m/>
    <m/>
    <s v="Cardiology"/>
    <s v="Amanda Hudson"/>
    <s v="Flu"/>
    <x v="2"/>
    <x v="321"/>
    <x v="2"/>
    <s v=""/>
    <n v="3"/>
    <x v="0"/>
    <x v="263"/>
  </r>
  <r>
    <s v="c03b8c29-38ff-4fb5-88e8-4d6e6e263413"/>
    <x v="20"/>
    <n v="12"/>
    <s v="Dec"/>
    <x v="0"/>
    <x v="321"/>
    <n v="69"/>
    <x v="5"/>
    <x v="2"/>
    <m/>
    <m/>
    <s v="Cardiology"/>
    <s v="Gary Brown"/>
    <s v="Fracture"/>
    <x v="3"/>
    <x v="322"/>
    <x v="2"/>
    <s v=""/>
    <n v="2"/>
    <x v="0"/>
    <x v="264"/>
  </r>
  <r>
    <s v="39b5a924-996b-42c5-a56e-892b8d0dfd4c"/>
    <x v="210"/>
    <n v="2"/>
    <s v="Feb"/>
    <x v="1"/>
    <x v="322"/>
    <m/>
    <x v="1"/>
    <x v="1"/>
    <n v="139.5"/>
    <m/>
    <s v="Dermatology"/>
    <s v="Cynthia Chavez"/>
    <s v="Diabetes"/>
    <x v="2"/>
    <x v="323"/>
    <x v="0"/>
    <s v=""/>
    <n v="2"/>
    <x v="0"/>
    <x v="265"/>
  </r>
  <r>
    <s v="8975158e-7aab-4596-ab1e-425ffa2bd079"/>
    <x v="171"/>
    <n v="2"/>
    <s v="Feb"/>
    <x v="1"/>
    <x v="323"/>
    <m/>
    <x v="1"/>
    <x v="2"/>
    <n v="185.3"/>
    <m/>
    <s v="Neurology"/>
    <s v="Tyler Kim"/>
    <s v="Back Pain"/>
    <x v="3"/>
    <x v="324"/>
    <x v="2"/>
    <s v=""/>
    <n v="3"/>
    <x v="0"/>
    <x v="266"/>
  </r>
  <r>
    <s v="15c10d66-4e4e-47c9-9e50-35561c39a4c0"/>
    <x v="204"/>
    <n v="1"/>
    <s v="Jan"/>
    <x v="1"/>
    <x v="324"/>
    <n v="51"/>
    <x v="7"/>
    <x v="1"/>
    <m/>
    <m/>
    <s v="Dermatology"/>
    <s v="Amanda Hudson"/>
    <s v="Migraine"/>
    <x v="2"/>
    <x v="325"/>
    <x v="2"/>
    <s v=""/>
    <s v="No Feedback"/>
    <x v="0"/>
    <x v="267"/>
  </r>
  <r>
    <s v="f66d0ac5-3bc4-45a4-aeab-0bad7f5867be"/>
    <x v="107"/>
    <n v="6"/>
    <s v="Jun"/>
    <x v="0"/>
    <x v="325"/>
    <m/>
    <x v="1"/>
    <x v="1"/>
    <m/>
    <m/>
    <s v="Cardiology"/>
    <s v="Derrick Campbell"/>
    <s v="Back Pain"/>
    <x v="3"/>
    <x v="326"/>
    <x v="1"/>
    <s v=""/>
    <n v="1"/>
    <x v="59"/>
    <x v="0"/>
  </r>
  <r>
    <s v="b17d05f6-f3be-4059-b72c-5c128cb23955"/>
    <x v="45"/>
    <n v="4"/>
    <s v="Apr"/>
    <x v="1"/>
    <x v="326"/>
    <m/>
    <x v="1"/>
    <x v="0"/>
    <m/>
    <m/>
    <s v="Dermatology"/>
    <s v="Gary Brown"/>
    <s v="Eczema"/>
    <x v="3"/>
    <x v="327"/>
    <x v="2"/>
    <s v=""/>
    <n v="4"/>
    <x v="0"/>
    <x v="268"/>
  </r>
  <r>
    <s v="eea4c1ae-71da-44b1-9470-752fc19c20d6"/>
    <x v="211"/>
    <n v="4"/>
    <s v="Apr"/>
    <x v="0"/>
    <x v="327"/>
    <m/>
    <x v="1"/>
    <x v="2"/>
    <m/>
    <m/>
    <s v="Orthopedics"/>
    <s v="Cynthia Chavez"/>
    <s v="Flu"/>
    <x v="2"/>
    <x v="328"/>
    <x v="0"/>
    <s v=""/>
    <n v="4"/>
    <x v="0"/>
    <x v="269"/>
  </r>
  <r>
    <s v="90ec7b4c-afc6-4559-a544-244379c05f27"/>
    <x v="0"/>
    <n v="1"/>
    <s v="Jan"/>
    <x v="0"/>
    <x v="328"/>
    <n v="80"/>
    <x v="0"/>
    <x v="1"/>
    <n v="134.4"/>
    <m/>
    <s v="Cardiology"/>
    <s v="Tina Wright"/>
    <s v="Diabetes"/>
    <x v="0"/>
    <x v="329"/>
    <x v="0"/>
    <s v=""/>
    <n v="4"/>
    <x v="0"/>
    <x v="270"/>
  </r>
  <r>
    <s v="e3e472da-0d9f-43cb-93f8-22c8bd1a6ec4"/>
    <x v="212"/>
    <n v="1"/>
    <s v="Jan"/>
    <x v="1"/>
    <x v="329"/>
    <m/>
    <x v="1"/>
    <x v="0"/>
    <m/>
    <m/>
    <s v="Pediatrics"/>
    <s v="Alec King"/>
    <s v="Diabetes"/>
    <x v="1"/>
    <x v="330"/>
    <x v="0"/>
    <s v=""/>
    <n v="5"/>
    <x v="0"/>
    <x v="271"/>
  </r>
  <r>
    <s v="5407baa2-482e-467e-85a1-4553dd08cb2f"/>
    <x v="171"/>
    <n v="2"/>
    <s v="Feb"/>
    <x v="1"/>
    <x v="330"/>
    <m/>
    <x v="1"/>
    <x v="0"/>
    <m/>
    <m/>
    <s v="Neurology"/>
    <s v="Gary Brown"/>
    <s v="Eczema"/>
    <x v="3"/>
    <x v="331"/>
    <x v="3"/>
    <s v=""/>
    <n v="5"/>
    <x v="0"/>
    <x v="272"/>
  </r>
  <r>
    <s v="08d161b4-1e60-491b-a2c8-64790481d1a1"/>
    <x v="213"/>
    <n v="2"/>
    <s v="Feb"/>
    <x v="0"/>
    <x v="331"/>
    <n v="55"/>
    <x v="7"/>
    <x v="2"/>
    <m/>
    <n v="92"/>
    <s v="General Medicine"/>
    <s v="Derrick Campbell"/>
    <s v="Flu"/>
    <x v="2"/>
    <x v="332"/>
    <x v="2"/>
    <s v=""/>
    <n v="4"/>
    <x v="0"/>
    <x v="273"/>
  </r>
  <r>
    <s v="45c84084-538e-4e75-b168-30052e3bb13f"/>
    <x v="214"/>
    <n v="3"/>
    <s v="Mar"/>
    <x v="1"/>
    <x v="332"/>
    <n v="27"/>
    <x v="6"/>
    <x v="0"/>
    <m/>
    <m/>
    <s v="Orthopedics"/>
    <s v="Patrick Howard"/>
    <s v="Hypertension"/>
    <x v="1"/>
    <x v="333"/>
    <x v="1"/>
    <s v=""/>
    <n v="2"/>
    <x v="60"/>
    <x v="0"/>
  </r>
  <r>
    <s v="4af361ca-c7cb-44ee-9de8-1619dc239936"/>
    <x v="215"/>
    <n v="8"/>
    <s v="Aug"/>
    <x v="1"/>
    <x v="333"/>
    <m/>
    <x v="1"/>
    <x v="2"/>
    <m/>
    <m/>
    <s v="Dermatology"/>
    <s v="Amanda Alvarado"/>
    <s v="Flu"/>
    <x v="0"/>
    <x v="334"/>
    <x v="0"/>
    <s v=""/>
    <s v="No Feedback"/>
    <x v="0"/>
    <x v="274"/>
  </r>
  <r>
    <s v="31f287ef-5628-4206-875a-2022c853bf2d"/>
    <x v="92"/>
    <n v="12"/>
    <s v="Dec"/>
    <x v="0"/>
    <x v="334"/>
    <n v="7"/>
    <x v="3"/>
    <x v="1"/>
    <m/>
    <m/>
    <s v="Pediatrics"/>
    <s v="Katrina Sanders"/>
    <s v="Fracture"/>
    <x v="1"/>
    <x v="335"/>
    <x v="1"/>
    <s v=""/>
    <s v="No Feedback"/>
    <x v="61"/>
    <x v="0"/>
  </r>
  <r>
    <s v="4a4cedd1-7e24-4c13-b22f-77c416139423"/>
    <x v="10"/>
    <n v="4"/>
    <s v="Apr"/>
    <x v="0"/>
    <x v="335"/>
    <m/>
    <x v="1"/>
    <x v="0"/>
    <m/>
    <m/>
    <s v="Orthopedics"/>
    <s v="Brianna Garcia"/>
    <s v="Back Pain"/>
    <x v="1"/>
    <x v="336"/>
    <x v="3"/>
    <s v=""/>
    <s v="No Feedback"/>
    <x v="0"/>
    <x v="275"/>
  </r>
  <r>
    <s v="fc77310f-b1bb-41d9-9bf0-8edd011f4618"/>
    <x v="23"/>
    <n v="4"/>
    <s v="Apr"/>
    <x v="1"/>
    <x v="336"/>
    <m/>
    <x v="1"/>
    <x v="0"/>
    <n v="186.9"/>
    <m/>
    <s v="Dermatology"/>
    <s v="Michael Bowman"/>
    <s v="Migraine"/>
    <x v="1"/>
    <x v="337"/>
    <x v="0"/>
    <s v=""/>
    <n v="4"/>
    <x v="0"/>
    <x v="276"/>
  </r>
  <r>
    <s v="7ea67b5f-9557-46af-84b8-920df3911dd9"/>
    <x v="216"/>
    <n v="1"/>
    <s v="Jan"/>
    <x v="1"/>
    <x v="337"/>
    <m/>
    <x v="1"/>
    <x v="0"/>
    <n v="145.69999999999999"/>
    <n v="104.1"/>
    <s v="Cardiology"/>
    <s v="Wanda Sullivan"/>
    <s v="Flu"/>
    <x v="2"/>
    <x v="338"/>
    <x v="1"/>
    <s v=""/>
    <s v="No Feedback"/>
    <x v="62"/>
    <x v="0"/>
  </r>
  <r>
    <s v="4a51791f-14b6-4b80-b92d-5e0e3083fe97"/>
    <x v="152"/>
    <n v="4"/>
    <s v="Apr"/>
    <x v="1"/>
    <x v="338"/>
    <n v="44"/>
    <x v="4"/>
    <x v="1"/>
    <m/>
    <n v="93.8"/>
    <s v="Neurology"/>
    <s v="Tyler Kim"/>
    <s v="Eczema"/>
    <x v="0"/>
    <x v="339"/>
    <x v="2"/>
    <s v=""/>
    <n v="5"/>
    <x v="0"/>
    <x v="277"/>
  </r>
  <r>
    <s v="017258d0-84ef-479f-90d8-08f6992dd912"/>
    <x v="217"/>
    <n v="11"/>
    <s v="Nov"/>
    <x v="0"/>
    <x v="339"/>
    <m/>
    <x v="1"/>
    <x v="0"/>
    <m/>
    <n v="55.7"/>
    <s v="Cardiology"/>
    <s v="Anthony Wilson"/>
    <s v="Diabetes"/>
    <x v="2"/>
    <x v="340"/>
    <x v="2"/>
    <s v=""/>
    <n v="3"/>
    <x v="0"/>
    <x v="278"/>
  </r>
  <r>
    <s v="5b1d7088-7bd0-4cc7-9c36-8b8818ce45a8"/>
    <x v="112"/>
    <n v="8"/>
    <s v="Aug"/>
    <x v="1"/>
    <x v="340"/>
    <n v="60"/>
    <x v="5"/>
    <x v="2"/>
    <m/>
    <n v="58.8"/>
    <s v="Dermatology"/>
    <s v="Anthony Wilson"/>
    <s v="Diabetes"/>
    <x v="1"/>
    <x v="341"/>
    <x v="1"/>
    <s v=""/>
    <n v="4"/>
    <x v="63"/>
    <x v="0"/>
  </r>
  <r>
    <s v="76705c25-af47-4df0-96a5-da6e09f62833"/>
    <x v="218"/>
    <n v="11"/>
    <s v="Nov"/>
    <x v="0"/>
    <x v="341"/>
    <m/>
    <x v="1"/>
    <x v="0"/>
    <m/>
    <n v="62.7"/>
    <s v="Orthopedics"/>
    <s v="Tina Wright"/>
    <s v="Back Pain"/>
    <x v="1"/>
    <x v="342"/>
    <x v="0"/>
    <s v=""/>
    <n v="3"/>
    <x v="0"/>
    <x v="279"/>
  </r>
  <r>
    <s v="b2c54bf4-4bd1-4614-9e3c-5f542e6db41b"/>
    <x v="219"/>
    <n v="12"/>
    <s v="Dec"/>
    <x v="0"/>
    <x v="342"/>
    <n v="67"/>
    <x v="5"/>
    <x v="0"/>
    <n v="173.6"/>
    <m/>
    <s v="Dermatology"/>
    <s v="Amanda Alvarado"/>
    <s v="Back Pain"/>
    <x v="0"/>
    <x v="343"/>
    <x v="2"/>
    <s v=""/>
    <n v="2"/>
    <x v="0"/>
    <x v="280"/>
  </r>
  <r>
    <s v="d1c0c502-caa6-40a7-86d5-5021a49654bf"/>
    <x v="170"/>
    <n v="5"/>
    <s v="May"/>
    <x v="1"/>
    <x v="343"/>
    <n v="63"/>
    <x v="5"/>
    <x v="0"/>
    <n v="137.30000000000001"/>
    <m/>
    <s v="Orthopedics"/>
    <s v="Amanda Alvarado"/>
    <s v="Diabetes"/>
    <x v="3"/>
    <x v="344"/>
    <x v="3"/>
    <s v=""/>
    <n v="5"/>
    <x v="0"/>
    <x v="281"/>
  </r>
  <r>
    <s v="0c050e52-acfa-4ef2-980a-3b120f22b256"/>
    <x v="220"/>
    <n v="12"/>
    <s v="Dec"/>
    <x v="0"/>
    <x v="344"/>
    <m/>
    <x v="1"/>
    <x v="2"/>
    <m/>
    <m/>
    <s v="Neurology"/>
    <s v="Katrina Sanders"/>
    <s v="Hypertension"/>
    <x v="0"/>
    <x v="345"/>
    <x v="0"/>
    <s v=""/>
    <n v="2"/>
    <x v="0"/>
    <x v="282"/>
  </r>
  <r>
    <s v="4d6658dc-93e7-49c1-b5fd-ce2d23a02606"/>
    <x v="84"/>
    <n v="4"/>
    <s v="Apr"/>
    <x v="1"/>
    <x v="345"/>
    <m/>
    <x v="1"/>
    <x v="0"/>
    <m/>
    <n v="94.7"/>
    <s v="Neurology"/>
    <s v="Patrick Howard"/>
    <s v="Back Pain"/>
    <x v="2"/>
    <x v="346"/>
    <x v="2"/>
    <s v=""/>
    <s v="No Feedback"/>
    <x v="0"/>
    <x v="283"/>
  </r>
  <r>
    <s v="32e9dac3-cfb4-42b6-977b-800d61f60480"/>
    <x v="37"/>
    <n v="5"/>
    <s v="May"/>
    <x v="1"/>
    <x v="346"/>
    <m/>
    <x v="1"/>
    <x v="0"/>
    <m/>
    <m/>
    <s v="General Medicine"/>
    <s v="Katrina Sanders"/>
    <s v="Hypertension"/>
    <x v="1"/>
    <x v="347"/>
    <x v="2"/>
    <s v=""/>
    <n v="1"/>
    <x v="0"/>
    <x v="284"/>
  </r>
  <r>
    <s v="f46c88c0-fc48-4a4e-bef2-929b2a06dbf4"/>
    <x v="42"/>
    <n v="3"/>
    <s v="Mar"/>
    <x v="0"/>
    <x v="347"/>
    <n v="13"/>
    <x v="2"/>
    <x v="2"/>
    <n v="157.1"/>
    <m/>
    <s v="Pediatrics"/>
    <s v="Katrina Sanders"/>
    <s v="Flu"/>
    <x v="2"/>
    <x v="348"/>
    <x v="2"/>
    <s v=""/>
    <n v="1"/>
    <x v="0"/>
    <x v="285"/>
  </r>
  <r>
    <s v="432c1913-9cd0-44ee-8018-e274e95b8f36"/>
    <x v="195"/>
    <n v="9"/>
    <s v="Sep"/>
    <x v="0"/>
    <x v="348"/>
    <m/>
    <x v="1"/>
    <x v="0"/>
    <m/>
    <n v="99.7"/>
    <s v="Dermatology"/>
    <s v="Michael Bowman"/>
    <s v="Diabetes"/>
    <x v="2"/>
    <x v="349"/>
    <x v="1"/>
    <s v=""/>
    <n v="4"/>
    <x v="64"/>
    <x v="0"/>
  </r>
  <r>
    <s v="1d9db334-c9e7-443a-b1c3-e8cedff361ba"/>
    <x v="173"/>
    <n v="5"/>
    <s v="May"/>
    <x v="1"/>
    <x v="349"/>
    <m/>
    <x v="1"/>
    <x v="1"/>
    <m/>
    <n v="119.5"/>
    <s v="Orthopedics"/>
    <s v="Brianna Garcia"/>
    <s v="Diabetes"/>
    <x v="0"/>
    <x v="350"/>
    <x v="2"/>
    <s v=""/>
    <n v="4"/>
    <x v="0"/>
    <x v="286"/>
  </r>
  <r>
    <s v="3b39f0c0-efcf-41c9-81c6-d7796885e788"/>
    <x v="221"/>
    <n v="6"/>
    <s v="Jun"/>
    <x v="0"/>
    <x v="350"/>
    <m/>
    <x v="1"/>
    <x v="0"/>
    <m/>
    <n v="81.7"/>
    <s v="Cardiology"/>
    <s v="Steven Brown"/>
    <s v="Diabetes"/>
    <x v="1"/>
    <x v="351"/>
    <x v="2"/>
    <s v=""/>
    <n v="5"/>
    <x v="0"/>
    <x v="287"/>
  </r>
  <r>
    <s v="08969f63-c8c3-4ff4-98b6-154e17a899cc"/>
    <x v="96"/>
    <n v="3"/>
    <s v="Mar"/>
    <x v="1"/>
    <x v="351"/>
    <m/>
    <x v="1"/>
    <x v="2"/>
    <m/>
    <m/>
    <s v="Cardiology"/>
    <s v="Wanda Sullivan"/>
    <s v="Flu"/>
    <x v="0"/>
    <x v="352"/>
    <x v="3"/>
    <s v=""/>
    <s v="No Feedback"/>
    <x v="0"/>
    <x v="288"/>
  </r>
  <r>
    <s v="dc996266-c416-4f6e-8a3e-0e6f44074490"/>
    <x v="222"/>
    <n v="8"/>
    <s v="Aug"/>
    <x v="0"/>
    <x v="352"/>
    <m/>
    <x v="1"/>
    <x v="1"/>
    <m/>
    <n v="56.4"/>
    <s v="Neurology"/>
    <s v="Katrina Sanders"/>
    <s v="Diabetes"/>
    <x v="1"/>
    <x v="353"/>
    <x v="2"/>
    <s v=""/>
    <n v="4"/>
    <x v="0"/>
    <x v="289"/>
  </r>
  <r>
    <s v="61c50e14-e8b8-4984-8c0b-30b3e9e5d813"/>
    <x v="223"/>
    <n v="12"/>
    <s v="Dec"/>
    <x v="0"/>
    <x v="353"/>
    <n v="59"/>
    <x v="7"/>
    <x v="2"/>
    <m/>
    <m/>
    <s v="Cardiology"/>
    <s v="Alec King"/>
    <s v="Fracture"/>
    <x v="1"/>
    <x v="354"/>
    <x v="0"/>
    <s v=""/>
    <n v="4"/>
    <x v="0"/>
    <x v="290"/>
  </r>
  <r>
    <s v="DUPLICATE-12c68"/>
    <x v="224"/>
    <n v="8"/>
    <s v="Aug"/>
    <x v="0"/>
    <x v="354"/>
    <m/>
    <x v="1"/>
    <x v="0"/>
    <n v="167.3"/>
    <m/>
    <s v="Orthopedics"/>
    <s v="Derrick Campbell"/>
    <s v="Fracture"/>
    <x v="2"/>
    <x v="355"/>
    <x v="0"/>
    <s v=""/>
    <n v="4"/>
    <x v="0"/>
    <x v="291"/>
  </r>
  <r>
    <s v="1b6cac58-e874-4043-aa8d-5be52221590d"/>
    <x v="225"/>
    <n v="1"/>
    <s v="Jan"/>
    <x v="1"/>
    <x v="355"/>
    <m/>
    <x v="1"/>
    <x v="2"/>
    <m/>
    <n v="119.2"/>
    <s v="General Medicine"/>
    <s v="Tina Wright"/>
    <s v="Migraine"/>
    <x v="3"/>
    <x v="356"/>
    <x v="2"/>
    <s v=""/>
    <n v="4"/>
    <x v="0"/>
    <x v="292"/>
  </r>
  <r>
    <s v="357ecf49-01aa-40d0-a98d-0befa64da83a"/>
    <x v="214"/>
    <n v="3"/>
    <s v="Mar"/>
    <x v="1"/>
    <x v="356"/>
    <m/>
    <x v="1"/>
    <x v="1"/>
    <m/>
    <n v="51.8"/>
    <s v="General Medicine"/>
    <s v="Wanda Sullivan"/>
    <s v="Hypertension"/>
    <x v="0"/>
    <x v="357"/>
    <x v="2"/>
    <s v=""/>
    <n v="3"/>
    <x v="0"/>
    <x v="293"/>
  </r>
  <r>
    <s v="f608f065-7bf0-490f-90b2-95469c7d83c1"/>
    <x v="226"/>
    <n v="2"/>
    <s v="Feb"/>
    <x v="1"/>
    <x v="357"/>
    <n v="9"/>
    <x v="3"/>
    <x v="1"/>
    <m/>
    <n v="74.599999999999994"/>
    <s v="General Medicine"/>
    <s v="Gary Brown"/>
    <s v="Back Pain"/>
    <x v="3"/>
    <x v="358"/>
    <x v="0"/>
    <s v=""/>
    <n v="2"/>
    <x v="0"/>
    <x v="294"/>
  </r>
  <r>
    <s v="78ed2180-1705-4cf6-916b-82121f9082bb"/>
    <x v="227"/>
    <n v="7"/>
    <s v="Jul"/>
    <x v="0"/>
    <x v="358"/>
    <m/>
    <x v="1"/>
    <x v="0"/>
    <n v="126.2"/>
    <n v="41.5"/>
    <s v="Dermatology"/>
    <s v="Amanda Alvarado"/>
    <s v="Migraine"/>
    <x v="1"/>
    <x v="359"/>
    <x v="2"/>
    <s v=""/>
    <n v="4"/>
    <x v="0"/>
    <x v="295"/>
  </r>
  <r>
    <s v="28dcd860-ef8a-4433-b507-398a86bf0fa9"/>
    <x v="228"/>
    <n v="4"/>
    <s v="Apr"/>
    <x v="1"/>
    <x v="359"/>
    <n v="47"/>
    <x v="7"/>
    <x v="1"/>
    <m/>
    <m/>
    <s v="Orthopedics"/>
    <s v="Cynthia Chavez"/>
    <s v="Flu"/>
    <x v="0"/>
    <x v="360"/>
    <x v="3"/>
    <s v=""/>
    <s v="No Feedback"/>
    <x v="0"/>
    <x v="296"/>
  </r>
  <r>
    <s v="00d2d512-f05d-4b0d-90ad-2a496663ed41"/>
    <x v="11"/>
    <n v="6"/>
    <s v="Jun"/>
    <x v="1"/>
    <x v="360"/>
    <m/>
    <x v="1"/>
    <x v="2"/>
    <m/>
    <m/>
    <s v="Orthopedics"/>
    <s v="Alec King"/>
    <s v="Hypertension"/>
    <x v="2"/>
    <x v="361"/>
    <x v="2"/>
    <s v=""/>
    <n v="4"/>
    <x v="0"/>
    <x v="297"/>
  </r>
  <r>
    <s v="f2137ed0-2dce-4828-b8db-28cbfae752ad"/>
    <x v="44"/>
    <n v="2"/>
    <s v="Feb"/>
    <x v="1"/>
    <x v="361"/>
    <n v="19"/>
    <x v="6"/>
    <x v="0"/>
    <m/>
    <m/>
    <s v="Pediatrics"/>
    <s v="Katrina Sanders"/>
    <s v="Hypertension"/>
    <x v="1"/>
    <x v="362"/>
    <x v="3"/>
    <s v=""/>
    <n v="5"/>
    <x v="0"/>
    <x v="298"/>
  </r>
  <r>
    <s v="efc00974-ee1e-444d-a458-0f8b280f966f"/>
    <x v="221"/>
    <n v="6"/>
    <s v="Jun"/>
    <x v="0"/>
    <x v="362"/>
    <n v="57"/>
    <x v="7"/>
    <x v="1"/>
    <n v="162.6"/>
    <m/>
    <s v="Pediatrics"/>
    <s v="Gary Brown"/>
    <s v="Back Pain"/>
    <x v="1"/>
    <x v="363"/>
    <x v="2"/>
    <s v=""/>
    <n v="4"/>
    <x v="0"/>
    <x v="299"/>
  </r>
  <r>
    <s v="601b0b2b-6b8d-4513-b251-5a981c1730d4"/>
    <x v="133"/>
    <n v="4"/>
    <s v="Apr"/>
    <x v="0"/>
    <x v="363"/>
    <m/>
    <x v="1"/>
    <x v="1"/>
    <m/>
    <m/>
    <s v="Dermatology"/>
    <s v="Patrick Howard"/>
    <s v="Fracture"/>
    <x v="2"/>
    <x v="364"/>
    <x v="0"/>
    <s v=""/>
    <n v="1"/>
    <x v="0"/>
    <x v="300"/>
  </r>
  <r>
    <s v="65d3c089-5e20-4fa5-a221-c2ac7e850d55"/>
    <x v="167"/>
    <n v="7"/>
    <s v="Jul"/>
    <x v="0"/>
    <x v="364"/>
    <n v="5"/>
    <x v="3"/>
    <x v="2"/>
    <n v="150.19999999999999"/>
    <m/>
    <s v="Orthopedics"/>
    <s v="Tyler Kim"/>
    <s v="Migraine"/>
    <x v="1"/>
    <x v="365"/>
    <x v="3"/>
    <s v=""/>
    <s v="No Feedback"/>
    <x v="0"/>
    <x v="301"/>
  </r>
  <r>
    <s v="f702fa2c-d918-4e32-bd9d-5c2fb60f9326"/>
    <x v="166"/>
    <n v="8"/>
    <s v="Aug"/>
    <x v="1"/>
    <x v="365"/>
    <m/>
    <x v="1"/>
    <x v="1"/>
    <n v="143.30000000000001"/>
    <m/>
    <s v="Neurology"/>
    <s v="Michael Bowman"/>
    <s v="Back Pain"/>
    <x v="2"/>
    <x v="366"/>
    <x v="2"/>
    <s v=""/>
    <n v="5"/>
    <x v="0"/>
    <x v="302"/>
  </r>
  <r>
    <s v="f57e1f16-f554-45fd-9a19-7276b516c2d7"/>
    <x v="204"/>
    <n v="1"/>
    <s v="Jan"/>
    <x v="1"/>
    <x v="366"/>
    <n v="55"/>
    <x v="7"/>
    <x v="0"/>
    <n v="152.6"/>
    <n v="41"/>
    <s v="Cardiology"/>
    <s v="Amanda Alvarado"/>
    <s v="Hypertension"/>
    <x v="0"/>
    <x v="367"/>
    <x v="3"/>
    <s v=""/>
    <n v="2"/>
    <x v="0"/>
    <x v="303"/>
  </r>
  <r>
    <s v="75ec99e0-4063-4df3-b967-eb8ff83c877c"/>
    <x v="80"/>
    <n v="2"/>
    <s v="Feb"/>
    <x v="0"/>
    <x v="367"/>
    <m/>
    <x v="1"/>
    <x v="1"/>
    <n v="147.30000000000001"/>
    <m/>
    <s v="Orthopedics"/>
    <s v="Derrick Campbell"/>
    <s v="Hypertension"/>
    <x v="2"/>
    <x v="368"/>
    <x v="1"/>
    <s v=""/>
    <n v="5"/>
    <x v="65"/>
    <x v="0"/>
  </r>
  <r>
    <s v="c37b9fc8-42e4-4521-9748-1f11f05eef02"/>
    <x v="229"/>
    <n v="10"/>
    <s v="Oct"/>
    <x v="0"/>
    <x v="368"/>
    <m/>
    <x v="1"/>
    <x v="1"/>
    <m/>
    <m/>
    <s v="General Medicine"/>
    <s v="Katrina Sanders"/>
    <s v="Diabetes"/>
    <x v="3"/>
    <x v="369"/>
    <x v="1"/>
    <s v=""/>
    <n v="1"/>
    <x v="66"/>
    <x v="0"/>
  </r>
  <r>
    <s v="a5eb37cf-619a-4dc6-85b9-b0e1fa05933d"/>
    <x v="184"/>
    <n v="8"/>
    <s v="Aug"/>
    <x v="0"/>
    <x v="369"/>
    <m/>
    <x v="1"/>
    <x v="0"/>
    <m/>
    <m/>
    <s v="Orthopedics"/>
    <s v="Brianna Garcia"/>
    <s v="Back Pain"/>
    <x v="2"/>
    <x v="370"/>
    <x v="2"/>
    <s v=""/>
    <n v="4"/>
    <x v="0"/>
    <x v="304"/>
  </r>
  <r>
    <s v="34d66d6a-a71b-489f-9006-db534297690c"/>
    <x v="171"/>
    <n v="2"/>
    <s v="Feb"/>
    <x v="1"/>
    <x v="370"/>
    <m/>
    <x v="1"/>
    <x v="1"/>
    <m/>
    <n v="45"/>
    <s v="General Medicine"/>
    <s v="Steven Brown"/>
    <s v="Hypertension"/>
    <x v="0"/>
    <x v="371"/>
    <x v="2"/>
    <s v=""/>
    <n v="2"/>
    <x v="0"/>
    <x v="305"/>
  </r>
  <r>
    <s v="689a056c-6a16-4776-9d23-acc4f2c860fb"/>
    <x v="152"/>
    <n v="4"/>
    <s v="Apr"/>
    <x v="1"/>
    <x v="371"/>
    <m/>
    <x v="1"/>
    <x v="1"/>
    <n v="181.6"/>
    <m/>
    <s v="Dermatology"/>
    <s v="Tyler Kim"/>
    <s v="Migraine"/>
    <x v="1"/>
    <x v="372"/>
    <x v="2"/>
    <s v=""/>
    <n v="1"/>
    <x v="0"/>
    <x v="306"/>
  </r>
  <r>
    <s v="98481c1f-5b00-4786-a0bc-ae963a1d90c8"/>
    <x v="230"/>
    <n v="9"/>
    <s v="Sep"/>
    <x v="0"/>
    <x v="372"/>
    <n v="27"/>
    <x v="6"/>
    <x v="0"/>
    <m/>
    <m/>
    <s v="Dermatology"/>
    <s v="Amanda Hudson"/>
    <s v="Back Pain"/>
    <x v="2"/>
    <x v="373"/>
    <x v="2"/>
    <s v=""/>
    <n v="4"/>
    <x v="0"/>
    <x v="307"/>
  </r>
  <r>
    <s v="22451e25-5ada-4f04-a7b1-589f14cb3c8a"/>
    <x v="231"/>
    <n v="10"/>
    <s v="Oct"/>
    <x v="0"/>
    <x v="373"/>
    <n v="21"/>
    <x v="6"/>
    <x v="1"/>
    <m/>
    <m/>
    <s v="Cardiology"/>
    <s v="Steven Brown"/>
    <s v="Hypertension"/>
    <x v="3"/>
    <x v="374"/>
    <x v="0"/>
    <s v=""/>
    <n v="1"/>
    <x v="0"/>
    <x v="308"/>
  </r>
  <r>
    <s v="6ed967a6-5eae-403c-bd02-1a7751490071"/>
    <x v="103"/>
    <n v="11"/>
    <s v="Nov"/>
    <x v="0"/>
    <x v="374"/>
    <m/>
    <x v="1"/>
    <x v="2"/>
    <m/>
    <m/>
    <s v="Dermatology"/>
    <s v="Cynthia Chavez"/>
    <s v="Back Pain"/>
    <x v="2"/>
    <x v="375"/>
    <x v="1"/>
    <s v=""/>
    <s v="No Feedback"/>
    <x v="67"/>
    <x v="0"/>
  </r>
  <r>
    <s v="cec5548c-d794-49f9-9316-d05d9637bec3"/>
    <x v="232"/>
    <n v="3"/>
    <s v="Mar"/>
    <x v="1"/>
    <x v="375"/>
    <m/>
    <x v="1"/>
    <x v="0"/>
    <n v="157.80000000000001"/>
    <m/>
    <s v="General Medicine"/>
    <s v="Wanda Sullivan"/>
    <s v="Hypertension"/>
    <x v="2"/>
    <x v="376"/>
    <x v="3"/>
    <s v=""/>
    <n v="5"/>
    <x v="0"/>
    <x v="309"/>
  </r>
  <r>
    <s v="d500ee02-dd0d-4b4c-8335-e0f9229522b7"/>
    <x v="233"/>
    <n v="4"/>
    <s v="Apr"/>
    <x v="1"/>
    <x v="376"/>
    <m/>
    <x v="1"/>
    <x v="1"/>
    <m/>
    <m/>
    <s v="Neurology"/>
    <s v="Gary Brown"/>
    <s v="Back Pain"/>
    <x v="1"/>
    <x v="377"/>
    <x v="1"/>
    <s v=""/>
    <n v="5"/>
    <x v="68"/>
    <x v="0"/>
  </r>
  <r>
    <s v="b7543aab-00fa-421d-8bf1-1fa379833701"/>
    <x v="170"/>
    <n v="5"/>
    <s v="May"/>
    <x v="1"/>
    <x v="377"/>
    <m/>
    <x v="1"/>
    <x v="2"/>
    <m/>
    <m/>
    <s v="Dermatology"/>
    <s v="Tina Wright"/>
    <s v="Eczema"/>
    <x v="1"/>
    <x v="378"/>
    <x v="1"/>
    <s v=""/>
    <n v="4"/>
    <x v="69"/>
    <x v="0"/>
  </r>
  <r>
    <s v="b84395ff-4879-49a0-917d-3d76f79e9494"/>
    <x v="229"/>
    <n v="10"/>
    <s v="Oct"/>
    <x v="0"/>
    <x v="378"/>
    <m/>
    <x v="1"/>
    <x v="2"/>
    <n v="122.9"/>
    <n v="119.6"/>
    <s v="Cardiology"/>
    <s v="Amanda Hudson"/>
    <s v="Hypertension"/>
    <x v="3"/>
    <x v="379"/>
    <x v="3"/>
    <s v=""/>
    <n v="2"/>
    <x v="0"/>
    <x v="310"/>
  </r>
  <r>
    <s v="DUPLICATE-a28a6"/>
    <x v="234"/>
    <n v="12"/>
    <s v="Dec"/>
    <x v="0"/>
    <x v="379"/>
    <n v="26"/>
    <x v="6"/>
    <x v="1"/>
    <n v="121.5"/>
    <m/>
    <s v="Orthopedics"/>
    <s v="Derrick Campbell"/>
    <s v="Eczema"/>
    <x v="0"/>
    <x v="380"/>
    <x v="1"/>
    <s v=""/>
    <n v="4"/>
    <x v="70"/>
    <x v="0"/>
  </r>
  <r>
    <s v="cd44a236-4ed1-4e40-8681-22704ea66054"/>
    <x v="50"/>
    <n v="12"/>
    <s v="Dec"/>
    <x v="0"/>
    <x v="380"/>
    <m/>
    <x v="1"/>
    <x v="2"/>
    <m/>
    <m/>
    <s v="Orthopedics"/>
    <s v="Patrick Howard"/>
    <s v="Flu"/>
    <x v="1"/>
    <x v="381"/>
    <x v="2"/>
    <s v=""/>
    <n v="1"/>
    <x v="0"/>
    <x v="311"/>
  </r>
  <r>
    <s v="6fc9552b-1b08-413a-97a4-c46584ac0584"/>
    <x v="222"/>
    <n v="8"/>
    <s v="Aug"/>
    <x v="0"/>
    <x v="381"/>
    <m/>
    <x v="1"/>
    <x v="2"/>
    <m/>
    <m/>
    <s v="Neurology"/>
    <s v="Alec King"/>
    <s v="Flu"/>
    <x v="3"/>
    <x v="382"/>
    <x v="3"/>
    <s v=""/>
    <n v="5"/>
    <x v="0"/>
    <x v="312"/>
  </r>
  <r>
    <s v="4cddf451-c9ae-496d-be26-feffdf990d33"/>
    <x v="235"/>
    <n v="9"/>
    <s v="Sep"/>
    <x v="0"/>
    <x v="382"/>
    <m/>
    <x v="1"/>
    <x v="0"/>
    <n v="191.2"/>
    <m/>
    <s v="Neurology"/>
    <s v="Amanda Hudson"/>
    <s v="Fracture"/>
    <x v="0"/>
    <x v="383"/>
    <x v="2"/>
    <s v=""/>
    <n v="3"/>
    <x v="0"/>
    <x v="313"/>
  </r>
  <r>
    <s v="73059260-b524-4827-9209-c06d4e1467f6"/>
    <x v="89"/>
    <n v="5"/>
    <s v="May"/>
    <x v="1"/>
    <x v="383"/>
    <n v="59"/>
    <x v="7"/>
    <x v="0"/>
    <n v="153.9"/>
    <m/>
    <s v="Dermatology"/>
    <s v="Cynthia Chavez"/>
    <s v="Flu"/>
    <x v="3"/>
    <x v="384"/>
    <x v="2"/>
    <s v=""/>
    <n v="1"/>
    <x v="0"/>
    <x v="314"/>
  </r>
  <r>
    <s v="e0203055-a51d-4459-a8c1-a929c59069d5"/>
    <x v="191"/>
    <n v="6"/>
    <s v="Jun"/>
    <x v="0"/>
    <x v="384"/>
    <m/>
    <x v="1"/>
    <x v="1"/>
    <n v="132.19999999999999"/>
    <n v="52.4"/>
    <s v="Neurology"/>
    <s v="Gary Brown"/>
    <s v="Flu"/>
    <x v="3"/>
    <x v="385"/>
    <x v="1"/>
    <s v=""/>
    <n v="4"/>
    <x v="71"/>
    <x v="0"/>
  </r>
  <r>
    <s v="e606d2d2-249f-4b84-bc1a-45dbe0e75908"/>
    <x v="236"/>
    <n v="7"/>
    <s v="Jul"/>
    <x v="1"/>
    <x v="385"/>
    <n v="65"/>
    <x v="5"/>
    <x v="0"/>
    <m/>
    <n v="80"/>
    <s v="Cardiology"/>
    <s v="Wanda Sullivan"/>
    <s v="Eczema"/>
    <x v="3"/>
    <x v="386"/>
    <x v="2"/>
    <s v=""/>
    <n v="4"/>
    <x v="0"/>
    <x v="315"/>
  </r>
  <r>
    <s v="7e75b7ce-3f6c-4df9-ba47-b5aac32028d9"/>
    <x v="237"/>
    <n v="5"/>
    <s v="May"/>
    <x v="1"/>
    <x v="386"/>
    <m/>
    <x v="1"/>
    <x v="1"/>
    <m/>
    <m/>
    <s v="General Medicine"/>
    <s v="Patrick Howard"/>
    <s v="Back Pain"/>
    <x v="3"/>
    <x v="387"/>
    <x v="2"/>
    <s v=""/>
    <n v="5"/>
    <x v="0"/>
    <x v="316"/>
  </r>
  <r>
    <s v="2291a1d0-c767-4a19-85e0-b1b25796bcb9"/>
    <x v="238"/>
    <n v="10"/>
    <s v="Oct"/>
    <x v="1"/>
    <x v="387"/>
    <m/>
    <x v="1"/>
    <x v="1"/>
    <m/>
    <m/>
    <s v="Cardiology"/>
    <s v="Anthony Wilson"/>
    <s v="Eczema"/>
    <x v="0"/>
    <x v="388"/>
    <x v="3"/>
    <s v=""/>
    <n v="1"/>
    <x v="0"/>
    <x v="317"/>
  </r>
  <r>
    <s v="6666268f-2f1d-42f7-b0ba-d72a27e0127a"/>
    <x v="152"/>
    <n v="4"/>
    <s v="Apr"/>
    <x v="1"/>
    <x v="388"/>
    <m/>
    <x v="1"/>
    <x v="2"/>
    <m/>
    <m/>
    <s v="Neurology"/>
    <s v="Anthony Wilson"/>
    <s v="Hypertension"/>
    <x v="2"/>
    <x v="389"/>
    <x v="1"/>
    <s v=""/>
    <n v="2"/>
    <x v="72"/>
    <x v="0"/>
  </r>
  <r>
    <s v="83c279de-5244-42c5-b375-5b9130fdc671"/>
    <x v="123"/>
    <n v="8"/>
    <s v="Aug"/>
    <x v="0"/>
    <x v="389"/>
    <m/>
    <x v="1"/>
    <x v="0"/>
    <m/>
    <m/>
    <s v="Pediatrics"/>
    <s v="Wanda Sullivan"/>
    <s v="Fracture"/>
    <x v="3"/>
    <x v="390"/>
    <x v="3"/>
    <s v=""/>
    <s v="No Feedback"/>
    <x v="0"/>
    <x v="318"/>
  </r>
  <r>
    <s v="5c8f9eae-eb54-4639-9afb-008ce771a86c"/>
    <x v="42"/>
    <n v="3"/>
    <s v="Mar"/>
    <x v="0"/>
    <x v="390"/>
    <n v="62"/>
    <x v="5"/>
    <x v="2"/>
    <m/>
    <m/>
    <s v="Orthopedics"/>
    <s v="Steven Brown"/>
    <s v="Diabetes"/>
    <x v="3"/>
    <x v="391"/>
    <x v="3"/>
    <s v=""/>
    <s v="No Feedback"/>
    <x v="0"/>
    <x v="319"/>
  </r>
  <r>
    <s v="1514c1ea-d6e6-4d37-86a6-a3b3a54b9681"/>
    <x v="239"/>
    <n v="10"/>
    <s v="Oct"/>
    <x v="0"/>
    <x v="391"/>
    <n v="28"/>
    <x v="6"/>
    <x v="2"/>
    <m/>
    <m/>
    <s v="Orthopedics"/>
    <s v="Tina Wright"/>
    <s v="Diabetes"/>
    <x v="0"/>
    <x v="392"/>
    <x v="1"/>
    <s v=""/>
    <n v="5"/>
    <x v="73"/>
    <x v="0"/>
  </r>
  <r>
    <s v="513477ba-8d16-4d00-9fb7-988cef1fa058"/>
    <x v="240"/>
    <n v="3"/>
    <s v="Mar"/>
    <x v="1"/>
    <x v="392"/>
    <m/>
    <x v="1"/>
    <x v="0"/>
    <m/>
    <m/>
    <s v="Pediatrics"/>
    <s v="Derrick Campbell"/>
    <s v="Eczema"/>
    <x v="0"/>
    <x v="393"/>
    <x v="1"/>
    <s v=""/>
    <n v="2"/>
    <x v="74"/>
    <x v="0"/>
  </r>
  <r>
    <s v="05795488-9e30-4a89-99ab-f2aa72d8776a"/>
    <x v="11"/>
    <n v="6"/>
    <s v="Jun"/>
    <x v="1"/>
    <x v="393"/>
    <m/>
    <x v="1"/>
    <x v="1"/>
    <n v="179.8"/>
    <m/>
    <s v="Dermatology"/>
    <s v="Derrick Campbell"/>
    <s v="Flu"/>
    <x v="1"/>
    <x v="394"/>
    <x v="3"/>
    <s v=""/>
    <n v="4"/>
    <x v="0"/>
    <x v="320"/>
  </r>
  <r>
    <s v="430ad6ba-1965-4734-b344-22185f932592"/>
    <x v="103"/>
    <n v="11"/>
    <s v="Nov"/>
    <x v="0"/>
    <x v="394"/>
    <n v="12"/>
    <x v="3"/>
    <x v="1"/>
    <n v="133.9"/>
    <m/>
    <s v="Pediatrics"/>
    <s v="Tina Wright"/>
    <s v="Eczema"/>
    <x v="3"/>
    <x v="395"/>
    <x v="1"/>
    <s v=""/>
    <n v="4"/>
    <x v="75"/>
    <x v="0"/>
  </r>
  <r>
    <s v="fd8bc4c6-db06-42b2-84e7-5f4f4c40a6a6"/>
    <x v="41"/>
    <n v="6"/>
    <s v="Jun"/>
    <x v="0"/>
    <x v="395"/>
    <m/>
    <x v="1"/>
    <x v="2"/>
    <n v="168.3"/>
    <m/>
    <s v="Cardiology"/>
    <s v="Tina Wright"/>
    <s v="Hypertension"/>
    <x v="2"/>
    <x v="396"/>
    <x v="3"/>
    <s v=""/>
    <n v="1"/>
    <x v="0"/>
    <x v="321"/>
  </r>
  <r>
    <s v="de1d5f27-c260-479e-a799-76e75d9672fb"/>
    <x v="137"/>
    <n v="6"/>
    <s v="Jun"/>
    <x v="0"/>
    <x v="396"/>
    <m/>
    <x v="1"/>
    <x v="1"/>
    <n v="169.4"/>
    <m/>
    <s v="Neurology"/>
    <s v="Gary Brown"/>
    <s v="Diabetes"/>
    <x v="0"/>
    <x v="397"/>
    <x v="1"/>
    <s v=""/>
    <n v="4"/>
    <x v="76"/>
    <x v="0"/>
  </r>
  <r>
    <s v="380f1389-4ae1-41fc-8d19-21c7841f403f"/>
    <x v="150"/>
    <n v="10"/>
    <s v="Oct"/>
    <x v="0"/>
    <x v="397"/>
    <n v="76"/>
    <x v="5"/>
    <x v="2"/>
    <m/>
    <n v="70.7"/>
    <s v="Orthopedics"/>
    <s v="Tina Wright"/>
    <s v="Diabetes"/>
    <x v="2"/>
    <x v="398"/>
    <x v="3"/>
    <s v=""/>
    <n v="1"/>
    <x v="0"/>
    <x v="322"/>
  </r>
  <r>
    <s v="086bfecc-2859-40f0-9055-661d02a33479"/>
    <x v="192"/>
    <n v="4"/>
    <s v="Apr"/>
    <x v="1"/>
    <x v="398"/>
    <m/>
    <x v="1"/>
    <x v="1"/>
    <m/>
    <m/>
    <s v="Orthopedics"/>
    <s v="Anthony Wilson"/>
    <s v="Migraine"/>
    <x v="1"/>
    <x v="399"/>
    <x v="1"/>
    <s v=""/>
    <s v="No Feedback"/>
    <x v="77"/>
    <x v="0"/>
  </r>
  <r>
    <s v="bcb350da-9b45-4929-ae62-16fdf2ce196e"/>
    <x v="160"/>
    <n v="11"/>
    <s v="Nov"/>
    <x v="0"/>
    <x v="399"/>
    <n v="83"/>
    <x v="0"/>
    <x v="0"/>
    <m/>
    <n v="108.5"/>
    <s v="Orthopedics"/>
    <s v="Tina Wright"/>
    <s v="Back Pain"/>
    <x v="3"/>
    <x v="400"/>
    <x v="0"/>
    <s v=""/>
    <n v="2"/>
    <x v="0"/>
    <x v="323"/>
  </r>
  <r>
    <s v="e4578d9c-fda1-4de6-ba9b-0b9abf1087f2"/>
    <x v="53"/>
    <n v="7"/>
    <s v="Jul"/>
    <x v="1"/>
    <x v="400"/>
    <n v="17"/>
    <x v="2"/>
    <x v="1"/>
    <m/>
    <n v="71.2"/>
    <s v="Neurology"/>
    <s v="Tyler Kim"/>
    <s v="Flu"/>
    <x v="0"/>
    <x v="401"/>
    <x v="0"/>
    <s v=""/>
    <n v="5"/>
    <x v="0"/>
    <x v="324"/>
  </r>
  <r>
    <s v="6f59e010-0969-425a-b05b-08686032cf4b"/>
    <x v="31"/>
    <n v="9"/>
    <s v="Sep"/>
    <x v="0"/>
    <x v="401"/>
    <n v="36"/>
    <x v="4"/>
    <x v="0"/>
    <m/>
    <n v="116"/>
    <s v="Neurology"/>
    <s v="Tyler Kim"/>
    <s v="Diabetes"/>
    <x v="3"/>
    <x v="402"/>
    <x v="1"/>
    <s v=""/>
    <s v="No Feedback"/>
    <x v="78"/>
    <x v="0"/>
  </r>
  <r>
    <s v="d5d5e2dc-bf99-42ec-84e7-cecd2a1cdd82"/>
    <x v="241"/>
    <n v="4"/>
    <s v="Apr"/>
    <x v="1"/>
    <x v="402"/>
    <m/>
    <x v="1"/>
    <x v="0"/>
    <m/>
    <n v="49.9"/>
    <s v="Neurology"/>
    <s v="Cynthia Chavez"/>
    <s v="Flu"/>
    <x v="1"/>
    <x v="403"/>
    <x v="2"/>
    <s v=""/>
    <n v="3"/>
    <x v="0"/>
    <x v="325"/>
  </r>
  <r>
    <s v="DUPLICATE-ae80e"/>
    <x v="26"/>
    <n v="6"/>
    <s v="Jun"/>
    <x v="0"/>
    <x v="403"/>
    <m/>
    <x v="1"/>
    <x v="1"/>
    <m/>
    <m/>
    <s v="General Medicine"/>
    <s v="Derrick Campbell"/>
    <s v="Diabetes"/>
    <x v="3"/>
    <x v="404"/>
    <x v="3"/>
    <s v=""/>
    <n v="4"/>
    <x v="0"/>
    <x v="326"/>
  </r>
  <r>
    <s v="b930cbf4-9a9f-42bf-8809-a7d5076b36c8"/>
    <x v="242"/>
    <n v="3"/>
    <s v="Mar"/>
    <x v="1"/>
    <x v="404"/>
    <n v="67"/>
    <x v="5"/>
    <x v="2"/>
    <n v="183.2"/>
    <n v="66.2"/>
    <s v="Cardiology"/>
    <s v="Tina Wright"/>
    <s v="Fracture"/>
    <x v="3"/>
    <x v="405"/>
    <x v="2"/>
    <s v=""/>
    <n v="4"/>
    <x v="0"/>
    <x v="327"/>
  </r>
  <r>
    <s v="a2265de1-b842-48e0-b2bc-834cf79a5759"/>
    <x v="184"/>
    <n v="8"/>
    <s v="Aug"/>
    <x v="0"/>
    <x v="405"/>
    <m/>
    <x v="1"/>
    <x v="2"/>
    <m/>
    <m/>
    <s v="Cardiology"/>
    <s v="Amanda Hudson"/>
    <s v="Migraine"/>
    <x v="1"/>
    <x v="406"/>
    <x v="2"/>
    <s v=""/>
    <s v="No Feedback"/>
    <x v="0"/>
    <x v="328"/>
  </r>
  <r>
    <s v="db801a03-564a-4b01-8fcb-d69261c1fa5d"/>
    <x v="233"/>
    <n v="4"/>
    <s v="Apr"/>
    <x v="1"/>
    <x v="406"/>
    <m/>
    <x v="1"/>
    <x v="1"/>
    <m/>
    <n v="94.8"/>
    <s v="Orthopedics"/>
    <s v="Wanda Sullivan"/>
    <s v="Fracture"/>
    <x v="0"/>
    <x v="407"/>
    <x v="3"/>
    <s v=""/>
    <n v="4"/>
    <x v="0"/>
    <x v="329"/>
  </r>
  <r>
    <s v="fdca956b-dc65-40fb-a7e1-2666536ab1ae"/>
    <x v="165"/>
    <n v="5"/>
    <s v="May"/>
    <x v="1"/>
    <x v="407"/>
    <m/>
    <x v="1"/>
    <x v="0"/>
    <m/>
    <n v="104.7"/>
    <s v="Orthopedics"/>
    <s v="Amanda Alvarado"/>
    <s v="Diabetes"/>
    <x v="1"/>
    <x v="408"/>
    <x v="0"/>
    <s v=""/>
    <s v="No Feedback"/>
    <x v="0"/>
    <x v="330"/>
  </r>
  <r>
    <s v="a0e8770e-d729-4581-bdaf-0849a7a00fb6"/>
    <x v="243"/>
    <n v="12"/>
    <s v="Dec"/>
    <x v="0"/>
    <x v="408"/>
    <m/>
    <x v="1"/>
    <x v="1"/>
    <m/>
    <m/>
    <s v="Orthopedics"/>
    <s v="Patrick Howard"/>
    <s v="Migraine"/>
    <x v="3"/>
    <x v="409"/>
    <x v="2"/>
    <s v=""/>
    <n v="2"/>
    <x v="0"/>
    <x v="331"/>
  </r>
  <r>
    <s v="d1f9f811-ee97-405f-be44-85ab75379167"/>
    <x v="86"/>
    <n v="3"/>
    <s v="Mar"/>
    <x v="0"/>
    <x v="409"/>
    <m/>
    <x v="1"/>
    <x v="2"/>
    <m/>
    <m/>
    <s v="Cardiology"/>
    <s v="Tina Wright"/>
    <s v="Diabetes"/>
    <x v="2"/>
    <x v="410"/>
    <x v="2"/>
    <s v=""/>
    <s v="No Feedback"/>
    <x v="0"/>
    <x v="332"/>
  </r>
  <r>
    <s v="DUPLICATE-7e6ba"/>
    <x v="100"/>
    <n v="3"/>
    <s v="Mar"/>
    <x v="1"/>
    <x v="410"/>
    <n v="26"/>
    <x v="6"/>
    <x v="0"/>
    <m/>
    <m/>
    <s v="Dermatology"/>
    <s v="Amanda Hudson"/>
    <s v="Diabetes"/>
    <x v="1"/>
    <x v="411"/>
    <x v="2"/>
    <s v=""/>
    <n v="4"/>
    <x v="0"/>
    <x v="333"/>
  </r>
  <r>
    <s v="f9f739ac-cbb8-4285-86c7-8d0b9fc37185"/>
    <x v="242"/>
    <n v="3"/>
    <s v="Mar"/>
    <x v="1"/>
    <x v="411"/>
    <n v="84"/>
    <x v="0"/>
    <x v="0"/>
    <m/>
    <m/>
    <s v="Cardiology"/>
    <s v="Katrina Sanders"/>
    <s v="Eczema"/>
    <x v="3"/>
    <x v="412"/>
    <x v="2"/>
    <s v=""/>
    <n v="2"/>
    <x v="0"/>
    <x v="334"/>
  </r>
  <r>
    <s v="a9985bbf-fbb4-4af7-a655-39fbb35d4a2d"/>
    <x v="244"/>
    <n v="7"/>
    <s v="Jul"/>
    <x v="0"/>
    <x v="412"/>
    <m/>
    <x v="1"/>
    <x v="0"/>
    <m/>
    <m/>
    <s v="Cardiology"/>
    <s v="Wanda Sullivan"/>
    <s v="Diabetes"/>
    <x v="2"/>
    <x v="413"/>
    <x v="0"/>
    <s v=""/>
    <n v="3"/>
    <x v="0"/>
    <x v="335"/>
  </r>
  <r>
    <s v="d28c430a-0763-40f0-822d-a01df137d1ed"/>
    <x v="245"/>
    <n v="5"/>
    <s v="May"/>
    <x v="1"/>
    <x v="413"/>
    <m/>
    <x v="1"/>
    <x v="1"/>
    <m/>
    <n v="102"/>
    <s v="Orthopedics"/>
    <s v="Tyler Kim"/>
    <s v="Flu"/>
    <x v="3"/>
    <x v="414"/>
    <x v="3"/>
    <s v=""/>
    <n v="4"/>
    <x v="0"/>
    <x v="336"/>
  </r>
  <r>
    <s v="876c6875-9b84-446f-adb8-92800f336034"/>
    <x v="197"/>
    <n v="9"/>
    <s v="Sep"/>
    <x v="0"/>
    <x v="414"/>
    <m/>
    <x v="1"/>
    <x v="1"/>
    <m/>
    <n v="53.3"/>
    <s v="Dermatology"/>
    <s v="Gary Brown"/>
    <s v="Back Pain"/>
    <x v="0"/>
    <x v="415"/>
    <x v="0"/>
    <s v=""/>
    <n v="2"/>
    <x v="0"/>
    <x v="337"/>
  </r>
  <r>
    <s v="a24e740f-b61e-4bdf-9268-cf8732d18515"/>
    <x v="246"/>
    <n v="12"/>
    <s v="Dec"/>
    <x v="0"/>
    <x v="415"/>
    <m/>
    <x v="1"/>
    <x v="2"/>
    <m/>
    <m/>
    <s v="Pediatrics"/>
    <s v="Amanda Hudson"/>
    <s v="Fracture"/>
    <x v="0"/>
    <x v="416"/>
    <x v="3"/>
    <s v=""/>
    <n v="4"/>
    <x v="0"/>
    <x v="338"/>
  </r>
  <r>
    <s v="d719d6e1-5894-49f1-a000-3214b57b9e31"/>
    <x v="113"/>
    <n v="3"/>
    <s v="Mar"/>
    <x v="1"/>
    <x v="416"/>
    <n v="80"/>
    <x v="0"/>
    <x v="1"/>
    <m/>
    <n v="75.599999999999994"/>
    <s v="General Medicine"/>
    <s v="Brianna Garcia"/>
    <s v="Eczema"/>
    <x v="3"/>
    <x v="417"/>
    <x v="2"/>
    <s v=""/>
    <n v="4"/>
    <x v="0"/>
    <x v="339"/>
  </r>
  <r>
    <s v="0067d10d-c2db-4307-82b7-d1c593a273a0"/>
    <x v="247"/>
    <n v="3"/>
    <s v="Mar"/>
    <x v="1"/>
    <x v="7"/>
    <n v="15"/>
    <x v="2"/>
    <x v="0"/>
    <m/>
    <m/>
    <s v="Dermatology"/>
    <s v="Amanda Alvarado"/>
    <s v="Fracture"/>
    <x v="0"/>
    <x v="418"/>
    <x v="1"/>
    <s v=""/>
    <n v="4"/>
    <x v="79"/>
    <x v="0"/>
  </r>
  <r>
    <s v="3b166f4b-63b2-4eb1-9999-a4f783271510"/>
    <x v="30"/>
    <n v="8"/>
    <s v="Aug"/>
    <x v="1"/>
    <x v="417"/>
    <m/>
    <x v="1"/>
    <x v="1"/>
    <m/>
    <n v="46.9"/>
    <s v="Cardiology"/>
    <s v="Brianna Garcia"/>
    <s v="Hypertension"/>
    <x v="0"/>
    <x v="419"/>
    <x v="2"/>
    <s v=""/>
    <n v="1"/>
    <x v="0"/>
    <x v="340"/>
  </r>
  <r>
    <s v="8014fdf9-c838-4f71-aa32-67c203049f2e"/>
    <x v="248"/>
    <n v="4"/>
    <s v="Apr"/>
    <x v="1"/>
    <x v="418"/>
    <n v="50"/>
    <x v="7"/>
    <x v="0"/>
    <m/>
    <m/>
    <s v="Cardiology"/>
    <s v="Gary Brown"/>
    <s v="Diabetes"/>
    <x v="2"/>
    <x v="420"/>
    <x v="3"/>
    <s v=""/>
    <n v="3"/>
    <x v="0"/>
    <x v="341"/>
  </r>
  <r>
    <s v="1b739561-2fc1-41e7-a538-368cd0075251"/>
    <x v="39"/>
    <n v="10"/>
    <s v="Oct"/>
    <x v="0"/>
    <x v="419"/>
    <m/>
    <x v="1"/>
    <x v="1"/>
    <n v="192.7"/>
    <m/>
    <s v="Cardiology"/>
    <s v="Steven Brown"/>
    <s v="Back Pain"/>
    <x v="1"/>
    <x v="421"/>
    <x v="1"/>
    <s v=""/>
    <n v="4"/>
    <x v="80"/>
    <x v="0"/>
  </r>
  <r>
    <s v="df8da395-0443-4bfa-917b-15d8bb069806"/>
    <x v="13"/>
    <n v="8"/>
    <s v="Aug"/>
    <x v="0"/>
    <x v="420"/>
    <m/>
    <x v="1"/>
    <x v="0"/>
    <n v="194.3"/>
    <m/>
    <s v="Orthopedics"/>
    <s v="Patrick Howard"/>
    <s v="Diabetes"/>
    <x v="3"/>
    <x v="422"/>
    <x v="2"/>
    <s v=""/>
    <n v="4"/>
    <x v="0"/>
    <x v="342"/>
  </r>
  <r>
    <s v="aa42cf3d-8a76-430c-86c9-9b66884ff8d8"/>
    <x v="133"/>
    <n v="4"/>
    <s v="Apr"/>
    <x v="0"/>
    <x v="421"/>
    <m/>
    <x v="1"/>
    <x v="0"/>
    <m/>
    <n v="114.9"/>
    <s v="Cardiology"/>
    <s v="Patrick Howard"/>
    <s v="Fracture"/>
    <x v="0"/>
    <x v="423"/>
    <x v="0"/>
    <s v=""/>
    <n v="2"/>
    <x v="0"/>
    <x v="343"/>
  </r>
  <r>
    <s v="8f9c4b06-7b0a-48a3-bea7-2c89b3ee6ff5"/>
    <x v="249"/>
    <n v="1"/>
    <s v="Jan"/>
    <x v="1"/>
    <x v="422"/>
    <m/>
    <x v="1"/>
    <x v="1"/>
    <n v="197.9"/>
    <m/>
    <s v="Neurology"/>
    <s v="Derrick Campbell"/>
    <s v="Eczema"/>
    <x v="0"/>
    <x v="424"/>
    <x v="3"/>
    <s v=""/>
    <n v="3"/>
    <x v="0"/>
    <x v="344"/>
  </r>
  <r>
    <s v="84265a4e-a696-4b6b-841f-75b010a7ce2d"/>
    <x v="250"/>
    <n v="9"/>
    <s v="Sep"/>
    <x v="0"/>
    <x v="423"/>
    <m/>
    <x v="1"/>
    <x v="1"/>
    <m/>
    <m/>
    <s v="Neurology"/>
    <s v="Wanda Sullivan"/>
    <s v="Diabetes"/>
    <x v="0"/>
    <x v="425"/>
    <x v="0"/>
    <s v=""/>
    <n v="2"/>
    <x v="0"/>
    <x v="345"/>
  </r>
  <r>
    <s v="ac84e9e3-b31a-487f-9a90-ac189166ad5f"/>
    <x v="47"/>
    <n v="4"/>
    <s v="Apr"/>
    <x v="1"/>
    <x v="424"/>
    <m/>
    <x v="1"/>
    <x v="1"/>
    <n v="179.3"/>
    <m/>
    <s v="Dermatology"/>
    <s v="Anthony Wilson"/>
    <s v="Migraine"/>
    <x v="3"/>
    <x v="426"/>
    <x v="0"/>
    <s v=""/>
    <n v="1"/>
    <x v="0"/>
    <x v="346"/>
  </r>
  <r>
    <s v="064f8296-524d-4209-85b4-f3fb672b21e9"/>
    <x v="79"/>
    <n v="9"/>
    <s v="Sep"/>
    <x v="0"/>
    <x v="425"/>
    <m/>
    <x v="1"/>
    <x v="1"/>
    <m/>
    <m/>
    <s v="General Medicine"/>
    <s v="Gary Brown"/>
    <s v="Back Pain"/>
    <x v="0"/>
    <x v="427"/>
    <x v="0"/>
    <s v=""/>
    <n v="1"/>
    <x v="0"/>
    <x v="347"/>
  </r>
  <r>
    <s v="045a7337-438d-426a-9f9d-3389a082face"/>
    <x v="207"/>
    <n v="6"/>
    <s v="Jun"/>
    <x v="1"/>
    <x v="426"/>
    <n v="49"/>
    <x v="7"/>
    <x v="1"/>
    <m/>
    <m/>
    <s v="Neurology"/>
    <s v="Derrick Campbell"/>
    <s v="Hypertension"/>
    <x v="1"/>
    <x v="428"/>
    <x v="2"/>
    <s v=""/>
    <n v="1"/>
    <x v="0"/>
    <x v="348"/>
  </r>
  <r>
    <s v="fd9d56dd-c957-4d59-ae1e-0cae533af271"/>
    <x v="251"/>
    <n v="8"/>
    <s v="Aug"/>
    <x v="0"/>
    <x v="427"/>
    <m/>
    <x v="1"/>
    <x v="0"/>
    <m/>
    <m/>
    <s v="Dermatology"/>
    <s v="Wanda Sullivan"/>
    <s v="Back Pain"/>
    <x v="0"/>
    <x v="429"/>
    <x v="2"/>
    <s v=""/>
    <n v="2"/>
    <x v="0"/>
    <x v="349"/>
  </r>
  <r>
    <s v="bceb58ef-9bd2-4c76-b609-1f5777467377"/>
    <x v="252"/>
    <n v="3"/>
    <s v="Mar"/>
    <x v="1"/>
    <x v="428"/>
    <n v="44"/>
    <x v="4"/>
    <x v="1"/>
    <n v="195"/>
    <m/>
    <s v="Pediatrics"/>
    <s v="Brianna Garcia"/>
    <s v="Hypertension"/>
    <x v="2"/>
    <x v="430"/>
    <x v="1"/>
    <s v=""/>
    <n v="1"/>
    <x v="81"/>
    <x v="0"/>
  </r>
  <r>
    <s v="a95c6669-29d1-4c5a-944b-e070dc4f3bc3"/>
    <x v="177"/>
    <n v="9"/>
    <s v="Sep"/>
    <x v="0"/>
    <x v="429"/>
    <m/>
    <x v="1"/>
    <x v="2"/>
    <n v="120"/>
    <n v="41.5"/>
    <s v="Orthopedics"/>
    <s v="Derrick Campbell"/>
    <s v="Fracture"/>
    <x v="1"/>
    <x v="431"/>
    <x v="1"/>
    <s v=""/>
    <n v="5"/>
    <x v="82"/>
    <x v="0"/>
  </r>
  <r>
    <s v="ea3e25b7-e519-479d-9b6c-1174a9f144cd"/>
    <x v="86"/>
    <n v="3"/>
    <s v="Mar"/>
    <x v="0"/>
    <x v="430"/>
    <m/>
    <x v="1"/>
    <x v="2"/>
    <m/>
    <m/>
    <s v="Pediatrics"/>
    <s v="Patrick Howard"/>
    <s v="Hypertension"/>
    <x v="3"/>
    <x v="432"/>
    <x v="0"/>
    <s v=""/>
    <n v="4"/>
    <x v="0"/>
    <x v="350"/>
  </r>
  <r>
    <s v="c722b67f-0413-4078-9b95-297bf1f979c3"/>
    <x v="66"/>
    <n v="1"/>
    <s v="Jan"/>
    <x v="1"/>
    <x v="431"/>
    <m/>
    <x v="1"/>
    <x v="0"/>
    <m/>
    <n v="109.6"/>
    <s v="Cardiology"/>
    <s v="Amanda Hudson"/>
    <s v="Fracture"/>
    <x v="1"/>
    <x v="433"/>
    <x v="2"/>
    <s v=""/>
    <s v="No Feedback"/>
    <x v="0"/>
    <x v="351"/>
  </r>
  <r>
    <s v="45f5bf9b-fddb-4d04-967f-e3881c7877c1"/>
    <x v="253"/>
    <n v="3"/>
    <s v="Mar"/>
    <x v="1"/>
    <x v="432"/>
    <n v="13"/>
    <x v="2"/>
    <x v="0"/>
    <n v="135.30000000000001"/>
    <m/>
    <s v="Neurology"/>
    <s v="Amanda Alvarado"/>
    <s v="Diabetes"/>
    <x v="1"/>
    <x v="434"/>
    <x v="2"/>
    <s v=""/>
    <n v="4"/>
    <x v="0"/>
    <x v="352"/>
  </r>
  <r>
    <s v="52ba0841-75d1-44da-b1f1-d914257386cf"/>
    <x v="51"/>
    <n v="8"/>
    <s v="Aug"/>
    <x v="0"/>
    <x v="433"/>
    <m/>
    <x v="1"/>
    <x v="2"/>
    <m/>
    <m/>
    <s v="Dermatology"/>
    <s v="Brianna Garcia"/>
    <s v="Migraine"/>
    <x v="0"/>
    <x v="435"/>
    <x v="1"/>
    <s v=""/>
    <n v="1"/>
    <x v="83"/>
    <x v="0"/>
  </r>
  <r>
    <s v="243106f5-6aed-42b5-9411-3d81b091f12f"/>
    <x v="254"/>
    <n v="7"/>
    <s v="Jul"/>
    <x v="0"/>
    <x v="434"/>
    <n v="35"/>
    <x v="4"/>
    <x v="0"/>
    <n v="181.2"/>
    <m/>
    <s v="Orthopedics"/>
    <s v="Patrick Howard"/>
    <s v="Eczema"/>
    <x v="0"/>
    <x v="436"/>
    <x v="0"/>
    <s v=""/>
    <n v="2"/>
    <x v="0"/>
    <x v="353"/>
  </r>
  <r>
    <s v="cf879e5d-d9f0-4eee-8040-4bd64b81a855"/>
    <x v="255"/>
    <n v="4"/>
    <s v="Apr"/>
    <x v="1"/>
    <x v="435"/>
    <n v="30"/>
    <x v="4"/>
    <x v="2"/>
    <m/>
    <m/>
    <s v="Orthopedics"/>
    <s v="Steven Brown"/>
    <s v="Diabetes"/>
    <x v="1"/>
    <x v="437"/>
    <x v="1"/>
    <s v=""/>
    <s v="No Feedback"/>
    <x v="84"/>
    <x v="0"/>
  </r>
  <r>
    <s v="4ad7178a-50e9-4c09-b878-da7acc5e011c"/>
    <x v="256"/>
    <n v="6"/>
    <s v="Jun"/>
    <x v="1"/>
    <x v="436"/>
    <n v="24"/>
    <x v="6"/>
    <x v="1"/>
    <m/>
    <m/>
    <s v="Dermatology"/>
    <s v="Amanda Hudson"/>
    <s v="Flu"/>
    <x v="0"/>
    <x v="438"/>
    <x v="2"/>
    <s v=""/>
    <n v="4"/>
    <x v="0"/>
    <x v="354"/>
  </r>
  <r>
    <s v="44ffce20-6419-44ed-bba4-aa7af4cca784"/>
    <x v="128"/>
    <n v="3"/>
    <s v="Mar"/>
    <x v="1"/>
    <x v="437"/>
    <n v="88"/>
    <x v="0"/>
    <x v="1"/>
    <m/>
    <n v="70"/>
    <s v="General Medicine"/>
    <s v="Derrick Campbell"/>
    <s v="Eczema"/>
    <x v="0"/>
    <x v="439"/>
    <x v="1"/>
    <s v=""/>
    <s v="No Feedback"/>
    <x v="85"/>
    <x v="0"/>
  </r>
  <r>
    <s v="192f816d-40d1-4e4d-8751-558c7ae299e3"/>
    <x v="206"/>
    <n v="9"/>
    <s v="Sep"/>
    <x v="1"/>
    <x v="438"/>
    <m/>
    <x v="1"/>
    <x v="2"/>
    <m/>
    <m/>
    <s v="Dermatology"/>
    <s v="Wanda Sullivan"/>
    <s v="Fracture"/>
    <x v="1"/>
    <x v="440"/>
    <x v="2"/>
    <s v=""/>
    <n v="5"/>
    <x v="0"/>
    <x v="355"/>
  </r>
  <r>
    <s v="95c60e08-aa46-4b15-bf5b-fc4a53c06acf"/>
    <x v="257"/>
    <n v="3"/>
    <s v="Mar"/>
    <x v="1"/>
    <x v="439"/>
    <m/>
    <x v="1"/>
    <x v="0"/>
    <n v="194.2"/>
    <m/>
    <s v="General Medicine"/>
    <s v="Amanda Alvarado"/>
    <s v="Back Pain"/>
    <x v="2"/>
    <x v="441"/>
    <x v="2"/>
    <s v=""/>
    <s v="No Feedback"/>
    <x v="0"/>
    <x v="356"/>
  </r>
  <r>
    <s v="04bd01f1-f2cd-4633-a3a1-bf690bb63327"/>
    <x v="131"/>
    <n v="5"/>
    <s v="May"/>
    <x v="0"/>
    <x v="440"/>
    <n v="90"/>
    <x v="0"/>
    <x v="2"/>
    <m/>
    <m/>
    <s v="Neurology"/>
    <s v="Amanda Hudson"/>
    <s v="Flu"/>
    <x v="2"/>
    <x v="442"/>
    <x v="2"/>
    <s v=""/>
    <n v="4"/>
    <x v="0"/>
    <x v="357"/>
  </r>
  <r>
    <s v="1ffcb5ae-94da-4d96-8279-f02705dff2c5"/>
    <x v="258"/>
    <n v="11"/>
    <s v="Nov"/>
    <x v="0"/>
    <x v="441"/>
    <m/>
    <x v="1"/>
    <x v="2"/>
    <m/>
    <m/>
    <s v="Dermatology"/>
    <s v="Michael Bowman"/>
    <s v="Migraine"/>
    <x v="2"/>
    <x v="443"/>
    <x v="2"/>
    <s v=""/>
    <s v="No Feedback"/>
    <x v="0"/>
    <x v="358"/>
  </r>
  <r>
    <s v="6956c0d5-1fd3-4741-aa06-9ce8a7fdec84"/>
    <x v="218"/>
    <n v="11"/>
    <s v="Nov"/>
    <x v="0"/>
    <x v="442"/>
    <m/>
    <x v="1"/>
    <x v="2"/>
    <m/>
    <n v="117.7"/>
    <s v="Cardiology"/>
    <s v="Tina Wright"/>
    <s v="Eczema"/>
    <x v="0"/>
    <x v="444"/>
    <x v="3"/>
    <s v=""/>
    <s v="No Feedback"/>
    <x v="0"/>
    <x v="359"/>
  </r>
  <r>
    <s v="fb0bb50a-ccc0-4fd3-b2fc-5f41f1c30c4a"/>
    <x v="255"/>
    <n v="4"/>
    <s v="Apr"/>
    <x v="1"/>
    <x v="443"/>
    <m/>
    <x v="1"/>
    <x v="1"/>
    <m/>
    <m/>
    <s v="Cardiology"/>
    <s v="Gary Brown"/>
    <s v="Flu"/>
    <x v="0"/>
    <x v="445"/>
    <x v="2"/>
    <s v=""/>
    <n v="5"/>
    <x v="0"/>
    <x v="360"/>
  </r>
  <r>
    <s v="10e57c38-b49a-4da7-bea7-47bacaefe43d"/>
    <x v="172"/>
    <n v="8"/>
    <s v="Aug"/>
    <x v="0"/>
    <x v="444"/>
    <m/>
    <x v="1"/>
    <x v="0"/>
    <m/>
    <n v="85.6"/>
    <s v="Cardiology"/>
    <s v="Wanda Sullivan"/>
    <s v="Flu"/>
    <x v="2"/>
    <x v="446"/>
    <x v="1"/>
    <s v=""/>
    <s v="No Feedback"/>
    <x v="86"/>
    <x v="0"/>
  </r>
  <r>
    <s v="a9d6f8a9-6761-4196-a610-923bc1e4c014"/>
    <x v="1"/>
    <n v="10"/>
    <s v="Oct"/>
    <x v="0"/>
    <x v="445"/>
    <m/>
    <x v="1"/>
    <x v="2"/>
    <m/>
    <m/>
    <s v="Pediatrics"/>
    <s v="Amanda Hudson"/>
    <s v="Fracture"/>
    <x v="3"/>
    <x v="447"/>
    <x v="2"/>
    <s v=""/>
    <n v="4"/>
    <x v="0"/>
    <x v="361"/>
  </r>
  <r>
    <s v="5cff52ed-c980-440d-bef8-11c9211264a3"/>
    <x v="138"/>
    <n v="6"/>
    <s v="Jun"/>
    <x v="0"/>
    <x v="446"/>
    <n v="59"/>
    <x v="7"/>
    <x v="2"/>
    <m/>
    <n v="94.6"/>
    <s v="General Medicine"/>
    <s v="Patrick Howard"/>
    <s v="Flu"/>
    <x v="1"/>
    <x v="448"/>
    <x v="2"/>
    <s v=""/>
    <n v="4"/>
    <x v="0"/>
    <x v="362"/>
  </r>
  <r>
    <s v="69740845-e944-4537-8d29-8a1653681d62"/>
    <x v="259"/>
    <n v="2"/>
    <s v="Feb"/>
    <x v="1"/>
    <x v="447"/>
    <n v="72"/>
    <x v="5"/>
    <x v="2"/>
    <n v="198.9"/>
    <n v="77.3"/>
    <s v="Neurology"/>
    <s v="Anthony Wilson"/>
    <s v="Hypertension"/>
    <x v="1"/>
    <x v="449"/>
    <x v="3"/>
    <s v=""/>
    <n v="4"/>
    <x v="0"/>
    <x v="363"/>
  </r>
  <r>
    <s v="1d87a84a-a744-4f54-b6a8-85004f70fcda"/>
    <x v="177"/>
    <n v="9"/>
    <s v="Sep"/>
    <x v="0"/>
    <x v="448"/>
    <m/>
    <x v="1"/>
    <x v="2"/>
    <n v="195.4"/>
    <n v="102.5"/>
    <s v="Neurology"/>
    <s v="Steven Brown"/>
    <s v="Diabetes"/>
    <x v="1"/>
    <x v="450"/>
    <x v="2"/>
    <s v=""/>
    <n v="4"/>
    <x v="0"/>
    <x v="364"/>
  </r>
  <r>
    <s v="DUPLICATE-a1382"/>
    <x v="195"/>
    <n v="9"/>
    <s v="Sep"/>
    <x v="0"/>
    <x v="449"/>
    <m/>
    <x v="1"/>
    <x v="1"/>
    <n v="126"/>
    <m/>
    <s v="General Medicine"/>
    <s v="Wanda Sullivan"/>
    <s v="Migraine"/>
    <x v="1"/>
    <x v="451"/>
    <x v="1"/>
    <s v=""/>
    <n v="5"/>
    <x v="87"/>
    <x v="0"/>
  </r>
  <r>
    <s v="c326f910-43e5-43e5-97e0-6cdb53408657"/>
    <x v="169"/>
    <n v="11"/>
    <s v="Nov"/>
    <x v="0"/>
    <x v="450"/>
    <m/>
    <x v="1"/>
    <x v="0"/>
    <m/>
    <m/>
    <s v="Orthopedics"/>
    <s v="Alec King"/>
    <s v="Fracture"/>
    <x v="2"/>
    <x v="452"/>
    <x v="0"/>
    <s v=""/>
    <n v="5"/>
    <x v="0"/>
    <x v="365"/>
  </r>
  <r>
    <s v="158bbcb8-2a70-4604-b744-816ea81ececd"/>
    <x v="195"/>
    <n v="9"/>
    <s v="Sep"/>
    <x v="0"/>
    <x v="451"/>
    <m/>
    <x v="1"/>
    <x v="1"/>
    <m/>
    <m/>
    <s v="Pediatrics"/>
    <s v="Patrick Howard"/>
    <s v="Hypertension"/>
    <x v="3"/>
    <x v="453"/>
    <x v="1"/>
    <s v=""/>
    <s v="No Feedback"/>
    <x v="88"/>
    <x v="0"/>
  </r>
  <r>
    <s v="4fdbed9c-0327-4375-a9a3-036912d90f18"/>
    <x v="260"/>
    <n v="11"/>
    <s v="Nov"/>
    <x v="0"/>
    <x v="452"/>
    <n v="34"/>
    <x v="4"/>
    <x v="0"/>
    <n v="164.1"/>
    <m/>
    <s v="Orthopedics"/>
    <s v="Anthony Wilson"/>
    <s v="Eczema"/>
    <x v="2"/>
    <x v="454"/>
    <x v="0"/>
    <s v=""/>
    <n v="4"/>
    <x v="0"/>
    <x v="366"/>
  </r>
  <r>
    <s v="f8abeb15-dd09-4f37-8e2f-8351d96610c4"/>
    <x v="59"/>
    <n v="7"/>
    <s v="Jul"/>
    <x v="0"/>
    <x v="453"/>
    <m/>
    <x v="1"/>
    <x v="0"/>
    <n v="163.69999999999999"/>
    <m/>
    <s v="Orthopedics"/>
    <s v="Anthony Wilson"/>
    <s v="Eczema"/>
    <x v="3"/>
    <x v="455"/>
    <x v="1"/>
    <s v=""/>
    <s v="No Feedback"/>
    <x v="89"/>
    <x v="0"/>
  </r>
  <r>
    <s v="fc9f7fce-e63f-4965-b379-59b2a0f3705e"/>
    <x v="261"/>
    <n v="10"/>
    <s v="Oct"/>
    <x v="0"/>
    <x v="454"/>
    <m/>
    <x v="1"/>
    <x v="0"/>
    <m/>
    <n v="105.6"/>
    <s v="Cardiology"/>
    <s v="Gary Brown"/>
    <s v="Back Pain"/>
    <x v="3"/>
    <x v="456"/>
    <x v="0"/>
    <s v=""/>
    <n v="5"/>
    <x v="0"/>
    <x v="367"/>
  </r>
  <r>
    <s v="acb80d33-3362-4d21-8a44-88f554497c4a"/>
    <x v="238"/>
    <n v="10"/>
    <s v="Oct"/>
    <x v="1"/>
    <x v="455"/>
    <m/>
    <x v="1"/>
    <x v="1"/>
    <m/>
    <m/>
    <s v="Cardiology"/>
    <s v="Katrina Sanders"/>
    <s v="Hypertension"/>
    <x v="2"/>
    <x v="457"/>
    <x v="2"/>
    <s v=""/>
    <n v="4"/>
    <x v="0"/>
    <x v="368"/>
  </r>
  <r>
    <s v="faa4f478-3940-4017-9311-2afedf3897ac"/>
    <x v="183"/>
    <n v="3"/>
    <s v="Mar"/>
    <x v="1"/>
    <x v="200"/>
    <n v="39"/>
    <x v="4"/>
    <x v="1"/>
    <m/>
    <m/>
    <s v="General Medicine"/>
    <s v="Amanda Hudson"/>
    <s v="Hypertension"/>
    <x v="0"/>
    <x v="458"/>
    <x v="2"/>
    <s v=""/>
    <n v="5"/>
    <x v="0"/>
    <x v="369"/>
  </r>
  <r>
    <s v="f5929f0d-c2b2-4deb-82fc-3be83db9a616"/>
    <x v="262"/>
    <n v="9"/>
    <s v="Sep"/>
    <x v="0"/>
    <x v="456"/>
    <m/>
    <x v="1"/>
    <x v="1"/>
    <m/>
    <m/>
    <s v="Cardiology"/>
    <s v="Wanda Sullivan"/>
    <s v="Migraine"/>
    <x v="2"/>
    <x v="459"/>
    <x v="2"/>
    <s v=""/>
    <n v="2"/>
    <x v="0"/>
    <x v="370"/>
  </r>
  <r>
    <s v="984267df-a88d-4b5a-8025-429716387069"/>
    <x v="263"/>
    <n v="5"/>
    <s v="May"/>
    <x v="1"/>
    <x v="457"/>
    <m/>
    <x v="1"/>
    <x v="0"/>
    <m/>
    <m/>
    <s v="Orthopedics"/>
    <s v="Amanda Hudson"/>
    <s v="Eczema"/>
    <x v="0"/>
    <x v="460"/>
    <x v="2"/>
    <s v=""/>
    <n v="1"/>
    <x v="0"/>
    <x v="371"/>
  </r>
  <r>
    <s v="882ed88a-5275-4fda-95db-7821eb8b6c0c"/>
    <x v="52"/>
    <n v="7"/>
    <s v="Jul"/>
    <x v="0"/>
    <x v="458"/>
    <m/>
    <x v="1"/>
    <x v="0"/>
    <n v="198"/>
    <m/>
    <s v="Pediatrics"/>
    <s v="Derrick Campbell"/>
    <s v="Diabetes"/>
    <x v="0"/>
    <x v="461"/>
    <x v="0"/>
    <s v=""/>
    <n v="4"/>
    <x v="0"/>
    <x v="372"/>
  </r>
  <r>
    <s v="5803cd39-be35-447a-b9c8-bccaa306c0e0"/>
    <x v="264"/>
    <n v="2"/>
    <s v="Feb"/>
    <x v="1"/>
    <x v="459"/>
    <m/>
    <x v="1"/>
    <x v="0"/>
    <n v="157.4"/>
    <m/>
    <s v="Dermatology"/>
    <s v="Amanda Alvarado"/>
    <s v="Back Pain"/>
    <x v="0"/>
    <x v="462"/>
    <x v="1"/>
    <s v=""/>
    <n v="2"/>
    <x v="90"/>
    <x v="0"/>
  </r>
  <r>
    <s v="9950c4ee-9e20-47fb-a665-5d057418a61e"/>
    <x v="265"/>
    <n v="9"/>
    <s v="Sep"/>
    <x v="0"/>
    <x v="460"/>
    <m/>
    <x v="1"/>
    <x v="0"/>
    <m/>
    <n v="82.8"/>
    <s v="Dermatology"/>
    <s v="Cynthia Chavez"/>
    <s v="Hypertension"/>
    <x v="2"/>
    <x v="463"/>
    <x v="2"/>
    <s v=""/>
    <n v="5"/>
    <x v="0"/>
    <x v="373"/>
  </r>
  <r>
    <s v="35ee852f-ab17-4d9b-b46b-813d645deceb"/>
    <x v="204"/>
    <n v="1"/>
    <s v="Jan"/>
    <x v="1"/>
    <x v="461"/>
    <m/>
    <x v="1"/>
    <x v="1"/>
    <m/>
    <n v="115.3"/>
    <s v="Neurology"/>
    <s v="Alec King"/>
    <s v="Back Pain"/>
    <x v="1"/>
    <x v="464"/>
    <x v="2"/>
    <s v=""/>
    <n v="1"/>
    <x v="0"/>
    <x v="374"/>
  </r>
  <r>
    <s v="2c6d07bb-acd2-4e40-89f9-7147dd1a9034"/>
    <x v="232"/>
    <n v="3"/>
    <s v="Mar"/>
    <x v="1"/>
    <x v="462"/>
    <m/>
    <x v="1"/>
    <x v="1"/>
    <m/>
    <n v="72.099999999999994"/>
    <s v="Pediatrics"/>
    <s v="Amanda Hudson"/>
    <s v="Migraine"/>
    <x v="2"/>
    <x v="465"/>
    <x v="3"/>
    <s v=""/>
    <n v="4"/>
    <x v="0"/>
    <x v="375"/>
  </r>
  <r>
    <s v="e8542931-777e-44f6-b3b2-b590ae3d2d05"/>
    <x v="208"/>
    <n v="1"/>
    <s v="Jan"/>
    <x v="1"/>
    <x v="463"/>
    <m/>
    <x v="1"/>
    <x v="1"/>
    <m/>
    <m/>
    <s v="General Medicine"/>
    <s v="Steven Brown"/>
    <s v="Back Pain"/>
    <x v="3"/>
    <x v="466"/>
    <x v="1"/>
    <s v=""/>
    <n v="1"/>
    <x v="91"/>
    <x v="0"/>
  </r>
  <r>
    <s v="58876c2b-7ed6-4a4d-921b-63420119f6bd"/>
    <x v="266"/>
    <n v="6"/>
    <s v="Jun"/>
    <x v="0"/>
    <x v="464"/>
    <n v="40"/>
    <x v="4"/>
    <x v="2"/>
    <m/>
    <m/>
    <s v="Orthopedics"/>
    <s v="Steven Brown"/>
    <s v="Migraine"/>
    <x v="0"/>
    <x v="467"/>
    <x v="2"/>
    <s v=""/>
    <n v="4"/>
    <x v="0"/>
    <x v="376"/>
  </r>
  <r>
    <s v="f274833b-8868-4bf0-b11b-4718295e65db"/>
    <x v="27"/>
    <n v="12"/>
    <s v="Dec"/>
    <x v="1"/>
    <x v="465"/>
    <m/>
    <x v="1"/>
    <x v="2"/>
    <m/>
    <n v="71.5"/>
    <s v="Cardiology"/>
    <s v="Amanda Alvarado"/>
    <s v="Migraine"/>
    <x v="0"/>
    <x v="468"/>
    <x v="2"/>
    <s v=""/>
    <n v="1"/>
    <x v="0"/>
    <x v="377"/>
  </r>
  <r>
    <s v="2eb40e8f-aa7f-478a-b57b-b170eaa36381"/>
    <x v="267"/>
    <n v="5"/>
    <s v="May"/>
    <x v="1"/>
    <x v="466"/>
    <m/>
    <x v="1"/>
    <x v="1"/>
    <m/>
    <m/>
    <s v="Pediatrics"/>
    <s v="Amanda Alvarado"/>
    <s v="Back Pain"/>
    <x v="3"/>
    <x v="109"/>
    <x v="3"/>
    <s v=""/>
    <n v="3"/>
    <x v="0"/>
    <x v="87"/>
  </r>
  <r>
    <s v="94bf7432-a788-4df1-b377-1522173d0637"/>
    <x v="54"/>
    <n v="10"/>
    <s v="Oct"/>
    <x v="1"/>
    <x v="467"/>
    <n v="17"/>
    <x v="2"/>
    <x v="0"/>
    <n v="126.7"/>
    <m/>
    <s v="Cardiology"/>
    <s v="Gary Brown"/>
    <s v="Migraine"/>
    <x v="2"/>
    <x v="469"/>
    <x v="0"/>
    <s v=""/>
    <s v="No Feedback"/>
    <x v="0"/>
    <x v="378"/>
  </r>
  <r>
    <s v="206973f4-5971-49aa-990f-122424209e03"/>
    <x v="12"/>
    <n v="11"/>
    <s v="Nov"/>
    <x v="0"/>
    <x v="468"/>
    <m/>
    <x v="1"/>
    <x v="2"/>
    <m/>
    <n v="47.9"/>
    <s v="Pediatrics"/>
    <s v="Patrick Howard"/>
    <s v="Diabetes"/>
    <x v="0"/>
    <x v="470"/>
    <x v="3"/>
    <s v=""/>
    <n v="2"/>
    <x v="0"/>
    <x v="379"/>
  </r>
  <r>
    <s v="b5b1b8cc-df13-43e4-a097-b878a71982a4"/>
    <x v="169"/>
    <n v="11"/>
    <s v="Nov"/>
    <x v="0"/>
    <x v="469"/>
    <m/>
    <x v="1"/>
    <x v="1"/>
    <m/>
    <n v="54.4"/>
    <s v="Cardiology"/>
    <s v="Steven Brown"/>
    <s v="Back Pain"/>
    <x v="2"/>
    <x v="471"/>
    <x v="3"/>
    <s v=""/>
    <s v="No Feedback"/>
    <x v="0"/>
    <x v="380"/>
  </r>
  <r>
    <s v="9eaa2036-0378-49e6-b99c-7307b736d37b"/>
    <x v="263"/>
    <n v="5"/>
    <s v="May"/>
    <x v="1"/>
    <x v="470"/>
    <m/>
    <x v="1"/>
    <x v="0"/>
    <m/>
    <n v="51.6"/>
    <s v="General Medicine"/>
    <s v="Steven Brown"/>
    <s v="Hypertension"/>
    <x v="0"/>
    <x v="472"/>
    <x v="0"/>
    <s v=""/>
    <s v="No Feedback"/>
    <x v="0"/>
    <x v="381"/>
  </r>
  <r>
    <s v="bb5b5931-b91d-4c9d-b4ce-9cd6f4752dfd"/>
    <x v="240"/>
    <n v="3"/>
    <s v="Mar"/>
    <x v="1"/>
    <x v="471"/>
    <n v="77"/>
    <x v="5"/>
    <x v="2"/>
    <m/>
    <n v="51.1"/>
    <s v="Cardiology"/>
    <s v="Alec King"/>
    <s v="Hypertension"/>
    <x v="3"/>
    <x v="473"/>
    <x v="2"/>
    <s v=""/>
    <n v="5"/>
    <x v="0"/>
    <x v="382"/>
  </r>
  <r>
    <s v="ae44083e-5e3f-47d0-918c-849c0d9b7830"/>
    <x v="104"/>
    <n v="10"/>
    <s v="Oct"/>
    <x v="0"/>
    <x v="472"/>
    <m/>
    <x v="1"/>
    <x v="0"/>
    <m/>
    <m/>
    <s v="Neurology"/>
    <s v="Amanda Alvarado"/>
    <s v="Flu"/>
    <x v="2"/>
    <x v="474"/>
    <x v="2"/>
    <s v=""/>
    <s v="No Feedback"/>
    <x v="0"/>
    <x v="383"/>
  </r>
  <r>
    <s v="719843d7-e88f-4e9d-bd4b-cf433603bb44"/>
    <x v="97"/>
    <n v="6"/>
    <s v="Jun"/>
    <x v="1"/>
    <x v="473"/>
    <n v="67"/>
    <x v="5"/>
    <x v="0"/>
    <n v="110.1"/>
    <n v="48.9"/>
    <s v="Pediatrics"/>
    <s v="Brianna Garcia"/>
    <s v="Fracture"/>
    <x v="2"/>
    <x v="475"/>
    <x v="3"/>
    <s v=""/>
    <n v="2"/>
    <x v="0"/>
    <x v="384"/>
  </r>
  <r>
    <s v="ceff1c62-4945-4032-b070-951eab6c3024"/>
    <x v="161"/>
    <n v="8"/>
    <s v="Aug"/>
    <x v="0"/>
    <x v="474"/>
    <m/>
    <x v="1"/>
    <x v="0"/>
    <m/>
    <m/>
    <s v="General Medicine"/>
    <s v="Katrina Sanders"/>
    <s v="Hypertension"/>
    <x v="1"/>
    <x v="476"/>
    <x v="1"/>
    <s v=""/>
    <n v="4"/>
    <x v="92"/>
    <x v="0"/>
  </r>
  <r>
    <s v="56dc8b88-17bd-42d0-8c66-e7fcf10356ad"/>
    <x v="228"/>
    <n v="4"/>
    <s v="Apr"/>
    <x v="1"/>
    <x v="475"/>
    <n v="55"/>
    <x v="7"/>
    <x v="2"/>
    <m/>
    <m/>
    <s v="Neurology"/>
    <s v="Cynthia Chavez"/>
    <s v="Back Pain"/>
    <x v="2"/>
    <x v="477"/>
    <x v="2"/>
    <s v=""/>
    <n v="5"/>
    <x v="0"/>
    <x v="385"/>
  </r>
  <r>
    <s v="DUPLICATE-612ff"/>
    <x v="241"/>
    <n v="4"/>
    <s v="Apr"/>
    <x v="1"/>
    <x v="476"/>
    <n v="24"/>
    <x v="6"/>
    <x v="1"/>
    <n v="137.4"/>
    <m/>
    <s v="Dermatology"/>
    <s v="Alec King"/>
    <s v="Hypertension"/>
    <x v="3"/>
    <x v="478"/>
    <x v="2"/>
    <s v=""/>
    <n v="4"/>
    <x v="0"/>
    <x v="386"/>
  </r>
  <r>
    <s v="a78ecc60-c561-4235-a2b7-15e202e4f808"/>
    <x v="268"/>
    <n v="10"/>
    <s v="Oct"/>
    <x v="1"/>
    <x v="477"/>
    <n v="88"/>
    <x v="0"/>
    <x v="2"/>
    <m/>
    <m/>
    <s v="Pediatrics"/>
    <s v="Katrina Sanders"/>
    <s v="Diabetes"/>
    <x v="2"/>
    <x v="479"/>
    <x v="2"/>
    <s v=""/>
    <s v="No Feedback"/>
    <x v="0"/>
    <x v="387"/>
  </r>
  <r>
    <s v="2eae47dd-bbaf-46d1-860f-34abba016d9f"/>
    <x v="1"/>
    <n v="10"/>
    <s v="Oct"/>
    <x v="0"/>
    <x v="478"/>
    <n v="38"/>
    <x v="4"/>
    <x v="1"/>
    <n v="161.1"/>
    <m/>
    <s v="Neurology"/>
    <s v="Patrick Howard"/>
    <s v="Eczema"/>
    <x v="2"/>
    <x v="480"/>
    <x v="0"/>
    <s v=""/>
    <n v="3"/>
    <x v="0"/>
    <x v="388"/>
  </r>
  <r>
    <s v="7d791af7-dccc-4822-b6a0-7cf295db8275"/>
    <x v="105"/>
    <n v="9"/>
    <s v="Sep"/>
    <x v="1"/>
    <x v="479"/>
    <m/>
    <x v="1"/>
    <x v="0"/>
    <m/>
    <m/>
    <s v="Dermatology"/>
    <s v="Derrick Campbell"/>
    <s v="Hypertension"/>
    <x v="3"/>
    <x v="481"/>
    <x v="2"/>
    <s v=""/>
    <n v="5"/>
    <x v="0"/>
    <x v="389"/>
  </r>
  <r>
    <s v="e0a646f3-f245-4a7f-ac97-a3effd0c55be"/>
    <x v="123"/>
    <n v="8"/>
    <s v="Aug"/>
    <x v="0"/>
    <x v="480"/>
    <m/>
    <x v="1"/>
    <x v="1"/>
    <m/>
    <n v="89.1"/>
    <s v="Cardiology"/>
    <s v="Wanda Sullivan"/>
    <s v="Eczema"/>
    <x v="1"/>
    <x v="482"/>
    <x v="1"/>
    <s v=""/>
    <s v="No Feedback"/>
    <x v="93"/>
    <x v="0"/>
  </r>
  <r>
    <s v="a6b0754e-42de-418d-a262-96c4a6635355"/>
    <x v="239"/>
    <n v="10"/>
    <s v="Oct"/>
    <x v="0"/>
    <x v="481"/>
    <m/>
    <x v="1"/>
    <x v="1"/>
    <n v="165.5"/>
    <m/>
    <s v="Pediatrics"/>
    <s v="Patrick Howard"/>
    <s v="Diabetes"/>
    <x v="0"/>
    <x v="483"/>
    <x v="0"/>
    <s v=""/>
    <n v="3"/>
    <x v="0"/>
    <x v="390"/>
  </r>
  <r>
    <s v="04e9f485-9012-4deb-8614-ef0c89aa5dbe"/>
    <x v="209"/>
    <n v="7"/>
    <s v="Jul"/>
    <x v="1"/>
    <x v="482"/>
    <m/>
    <x v="1"/>
    <x v="0"/>
    <n v="112.2"/>
    <m/>
    <s v="Orthopedics"/>
    <s v="Cynthia Chavez"/>
    <s v="Migraine"/>
    <x v="2"/>
    <x v="484"/>
    <x v="2"/>
    <s v=""/>
    <n v="1"/>
    <x v="0"/>
    <x v="391"/>
  </r>
  <r>
    <s v="fe031747-d3ea-455b-b69b-38f031eac16a"/>
    <x v="131"/>
    <n v="5"/>
    <s v="May"/>
    <x v="0"/>
    <x v="483"/>
    <m/>
    <x v="1"/>
    <x v="2"/>
    <m/>
    <n v="106.8"/>
    <s v="Cardiology"/>
    <s v="Steven Brown"/>
    <s v="Diabetes"/>
    <x v="1"/>
    <x v="485"/>
    <x v="3"/>
    <s v=""/>
    <n v="5"/>
    <x v="0"/>
    <x v="392"/>
  </r>
  <r>
    <s v="4f764248-85e0-435e-a859-3aaad91fa79d"/>
    <x v="1"/>
    <n v="10"/>
    <s v="Oct"/>
    <x v="0"/>
    <x v="484"/>
    <m/>
    <x v="1"/>
    <x v="2"/>
    <m/>
    <m/>
    <s v="Cardiology"/>
    <s v="Alec King"/>
    <s v="Back Pain"/>
    <x v="2"/>
    <x v="486"/>
    <x v="3"/>
    <s v=""/>
    <s v="No Feedback"/>
    <x v="0"/>
    <x v="393"/>
  </r>
  <r>
    <s v="98720f6f-da3d-4181-a053-c414e098ecb2"/>
    <x v="226"/>
    <n v="2"/>
    <s v="Feb"/>
    <x v="1"/>
    <x v="485"/>
    <m/>
    <x v="1"/>
    <x v="2"/>
    <n v="131.5"/>
    <m/>
    <s v="Cardiology"/>
    <s v="Cynthia Chavez"/>
    <s v="Hypertension"/>
    <x v="3"/>
    <x v="487"/>
    <x v="1"/>
    <s v=""/>
    <n v="2"/>
    <x v="94"/>
    <x v="0"/>
  </r>
  <r>
    <s v="a22faabe-dd37-43da-9e2f-622252d8b4f6"/>
    <x v="167"/>
    <n v="7"/>
    <s v="Jul"/>
    <x v="0"/>
    <x v="486"/>
    <m/>
    <x v="1"/>
    <x v="1"/>
    <m/>
    <m/>
    <s v="Cardiology"/>
    <s v="Steven Brown"/>
    <s v="Eczema"/>
    <x v="2"/>
    <x v="488"/>
    <x v="1"/>
    <s v=""/>
    <s v="No Feedback"/>
    <x v="95"/>
    <x v="0"/>
  </r>
  <r>
    <s v="ad491917-17b3-46e4-bd3e-7fbfab80fa59"/>
    <x v="108"/>
    <n v="5"/>
    <s v="May"/>
    <x v="1"/>
    <x v="487"/>
    <m/>
    <x v="1"/>
    <x v="0"/>
    <m/>
    <n v="81.400000000000006"/>
    <s v="Pediatrics"/>
    <s v="Tyler Kim"/>
    <s v="Hypertension"/>
    <x v="2"/>
    <x v="489"/>
    <x v="2"/>
    <s v=""/>
    <s v="No Feedback"/>
    <x v="0"/>
    <x v="394"/>
  </r>
  <r>
    <s v="942ef392-4e04-4c94-b801-f487b98c5a2a"/>
    <x v="269"/>
    <n v="5"/>
    <s v="May"/>
    <x v="1"/>
    <x v="488"/>
    <m/>
    <x v="1"/>
    <x v="0"/>
    <m/>
    <m/>
    <s v="Cardiology"/>
    <s v="Katrina Sanders"/>
    <s v="Migraine"/>
    <x v="2"/>
    <x v="490"/>
    <x v="0"/>
    <s v=""/>
    <s v="No Feedback"/>
    <x v="0"/>
    <x v="395"/>
  </r>
  <r>
    <s v="703eb2a7-d934-48a8-a0e6-f521e888b15c"/>
    <x v="111"/>
    <n v="1"/>
    <s v="Jan"/>
    <x v="1"/>
    <x v="489"/>
    <m/>
    <x v="1"/>
    <x v="0"/>
    <m/>
    <m/>
    <s v="Dermatology"/>
    <s v="Tyler Kim"/>
    <s v="Migraine"/>
    <x v="0"/>
    <x v="491"/>
    <x v="0"/>
    <s v=""/>
    <n v="1"/>
    <x v="0"/>
    <x v="396"/>
  </r>
  <r>
    <s v="27c8df4c-2207-43b7-ac1b-5a1449f03b09"/>
    <x v="64"/>
    <n v="11"/>
    <s v="Nov"/>
    <x v="1"/>
    <x v="490"/>
    <m/>
    <x v="1"/>
    <x v="2"/>
    <m/>
    <m/>
    <s v="Pediatrics"/>
    <s v="Derrick Campbell"/>
    <s v="Back Pain"/>
    <x v="1"/>
    <x v="492"/>
    <x v="1"/>
    <s v=""/>
    <s v="No Feedback"/>
    <x v="96"/>
    <x v="0"/>
  </r>
  <r>
    <s v="b7babf96-e570-47e6-b9e0-23081f19c0c6"/>
    <x v="74"/>
    <n v="11"/>
    <s v="Nov"/>
    <x v="0"/>
    <x v="491"/>
    <n v="52"/>
    <x v="7"/>
    <x v="1"/>
    <m/>
    <m/>
    <s v="Pediatrics"/>
    <s v="Tina Wright"/>
    <s v="Back Pain"/>
    <x v="1"/>
    <x v="493"/>
    <x v="1"/>
    <s v=""/>
    <n v="1"/>
    <x v="97"/>
    <x v="0"/>
  </r>
  <r>
    <s v="978b4f46-6a8b-455b-a75a-11fc428bacf5"/>
    <x v="45"/>
    <n v="4"/>
    <s v="Apr"/>
    <x v="1"/>
    <x v="492"/>
    <m/>
    <x v="1"/>
    <x v="0"/>
    <m/>
    <m/>
    <s v="Neurology"/>
    <s v="Gary Brown"/>
    <s v="Flu"/>
    <x v="2"/>
    <x v="494"/>
    <x v="1"/>
    <s v=""/>
    <n v="2"/>
    <x v="98"/>
    <x v="0"/>
  </r>
  <r>
    <s v="d8333356-9035-4e0f-a2f2-e84df588bf07"/>
    <x v="3"/>
    <n v="8"/>
    <s v="Aug"/>
    <x v="0"/>
    <x v="493"/>
    <n v="77"/>
    <x v="5"/>
    <x v="2"/>
    <n v="104.1"/>
    <n v="62.1"/>
    <s v="Pediatrics"/>
    <s v="Wanda Sullivan"/>
    <s v="Diabetes"/>
    <x v="0"/>
    <x v="495"/>
    <x v="2"/>
    <s v=""/>
    <n v="1"/>
    <x v="0"/>
    <x v="397"/>
  </r>
  <r>
    <s v="74965418-ae8e-4de9-88aa-18753a4b2d71"/>
    <x v="270"/>
    <n v="7"/>
    <s v="Jul"/>
    <x v="0"/>
    <x v="494"/>
    <n v="77"/>
    <x v="5"/>
    <x v="0"/>
    <m/>
    <n v="100.9"/>
    <s v="General Medicine"/>
    <s v="Tyler Kim"/>
    <s v="Fracture"/>
    <x v="2"/>
    <x v="496"/>
    <x v="0"/>
    <s v=""/>
    <n v="1"/>
    <x v="0"/>
    <x v="398"/>
  </r>
  <r>
    <s v="4eacdb76-91b7-4e26-8625-7d9bb2f71052"/>
    <x v="210"/>
    <n v="2"/>
    <s v="Feb"/>
    <x v="1"/>
    <x v="495"/>
    <m/>
    <x v="1"/>
    <x v="2"/>
    <m/>
    <n v="53.5"/>
    <s v="General Medicine"/>
    <s v="Steven Brown"/>
    <s v="Migraine"/>
    <x v="2"/>
    <x v="497"/>
    <x v="0"/>
    <s v=""/>
    <n v="3"/>
    <x v="0"/>
    <x v="399"/>
  </r>
  <r>
    <s v="8ffe7087-c4cc-47a4-937a-289f004cc1be"/>
    <x v="15"/>
    <n v="5"/>
    <s v="May"/>
    <x v="1"/>
    <x v="496"/>
    <m/>
    <x v="1"/>
    <x v="0"/>
    <m/>
    <n v="113.4"/>
    <s v="Pediatrics"/>
    <s v="Alec King"/>
    <s v="Eczema"/>
    <x v="3"/>
    <x v="498"/>
    <x v="2"/>
    <s v=""/>
    <n v="1"/>
    <x v="0"/>
    <x v="400"/>
  </r>
  <r>
    <s v="8ae23a94-5e52-472c-87bb-c24efdfd8e19"/>
    <x v="86"/>
    <n v="3"/>
    <s v="Mar"/>
    <x v="0"/>
    <x v="497"/>
    <m/>
    <x v="1"/>
    <x v="2"/>
    <m/>
    <n v="74.400000000000006"/>
    <s v="Pediatrics"/>
    <s v="Katrina Sanders"/>
    <s v="Flu"/>
    <x v="0"/>
    <x v="499"/>
    <x v="3"/>
    <s v=""/>
    <n v="4"/>
    <x v="0"/>
    <x v="401"/>
  </r>
  <r>
    <s v="ea027a7e-bd16-49be-ba5e-22af237f81a5"/>
    <x v="19"/>
    <n v="3"/>
    <s v="Mar"/>
    <x v="1"/>
    <x v="498"/>
    <m/>
    <x v="1"/>
    <x v="0"/>
    <n v="139.30000000000001"/>
    <n v="59.4"/>
    <s v="General Medicine"/>
    <s v="Amanda Hudson"/>
    <s v="Eczema"/>
    <x v="3"/>
    <x v="500"/>
    <x v="0"/>
    <s v=""/>
    <s v="No Feedback"/>
    <x v="0"/>
    <x v="402"/>
  </r>
  <r>
    <s v="d52937ff-2d3c-4545-886b-0bd151e202d8"/>
    <x v="77"/>
    <n v="2"/>
    <s v="Feb"/>
    <x v="1"/>
    <x v="499"/>
    <m/>
    <x v="1"/>
    <x v="0"/>
    <m/>
    <m/>
    <s v="Orthopedics"/>
    <s v="Wanda Sullivan"/>
    <s v="Migraine"/>
    <x v="3"/>
    <x v="501"/>
    <x v="1"/>
    <s v=""/>
    <n v="4"/>
    <x v="99"/>
    <x v="0"/>
  </r>
  <r>
    <s v="89582b85-b162-4acb-9dfa-050c83f9d6b6"/>
    <x v="271"/>
    <n v="10"/>
    <s v="Oct"/>
    <x v="0"/>
    <x v="500"/>
    <n v="28"/>
    <x v="6"/>
    <x v="2"/>
    <m/>
    <n v="95.6"/>
    <s v="Pediatrics"/>
    <s v="Amanda Hudson"/>
    <s v="Back Pain"/>
    <x v="1"/>
    <x v="502"/>
    <x v="0"/>
    <s v=""/>
    <n v="5"/>
    <x v="0"/>
    <x v="403"/>
  </r>
  <r>
    <s v="3f5b8ab0-f1f8-40da-8b5d-ced006daac29"/>
    <x v="177"/>
    <n v="9"/>
    <s v="Sep"/>
    <x v="0"/>
    <x v="501"/>
    <n v="66"/>
    <x v="5"/>
    <x v="0"/>
    <m/>
    <m/>
    <s v="Neurology"/>
    <s v="Cynthia Chavez"/>
    <s v="Fracture"/>
    <x v="3"/>
    <x v="503"/>
    <x v="2"/>
    <s v=""/>
    <n v="1"/>
    <x v="0"/>
    <x v="404"/>
  </r>
  <r>
    <s v="e3cba3a6-76e7-45c0-85fe-27eb922f4728"/>
    <x v="229"/>
    <n v="10"/>
    <s v="Oct"/>
    <x v="0"/>
    <x v="502"/>
    <n v="52"/>
    <x v="7"/>
    <x v="2"/>
    <m/>
    <m/>
    <s v="Cardiology"/>
    <s v="Alec King"/>
    <s v="Fracture"/>
    <x v="0"/>
    <x v="504"/>
    <x v="3"/>
    <s v=""/>
    <n v="2"/>
    <x v="0"/>
    <x v="405"/>
  </r>
  <r>
    <s v="7edec0cb-1d15-4f87-ae09-b9a944818188"/>
    <x v="272"/>
    <n v="12"/>
    <s v="Dec"/>
    <x v="1"/>
    <x v="503"/>
    <m/>
    <x v="1"/>
    <x v="0"/>
    <m/>
    <m/>
    <s v="Neurology"/>
    <s v="Katrina Sanders"/>
    <s v="Eczema"/>
    <x v="1"/>
    <x v="505"/>
    <x v="2"/>
    <s v=""/>
    <s v="No Feedback"/>
    <x v="0"/>
    <x v="406"/>
  </r>
  <r>
    <s v="82f0f450-90e0-4692-a0eb-5989c13d99e9"/>
    <x v="77"/>
    <n v="2"/>
    <s v="Feb"/>
    <x v="1"/>
    <x v="504"/>
    <m/>
    <x v="1"/>
    <x v="0"/>
    <m/>
    <m/>
    <s v="General Medicine"/>
    <s v="Michael Bowman"/>
    <s v="Flu"/>
    <x v="2"/>
    <x v="506"/>
    <x v="1"/>
    <s v=""/>
    <n v="1"/>
    <x v="100"/>
    <x v="0"/>
  </r>
  <r>
    <s v="3da3de66-99de-407a-bdd9-3e4e31011528"/>
    <x v="116"/>
    <n v="12"/>
    <s v="Dec"/>
    <x v="0"/>
    <x v="505"/>
    <n v="32"/>
    <x v="4"/>
    <x v="0"/>
    <m/>
    <m/>
    <s v="General Medicine"/>
    <s v="Gary Brown"/>
    <s v="Hypertension"/>
    <x v="2"/>
    <x v="507"/>
    <x v="0"/>
    <s v=""/>
    <n v="3"/>
    <x v="0"/>
    <x v="407"/>
  </r>
  <r>
    <s v="190e3c8c-6409-4e2a-bea9-9bc0825f0b08"/>
    <x v="50"/>
    <n v="12"/>
    <s v="Dec"/>
    <x v="0"/>
    <x v="506"/>
    <m/>
    <x v="1"/>
    <x v="1"/>
    <m/>
    <m/>
    <s v="Orthopedics"/>
    <s v="Steven Brown"/>
    <s v="Fracture"/>
    <x v="0"/>
    <x v="508"/>
    <x v="1"/>
    <s v=""/>
    <s v="No Feedback"/>
    <x v="101"/>
    <x v="0"/>
  </r>
  <r>
    <s v="5827d6b6-706d-478a-ae27-60c4f872e070"/>
    <x v="28"/>
    <n v="11"/>
    <s v="Nov"/>
    <x v="0"/>
    <x v="507"/>
    <n v="55"/>
    <x v="7"/>
    <x v="2"/>
    <n v="186.5"/>
    <n v="108"/>
    <s v="Cardiology"/>
    <s v="Patrick Howard"/>
    <s v="Back Pain"/>
    <x v="2"/>
    <x v="509"/>
    <x v="1"/>
    <s v=""/>
    <n v="1"/>
    <x v="102"/>
    <x v="0"/>
  </r>
  <r>
    <s v="18b74f5b-bc7e-4795-b23d-7a240d6f9d52"/>
    <x v="269"/>
    <n v="5"/>
    <s v="May"/>
    <x v="1"/>
    <x v="508"/>
    <m/>
    <x v="1"/>
    <x v="0"/>
    <m/>
    <m/>
    <s v="Pediatrics"/>
    <s v="Cynthia Chavez"/>
    <s v="Back Pain"/>
    <x v="3"/>
    <x v="510"/>
    <x v="3"/>
    <s v=""/>
    <s v="No Feedback"/>
    <x v="0"/>
    <x v="408"/>
  </r>
  <r>
    <s v="c3d1d4c6-e416-4644-824f-b6f786195f92"/>
    <x v="108"/>
    <n v="5"/>
    <s v="May"/>
    <x v="1"/>
    <x v="509"/>
    <m/>
    <x v="1"/>
    <x v="1"/>
    <m/>
    <m/>
    <s v="Neurology"/>
    <s v="Brianna Garcia"/>
    <s v="Diabetes"/>
    <x v="1"/>
    <x v="511"/>
    <x v="3"/>
    <s v=""/>
    <s v="No Feedback"/>
    <x v="0"/>
    <x v="409"/>
  </r>
  <r>
    <s v="73a9fcff-6cae-40cc-b362-cb1296481792"/>
    <x v="33"/>
    <n v="5"/>
    <s v="May"/>
    <x v="1"/>
    <x v="510"/>
    <m/>
    <x v="1"/>
    <x v="1"/>
    <m/>
    <m/>
    <s v="Orthopedics"/>
    <s v="Steven Brown"/>
    <s v="Flu"/>
    <x v="3"/>
    <x v="512"/>
    <x v="2"/>
    <s v=""/>
    <s v="No Feedback"/>
    <x v="0"/>
    <x v="410"/>
  </r>
  <r>
    <s v="07e7302c-c15e-4404-affc-8d39a16f80d2"/>
    <x v="94"/>
    <n v="2"/>
    <s v="Feb"/>
    <x v="1"/>
    <x v="511"/>
    <m/>
    <x v="1"/>
    <x v="0"/>
    <m/>
    <m/>
    <s v="Pediatrics"/>
    <s v="Patrick Howard"/>
    <s v="Back Pain"/>
    <x v="0"/>
    <x v="513"/>
    <x v="2"/>
    <s v=""/>
    <s v="No Feedback"/>
    <x v="0"/>
    <x v="411"/>
  </r>
  <r>
    <s v="b22c00ae-231d-4fc1-8642-b4d1237b6002"/>
    <x v="273"/>
    <n v="4"/>
    <s v="Apr"/>
    <x v="1"/>
    <x v="512"/>
    <m/>
    <x v="1"/>
    <x v="2"/>
    <m/>
    <n v="40.700000000000003"/>
    <s v="Pediatrics"/>
    <s v="Patrick Howard"/>
    <s v="Migraine"/>
    <x v="0"/>
    <x v="514"/>
    <x v="3"/>
    <s v=""/>
    <s v="No Feedback"/>
    <x v="0"/>
    <x v="412"/>
  </r>
  <r>
    <s v="a3d501ce-7315-4afd-9525-cf55f8872a83"/>
    <x v="219"/>
    <n v="12"/>
    <s v="Dec"/>
    <x v="0"/>
    <x v="513"/>
    <m/>
    <x v="1"/>
    <x v="1"/>
    <m/>
    <m/>
    <s v="General Medicine"/>
    <s v="Patrick Howard"/>
    <s v="Hypertension"/>
    <x v="0"/>
    <x v="515"/>
    <x v="1"/>
    <s v=""/>
    <n v="1"/>
    <x v="103"/>
    <x v="0"/>
  </r>
  <r>
    <s v="04a8536c-311f-4b79-877c-95f5225998b7"/>
    <x v="274"/>
    <n v="11"/>
    <s v="Nov"/>
    <x v="0"/>
    <x v="514"/>
    <m/>
    <x v="1"/>
    <x v="1"/>
    <n v="113.3"/>
    <m/>
    <s v="Dermatology"/>
    <s v="Derrick Campbell"/>
    <s v="Flu"/>
    <x v="3"/>
    <x v="516"/>
    <x v="2"/>
    <s v=""/>
    <n v="4"/>
    <x v="0"/>
    <x v="413"/>
  </r>
  <r>
    <s v="4c499e3b-c7f3-44ca-9eba-d3bb9735e5e4"/>
    <x v="275"/>
    <n v="9"/>
    <s v="Sep"/>
    <x v="0"/>
    <x v="515"/>
    <m/>
    <x v="1"/>
    <x v="0"/>
    <m/>
    <m/>
    <s v="Cardiology"/>
    <s v="Gary Brown"/>
    <s v="Eczema"/>
    <x v="0"/>
    <x v="517"/>
    <x v="0"/>
    <s v=""/>
    <n v="2"/>
    <x v="0"/>
    <x v="414"/>
  </r>
  <r>
    <s v="71a6c411-2b2d-4355-a79f-5b89b3eeddaf"/>
    <x v="162"/>
    <n v="1"/>
    <s v="Jan"/>
    <x v="1"/>
    <x v="516"/>
    <m/>
    <x v="1"/>
    <x v="0"/>
    <n v="136.1"/>
    <m/>
    <s v="Dermatology"/>
    <s v="Brianna Garcia"/>
    <s v="Flu"/>
    <x v="3"/>
    <x v="518"/>
    <x v="3"/>
    <s v=""/>
    <n v="1"/>
    <x v="0"/>
    <x v="415"/>
  </r>
  <r>
    <s v="6f86211c-4b00-4d21-8e74-9b000c084de6"/>
    <x v="130"/>
    <n v="4"/>
    <s v="Apr"/>
    <x v="1"/>
    <x v="517"/>
    <m/>
    <x v="1"/>
    <x v="1"/>
    <n v="105.3"/>
    <m/>
    <s v="Pediatrics"/>
    <s v="Derrick Campbell"/>
    <s v="Eczema"/>
    <x v="1"/>
    <x v="519"/>
    <x v="0"/>
    <s v=""/>
    <n v="1"/>
    <x v="0"/>
    <x v="416"/>
  </r>
  <r>
    <s v="462bd249-8223-453a-8f66-a739491e96f1"/>
    <x v="1"/>
    <n v="10"/>
    <s v="Oct"/>
    <x v="0"/>
    <x v="518"/>
    <m/>
    <x v="1"/>
    <x v="0"/>
    <m/>
    <m/>
    <s v="Pediatrics"/>
    <s v="Patrick Howard"/>
    <s v="Flu"/>
    <x v="0"/>
    <x v="520"/>
    <x v="3"/>
    <s v=""/>
    <n v="4"/>
    <x v="0"/>
    <x v="417"/>
  </r>
  <r>
    <s v="9de158d7-8852-4ef5-a56b-461d2ea5e8e1"/>
    <x v="119"/>
    <n v="7"/>
    <s v="Jul"/>
    <x v="1"/>
    <x v="519"/>
    <m/>
    <x v="1"/>
    <x v="1"/>
    <m/>
    <n v="84.1"/>
    <s v="Neurology"/>
    <s v="Tina Wright"/>
    <s v="Flu"/>
    <x v="3"/>
    <x v="521"/>
    <x v="2"/>
    <s v=""/>
    <n v="1"/>
    <x v="0"/>
    <x v="418"/>
  </r>
  <r>
    <s v="e246dc41-6401-45fb-b1f5-9dbaa769b4b9"/>
    <x v="28"/>
    <n v="11"/>
    <s v="Nov"/>
    <x v="0"/>
    <x v="520"/>
    <n v="9"/>
    <x v="3"/>
    <x v="0"/>
    <m/>
    <m/>
    <s v="Dermatology"/>
    <s v="Derrick Campbell"/>
    <s v="Migraine"/>
    <x v="0"/>
    <x v="522"/>
    <x v="0"/>
    <s v=""/>
    <n v="2"/>
    <x v="0"/>
    <x v="419"/>
  </r>
  <r>
    <s v="4da1870b-f391-4b5b-a40f-f05bf4d413d6"/>
    <x v="116"/>
    <n v="12"/>
    <s v="Dec"/>
    <x v="0"/>
    <x v="521"/>
    <m/>
    <x v="1"/>
    <x v="0"/>
    <m/>
    <n v="85"/>
    <s v="Neurology"/>
    <s v="Amanda Hudson"/>
    <s v="Migraine"/>
    <x v="1"/>
    <x v="523"/>
    <x v="1"/>
    <s v=""/>
    <s v="No Feedback"/>
    <x v="104"/>
    <x v="0"/>
  </r>
  <r>
    <s v="7b1cf1ae-8f50-4bc2-888a-3135e6088766"/>
    <x v="176"/>
    <n v="5"/>
    <s v="May"/>
    <x v="0"/>
    <x v="522"/>
    <m/>
    <x v="1"/>
    <x v="2"/>
    <m/>
    <m/>
    <s v="Cardiology"/>
    <s v="Anthony Wilson"/>
    <s v="Flu"/>
    <x v="0"/>
    <x v="524"/>
    <x v="1"/>
    <s v=""/>
    <s v="No Feedback"/>
    <x v="105"/>
    <x v="0"/>
  </r>
  <r>
    <s v="351f2cd1-e76f-458b-b166-aeeb8677fd3f"/>
    <x v="276"/>
    <n v="1"/>
    <s v="Jan"/>
    <x v="0"/>
    <x v="523"/>
    <m/>
    <x v="1"/>
    <x v="0"/>
    <m/>
    <m/>
    <s v="General Medicine"/>
    <s v="Tyler Kim"/>
    <s v="Flu"/>
    <x v="3"/>
    <x v="525"/>
    <x v="3"/>
    <s v=""/>
    <n v="2"/>
    <x v="0"/>
    <x v="420"/>
  </r>
  <r>
    <s v="0f73e8f0-ec7b-4c7b-ab3f-ef97e06e2a0c"/>
    <x v="277"/>
    <n v="6"/>
    <s v="Jun"/>
    <x v="1"/>
    <x v="524"/>
    <m/>
    <x v="1"/>
    <x v="2"/>
    <m/>
    <m/>
    <s v="Pediatrics"/>
    <s v="Derrick Campbell"/>
    <s v="Migraine"/>
    <x v="1"/>
    <x v="526"/>
    <x v="3"/>
    <s v=""/>
    <n v="5"/>
    <x v="0"/>
    <x v="421"/>
  </r>
  <r>
    <s v="b79d6336-1c33-4d18-b4b9-92284fcf52a8"/>
    <x v="93"/>
    <n v="4"/>
    <s v="Apr"/>
    <x v="1"/>
    <x v="525"/>
    <n v="88"/>
    <x v="0"/>
    <x v="2"/>
    <m/>
    <m/>
    <s v="Orthopedics"/>
    <s v="Michael Bowman"/>
    <s v="Back Pain"/>
    <x v="0"/>
    <x v="527"/>
    <x v="2"/>
    <s v=""/>
    <n v="3"/>
    <x v="0"/>
    <x v="422"/>
  </r>
  <r>
    <s v="6e263fbf-3aad-45af-bfcf-b62ba9e82948"/>
    <x v="18"/>
    <n v="2"/>
    <s v="Feb"/>
    <x v="1"/>
    <x v="526"/>
    <m/>
    <x v="1"/>
    <x v="0"/>
    <m/>
    <m/>
    <s v="Cardiology"/>
    <s v="Tina Wright"/>
    <s v="Hypertension"/>
    <x v="2"/>
    <x v="528"/>
    <x v="0"/>
    <s v=""/>
    <n v="5"/>
    <x v="0"/>
    <x v="423"/>
  </r>
  <r>
    <s v="94e495c6-0d39-41b4-9068-3de9ee101a1b"/>
    <x v="278"/>
    <n v="2"/>
    <s v="Feb"/>
    <x v="1"/>
    <x v="527"/>
    <m/>
    <x v="1"/>
    <x v="0"/>
    <n v="158.19999999999999"/>
    <m/>
    <s v="Pediatrics"/>
    <s v="Brianna Garcia"/>
    <s v="Eczema"/>
    <x v="0"/>
    <x v="529"/>
    <x v="3"/>
    <s v=""/>
    <s v="No Feedback"/>
    <x v="0"/>
    <x v="424"/>
  </r>
  <r>
    <s v="254a92f1-6680-4007-a520-3fbe61b42c36"/>
    <x v="97"/>
    <n v="6"/>
    <s v="Jun"/>
    <x v="1"/>
    <x v="528"/>
    <m/>
    <x v="1"/>
    <x v="0"/>
    <m/>
    <m/>
    <s v="Cardiology"/>
    <s v="Michael Bowman"/>
    <s v="Hypertension"/>
    <x v="3"/>
    <x v="530"/>
    <x v="2"/>
    <s v=""/>
    <s v="No Feedback"/>
    <x v="0"/>
    <x v="425"/>
  </r>
  <r>
    <s v="aeb93d33-ace3-4a12-a16e-03b2b7330719"/>
    <x v="168"/>
    <n v="9"/>
    <s v="Sep"/>
    <x v="1"/>
    <x v="529"/>
    <n v="21"/>
    <x v="6"/>
    <x v="0"/>
    <m/>
    <n v="49.1"/>
    <s v="Cardiology"/>
    <s v="Tina Wright"/>
    <s v="Back Pain"/>
    <x v="3"/>
    <x v="531"/>
    <x v="2"/>
    <s v=""/>
    <s v="No Feedback"/>
    <x v="0"/>
    <x v="426"/>
  </r>
  <r>
    <s v="03bb6a71-9c01-495b-8d03-86430622496d"/>
    <x v="279"/>
    <n v="10"/>
    <s v="Oct"/>
    <x v="0"/>
    <x v="530"/>
    <n v="3"/>
    <x v="3"/>
    <x v="2"/>
    <n v="137.19999999999999"/>
    <n v="62.5"/>
    <s v="Cardiology"/>
    <s v="Alec King"/>
    <s v="Migraine"/>
    <x v="0"/>
    <x v="532"/>
    <x v="3"/>
    <s v=""/>
    <n v="2"/>
    <x v="0"/>
    <x v="427"/>
  </r>
  <r>
    <s v="491d0cc8-6708-4c7b-8ebf-6aef78160a7e"/>
    <x v="20"/>
    <n v="12"/>
    <s v="Dec"/>
    <x v="0"/>
    <x v="531"/>
    <m/>
    <x v="1"/>
    <x v="0"/>
    <n v="162"/>
    <n v="53.9"/>
    <s v="Neurology"/>
    <s v="Derrick Campbell"/>
    <s v="Eczema"/>
    <x v="1"/>
    <x v="533"/>
    <x v="2"/>
    <s v=""/>
    <n v="4"/>
    <x v="0"/>
    <x v="428"/>
  </r>
  <r>
    <s v="b5b10c98-b257-4b80-9e2b-38e5992f75da"/>
    <x v="204"/>
    <n v="1"/>
    <s v="Jan"/>
    <x v="1"/>
    <x v="532"/>
    <n v="33"/>
    <x v="4"/>
    <x v="2"/>
    <m/>
    <m/>
    <s v="Orthopedics"/>
    <s v="Amanda Alvarado"/>
    <s v="Migraine"/>
    <x v="1"/>
    <x v="534"/>
    <x v="1"/>
    <s v=""/>
    <s v="No Feedback"/>
    <x v="106"/>
    <x v="0"/>
  </r>
  <r>
    <s v="DUPLICATE-bc473"/>
    <x v="154"/>
    <n v="11"/>
    <s v="Nov"/>
    <x v="0"/>
    <x v="533"/>
    <m/>
    <x v="1"/>
    <x v="1"/>
    <m/>
    <m/>
    <s v="Orthopedics"/>
    <s v="Gary Brown"/>
    <s v="Diabetes"/>
    <x v="0"/>
    <x v="535"/>
    <x v="3"/>
    <s v=""/>
    <s v="No Feedback"/>
    <x v="0"/>
    <x v="429"/>
  </r>
  <r>
    <s v="8d5226f6-820a-49a0-b0ed-933054775e59"/>
    <x v="213"/>
    <n v="2"/>
    <s v="Feb"/>
    <x v="0"/>
    <x v="534"/>
    <m/>
    <x v="1"/>
    <x v="1"/>
    <m/>
    <n v="113"/>
    <s v="Orthopedics"/>
    <s v="Steven Brown"/>
    <s v="Back Pain"/>
    <x v="1"/>
    <x v="536"/>
    <x v="2"/>
    <s v=""/>
    <n v="1"/>
    <x v="0"/>
    <x v="430"/>
  </r>
  <r>
    <s v="d08039e6-1d91-4955-a76d-42922787fed2"/>
    <x v="280"/>
    <n v="5"/>
    <s v="May"/>
    <x v="1"/>
    <x v="535"/>
    <m/>
    <x v="1"/>
    <x v="1"/>
    <n v="163.19999999999999"/>
    <n v="104.6"/>
    <s v="Dermatology"/>
    <s v="Cynthia Chavez"/>
    <s v="Migraine"/>
    <x v="3"/>
    <x v="537"/>
    <x v="1"/>
    <s v=""/>
    <n v="2"/>
    <x v="107"/>
    <x v="0"/>
  </r>
  <r>
    <s v="DUPLICATE-54949"/>
    <x v="153"/>
    <n v="3"/>
    <s v="Mar"/>
    <x v="0"/>
    <x v="536"/>
    <n v="57"/>
    <x v="7"/>
    <x v="0"/>
    <m/>
    <m/>
    <s v="Dermatology"/>
    <s v="Derrick Campbell"/>
    <s v="Flu"/>
    <x v="1"/>
    <x v="538"/>
    <x v="2"/>
    <s v=""/>
    <s v="No Feedback"/>
    <x v="0"/>
    <x v="431"/>
  </r>
  <r>
    <s v="3d0a0e4c-0b84-46a7-812e-944418f5d95a"/>
    <x v="237"/>
    <n v="5"/>
    <s v="May"/>
    <x v="1"/>
    <x v="537"/>
    <m/>
    <x v="1"/>
    <x v="1"/>
    <m/>
    <n v="98.3"/>
    <s v="Dermatology"/>
    <s v="Wanda Sullivan"/>
    <s v="Fracture"/>
    <x v="3"/>
    <x v="539"/>
    <x v="0"/>
    <s v=""/>
    <n v="1"/>
    <x v="0"/>
    <x v="432"/>
  </r>
  <r>
    <s v="e3e597e0-31e3-42f9-94a8-56510a4b9ed4"/>
    <x v="165"/>
    <n v="5"/>
    <s v="May"/>
    <x v="1"/>
    <x v="538"/>
    <n v="69"/>
    <x v="5"/>
    <x v="0"/>
    <m/>
    <m/>
    <s v="Neurology"/>
    <s v="Tyler Kim"/>
    <s v="Back Pain"/>
    <x v="1"/>
    <x v="540"/>
    <x v="2"/>
    <s v=""/>
    <n v="1"/>
    <x v="0"/>
    <x v="433"/>
  </r>
  <r>
    <s v="520e1f12-1a8b-4430-a517-1b56b03fbf12"/>
    <x v="281"/>
    <n v="4"/>
    <s v="Apr"/>
    <x v="1"/>
    <x v="539"/>
    <n v="13"/>
    <x v="2"/>
    <x v="0"/>
    <m/>
    <n v="94"/>
    <s v="General Medicine"/>
    <s v="Cynthia Chavez"/>
    <s v="Back Pain"/>
    <x v="1"/>
    <x v="541"/>
    <x v="2"/>
    <s v=""/>
    <n v="2"/>
    <x v="0"/>
    <x v="434"/>
  </r>
  <r>
    <s v="f251f9a5-154e-4541-b2e2-9c6b87b034a6"/>
    <x v="282"/>
    <n v="12"/>
    <s v="Dec"/>
    <x v="0"/>
    <x v="540"/>
    <m/>
    <x v="1"/>
    <x v="1"/>
    <m/>
    <m/>
    <s v="Dermatology"/>
    <s v="Anthony Wilson"/>
    <s v="Eczema"/>
    <x v="1"/>
    <x v="542"/>
    <x v="2"/>
    <s v=""/>
    <s v="No Feedback"/>
    <x v="0"/>
    <x v="435"/>
  </r>
  <r>
    <s v="fa4162f6-2411-4fe7-84cb-eb28592dd539"/>
    <x v="99"/>
    <n v="12"/>
    <s v="Dec"/>
    <x v="0"/>
    <x v="541"/>
    <n v="15"/>
    <x v="2"/>
    <x v="2"/>
    <n v="151.30000000000001"/>
    <m/>
    <s v="Cardiology"/>
    <s v="Gary Brown"/>
    <s v="Eczema"/>
    <x v="0"/>
    <x v="543"/>
    <x v="0"/>
    <s v=""/>
    <s v="No Feedback"/>
    <x v="0"/>
    <x v="436"/>
  </r>
  <r>
    <s v="b23ed73c-58a3-4c9a-8da3-7b338a4de437"/>
    <x v="283"/>
    <n v="6"/>
    <s v="Jun"/>
    <x v="0"/>
    <x v="542"/>
    <m/>
    <x v="1"/>
    <x v="2"/>
    <n v="174.6"/>
    <m/>
    <s v="Pediatrics"/>
    <s v="Michael Bowman"/>
    <s v="Migraine"/>
    <x v="2"/>
    <x v="544"/>
    <x v="0"/>
    <s v=""/>
    <n v="4"/>
    <x v="0"/>
    <x v="437"/>
  </r>
  <r>
    <s v="e42dac11-f072-4361-9f1c-54edc0c03f5a"/>
    <x v="126"/>
    <n v="3"/>
    <s v="Mar"/>
    <x v="0"/>
    <x v="543"/>
    <m/>
    <x v="1"/>
    <x v="1"/>
    <m/>
    <m/>
    <s v="Dermatology"/>
    <s v="Steven Brown"/>
    <s v="Back Pain"/>
    <x v="1"/>
    <x v="545"/>
    <x v="3"/>
    <s v=""/>
    <s v="No Feedback"/>
    <x v="0"/>
    <x v="438"/>
  </r>
  <r>
    <s v="7d2253fc-7512-46af-86f8-0f8e4821561a"/>
    <x v="284"/>
    <n v="9"/>
    <s v="Sep"/>
    <x v="0"/>
    <x v="544"/>
    <m/>
    <x v="1"/>
    <x v="1"/>
    <m/>
    <n v="53.1"/>
    <s v="Orthopedics"/>
    <s v="Alec King"/>
    <s v="Back Pain"/>
    <x v="3"/>
    <x v="546"/>
    <x v="2"/>
    <s v=""/>
    <n v="5"/>
    <x v="0"/>
    <x v="439"/>
  </r>
  <r>
    <s v="b8997eb6-e639-4b4c-9545-3d199843fb41"/>
    <x v="220"/>
    <n v="12"/>
    <s v="Dec"/>
    <x v="0"/>
    <x v="545"/>
    <m/>
    <x v="1"/>
    <x v="1"/>
    <m/>
    <m/>
    <s v="Orthopedics"/>
    <s v="Gary Brown"/>
    <s v="Flu"/>
    <x v="1"/>
    <x v="547"/>
    <x v="2"/>
    <s v=""/>
    <n v="2"/>
    <x v="0"/>
    <x v="440"/>
  </r>
  <r>
    <s v="1c031427-645c-484b-8829-61d5a5fefb88"/>
    <x v="278"/>
    <n v="2"/>
    <s v="Feb"/>
    <x v="1"/>
    <x v="546"/>
    <m/>
    <x v="1"/>
    <x v="0"/>
    <m/>
    <n v="101.4"/>
    <s v="Orthopedics"/>
    <s v="Anthony Wilson"/>
    <s v="Eczema"/>
    <x v="3"/>
    <x v="548"/>
    <x v="0"/>
    <s v=""/>
    <n v="4"/>
    <x v="0"/>
    <x v="441"/>
  </r>
  <r>
    <s v="fdfa3f70-4382-457b-be3f-46f2b201b335"/>
    <x v="285"/>
    <n v="9"/>
    <s v="Sep"/>
    <x v="0"/>
    <x v="547"/>
    <m/>
    <x v="1"/>
    <x v="2"/>
    <n v="120.1"/>
    <m/>
    <s v="Dermatology"/>
    <s v="Gary Brown"/>
    <s v="Fracture"/>
    <x v="2"/>
    <x v="549"/>
    <x v="2"/>
    <s v=""/>
    <s v="No Feedback"/>
    <x v="0"/>
    <x v="442"/>
  </r>
  <r>
    <s v="5b954901-3875-4edc-a1b5-8a886df31ab8"/>
    <x v="200"/>
    <n v="3"/>
    <s v="Mar"/>
    <x v="1"/>
    <x v="548"/>
    <n v="8"/>
    <x v="3"/>
    <x v="0"/>
    <n v="110.2"/>
    <m/>
    <s v="Cardiology"/>
    <s v="Steven Brown"/>
    <s v="Flu"/>
    <x v="3"/>
    <x v="550"/>
    <x v="0"/>
    <s v=""/>
    <s v="No Feedback"/>
    <x v="0"/>
    <x v="443"/>
  </r>
  <r>
    <s v="968a2719-2f90-4505-a0be-b4aa37bb8588"/>
    <x v="64"/>
    <n v="11"/>
    <s v="Nov"/>
    <x v="1"/>
    <x v="549"/>
    <n v="34"/>
    <x v="4"/>
    <x v="0"/>
    <m/>
    <m/>
    <s v="Pediatrics"/>
    <s v="Amanda Hudson"/>
    <s v="Migraine"/>
    <x v="0"/>
    <x v="551"/>
    <x v="2"/>
    <s v=""/>
    <n v="3"/>
    <x v="0"/>
    <x v="444"/>
  </r>
  <r>
    <s v="14ab3a0f-1034-4842-8852-374bb311d8ca"/>
    <x v="14"/>
    <n v="1"/>
    <s v="Jan"/>
    <x v="0"/>
    <x v="550"/>
    <m/>
    <x v="1"/>
    <x v="0"/>
    <m/>
    <n v="87.3"/>
    <s v="Orthopedics"/>
    <s v="Gary Brown"/>
    <s v="Diabetes"/>
    <x v="3"/>
    <x v="552"/>
    <x v="1"/>
    <s v=""/>
    <n v="3"/>
    <x v="108"/>
    <x v="0"/>
  </r>
  <r>
    <s v="edd0c1fa-8cd4-4293-adaa-26761670fd9a"/>
    <x v="79"/>
    <n v="9"/>
    <s v="Sep"/>
    <x v="0"/>
    <x v="551"/>
    <m/>
    <x v="1"/>
    <x v="0"/>
    <n v="141.6"/>
    <m/>
    <s v="Neurology"/>
    <s v="Tyler Kim"/>
    <s v="Eczema"/>
    <x v="1"/>
    <x v="553"/>
    <x v="1"/>
    <s v=""/>
    <s v="No Feedback"/>
    <x v="109"/>
    <x v="0"/>
  </r>
  <r>
    <s v="8fc5789b-3362-4d70-891f-7323228c2308"/>
    <x v="182"/>
    <n v="11"/>
    <s v="Nov"/>
    <x v="0"/>
    <x v="552"/>
    <m/>
    <x v="1"/>
    <x v="1"/>
    <n v="180.8"/>
    <n v="73.900000000000006"/>
    <s v="General Medicine"/>
    <s v="Amanda Alvarado"/>
    <s v="Eczema"/>
    <x v="3"/>
    <x v="554"/>
    <x v="1"/>
    <s v=""/>
    <n v="4"/>
    <x v="110"/>
    <x v="0"/>
  </r>
  <r>
    <s v="d78dcf69-0d4b-4381-9fd5-826822f3717c"/>
    <x v="129"/>
    <n v="7"/>
    <s v="Jul"/>
    <x v="0"/>
    <x v="553"/>
    <m/>
    <x v="1"/>
    <x v="1"/>
    <m/>
    <m/>
    <s v="Pediatrics"/>
    <s v="Amanda Hudson"/>
    <s v="Flu"/>
    <x v="2"/>
    <x v="555"/>
    <x v="0"/>
    <s v=""/>
    <n v="2"/>
    <x v="0"/>
    <x v="445"/>
  </r>
  <r>
    <s v="5d52271f-f6b6-457b-a38e-84f8a5358f30"/>
    <x v="286"/>
    <n v="9"/>
    <s v="Sep"/>
    <x v="0"/>
    <x v="554"/>
    <n v="68"/>
    <x v="5"/>
    <x v="1"/>
    <m/>
    <m/>
    <s v="Pediatrics"/>
    <s v="Anthony Wilson"/>
    <s v="Flu"/>
    <x v="3"/>
    <x v="556"/>
    <x v="2"/>
    <s v=""/>
    <n v="4"/>
    <x v="0"/>
    <x v="446"/>
  </r>
  <r>
    <s v="1decf3b0-e840-4179-b3a6-9d71435e1997"/>
    <x v="287"/>
    <n v="11"/>
    <s v="Nov"/>
    <x v="0"/>
    <x v="555"/>
    <m/>
    <x v="1"/>
    <x v="1"/>
    <m/>
    <m/>
    <s v="Orthopedics"/>
    <s v="Brianna Garcia"/>
    <s v="Flu"/>
    <x v="0"/>
    <x v="557"/>
    <x v="3"/>
    <s v=""/>
    <n v="5"/>
    <x v="0"/>
    <x v="447"/>
  </r>
  <r>
    <s v="c7e5482e-dc35-4619-8bf7-7a2aef5fc7e6"/>
    <x v="214"/>
    <n v="3"/>
    <s v="Mar"/>
    <x v="1"/>
    <x v="556"/>
    <n v="80"/>
    <x v="0"/>
    <x v="2"/>
    <m/>
    <n v="47.1"/>
    <s v="Cardiology"/>
    <s v="Michael Bowman"/>
    <s v="Hypertension"/>
    <x v="2"/>
    <x v="558"/>
    <x v="2"/>
    <s v=""/>
    <n v="3"/>
    <x v="0"/>
    <x v="448"/>
  </r>
  <r>
    <s v="b1148d23-78f6-4ab9-9c35-61e7283e6727"/>
    <x v="75"/>
    <n v="1"/>
    <s v="Jan"/>
    <x v="1"/>
    <x v="557"/>
    <m/>
    <x v="1"/>
    <x v="2"/>
    <n v="124.7"/>
    <m/>
    <s v="Neurology"/>
    <s v="Alec King"/>
    <s v="Fracture"/>
    <x v="0"/>
    <x v="559"/>
    <x v="3"/>
    <s v=""/>
    <n v="3"/>
    <x v="0"/>
    <x v="449"/>
  </r>
  <r>
    <s v="58a58ead-d7a6-4f36-9ea1-32187107b848"/>
    <x v="30"/>
    <n v="8"/>
    <s v="Aug"/>
    <x v="1"/>
    <x v="558"/>
    <n v="17"/>
    <x v="2"/>
    <x v="0"/>
    <n v="159.6"/>
    <m/>
    <s v="Dermatology"/>
    <s v="Amanda Alvarado"/>
    <s v="Diabetes"/>
    <x v="3"/>
    <x v="560"/>
    <x v="3"/>
    <s v=""/>
    <n v="4"/>
    <x v="0"/>
    <x v="450"/>
  </r>
  <r>
    <s v="a90966fe-c50c-4ac0-bb35-10ac7abf66fa"/>
    <x v="122"/>
    <n v="11"/>
    <s v="Nov"/>
    <x v="0"/>
    <x v="559"/>
    <m/>
    <x v="1"/>
    <x v="1"/>
    <n v="195.5"/>
    <m/>
    <s v="General Medicine"/>
    <s v="Alec King"/>
    <s v="Hypertension"/>
    <x v="0"/>
    <x v="561"/>
    <x v="1"/>
    <s v=""/>
    <n v="3"/>
    <x v="111"/>
    <x v="0"/>
  </r>
  <r>
    <s v="2fa1393f-ff2a-4c27-a502-64fd4ac5868e"/>
    <x v="227"/>
    <n v="7"/>
    <s v="Jul"/>
    <x v="0"/>
    <x v="560"/>
    <n v="27"/>
    <x v="6"/>
    <x v="1"/>
    <m/>
    <m/>
    <s v="Orthopedics"/>
    <s v="Amanda Alvarado"/>
    <s v="Fracture"/>
    <x v="0"/>
    <x v="562"/>
    <x v="3"/>
    <s v=""/>
    <n v="1"/>
    <x v="0"/>
    <x v="451"/>
  </r>
  <r>
    <s v="ad8ce127-e35b-4c8d-9026-92b78da91958"/>
    <x v="48"/>
    <n v="11"/>
    <s v="Nov"/>
    <x v="0"/>
    <x v="561"/>
    <n v="45"/>
    <x v="7"/>
    <x v="1"/>
    <n v="197.2"/>
    <m/>
    <s v="General Medicine"/>
    <s v="Brianna Garcia"/>
    <s v="Fracture"/>
    <x v="0"/>
    <x v="563"/>
    <x v="2"/>
    <s v=""/>
    <n v="4"/>
    <x v="0"/>
    <x v="452"/>
  </r>
  <r>
    <s v="d8aee5c6-7e22-4ce3-bcd9-2896ba654c39"/>
    <x v="288"/>
    <n v="1"/>
    <s v="Jan"/>
    <x v="1"/>
    <x v="562"/>
    <n v="61"/>
    <x v="5"/>
    <x v="0"/>
    <m/>
    <m/>
    <s v="Neurology"/>
    <s v="Brianna Garcia"/>
    <s v="Fracture"/>
    <x v="0"/>
    <x v="564"/>
    <x v="2"/>
    <s v=""/>
    <s v="No Feedback"/>
    <x v="0"/>
    <x v="453"/>
  </r>
  <r>
    <s v="b041c04f-10fe-42ab-8ec3-ecf702840b29"/>
    <x v="214"/>
    <n v="3"/>
    <s v="Mar"/>
    <x v="1"/>
    <x v="563"/>
    <m/>
    <x v="1"/>
    <x v="2"/>
    <m/>
    <n v="112"/>
    <s v="Cardiology"/>
    <s v="Patrick Howard"/>
    <s v="Flu"/>
    <x v="3"/>
    <x v="565"/>
    <x v="2"/>
    <s v=""/>
    <n v="2"/>
    <x v="0"/>
    <x v="454"/>
  </r>
  <r>
    <s v="1408bfc3-b5c4-4697-b50d-b2eca5a4adf9"/>
    <x v="114"/>
    <n v="10"/>
    <s v="Oct"/>
    <x v="0"/>
    <x v="564"/>
    <m/>
    <x v="1"/>
    <x v="0"/>
    <n v="123.7"/>
    <m/>
    <s v="Dermatology"/>
    <s v="Tyler Kim"/>
    <s v="Fracture"/>
    <x v="1"/>
    <x v="566"/>
    <x v="1"/>
    <s v=""/>
    <n v="2"/>
    <x v="112"/>
    <x v="0"/>
  </r>
  <r>
    <s v="d6ba57ce-24a8-47a6-b942-425680284a16"/>
    <x v="181"/>
    <n v="10"/>
    <s v="Oct"/>
    <x v="0"/>
    <x v="565"/>
    <m/>
    <x v="1"/>
    <x v="2"/>
    <m/>
    <m/>
    <s v="Neurology"/>
    <s v="Steven Brown"/>
    <s v="Back Pain"/>
    <x v="2"/>
    <x v="567"/>
    <x v="3"/>
    <s v=""/>
    <n v="1"/>
    <x v="0"/>
    <x v="455"/>
  </r>
  <r>
    <s v="57f4b3e8-0def-4421-b3b8-2433d1b02b65"/>
    <x v="140"/>
    <n v="4"/>
    <s v="Apr"/>
    <x v="1"/>
    <x v="566"/>
    <m/>
    <x v="1"/>
    <x v="0"/>
    <m/>
    <m/>
    <s v="Neurology"/>
    <s v="Amanda Alvarado"/>
    <s v="Eczema"/>
    <x v="3"/>
    <x v="568"/>
    <x v="2"/>
    <s v=""/>
    <s v="No Feedback"/>
    <x v="0"/>
    <x v="456"/>
  </r>
  <r>
    <s v="30233786-5543-4aab-adbe-3c8ded86f24d"/>
    <x v="259"/>
    <n v="2"/>
    <s v="Feb"/>
    <x v="1"/>
    <x v="567"/>
    <m/>
    <x v="1"/>
    <x v="0"/>
    <m/>
    <n v="86.5"/>
    <s v="General Medicine"/>
    <s v="Tyler Kim"/>
    <s v="Fracture"/>
    <x v="2"/>
    <x v="569"/>
    <x v="0"/>
    <s v=""/>
    <n v="3"/>
    <x v="0"/>
    <x v="457"/>
  </r>
  <r>
    <s v="e9ad4773-e9c0-4117-8d1d-b06d816a9dc6"/>
    <x v="34"/>
    <n v="5"/>
    <s v="May"/>
    <x v="1"/>
    <x v="568"/>
    <n v="1"/>
    <x v="3"/>
    <x v="0"/>
    <m/>
    <m/>
    <s v="Pediatrics"/>
    <s v="Brianna Garcia"/>
    <s v="Hypertension"/>
    <x v="0"/>
    <x v="570"/>
    <x v="2"/>
    <s v=""/>
    <n v="1"/>
    <x v="0"/>
    <x v="458"/>
  </r>
  <r>
    <s v="62f931d0-344e-4db4-bea7-88a089d3b07b"/>
    <x v="2"/>
    <n v="8"/>
    <s v="Aug"/>
    <x v="0"/>
    <x v="569"/>
    <m/>
    <x v="1"/>
    <x v="0"/>
    <m/>
    <n v="86.9"/>
    <s v="Pediatrics"/>
    <s v="Cynthia Chavez"/>
    <s v="Eczema"/>
    <x v="2"/>
    <x v="571"/>
    <x v="3"/>
    <s v=""/>
    <s v="No Feedback"/>
    <x v="0"/>
    <x v="459"/>
  </r>
  <r>
    <s v="bf72422c-e253-47c6-b14b-a630e85b3a21"/>
    <x v="154"/>
    <n v="11"/>
    <s v="Nov"/>
    <x v="0"/>
    <x v="570"/>
    <m/>
    <x v="1"/>
    <x v="0"/>
    <n v="179.5"/>
    <m/>
    <s v="Dermatology"/>
    <s v="Wanda Sullivan"/>
    <s v="Diabetes"/>
    <x v="2"/>
    <x v="572"/>
    <x v="0"/>
    <s v=""/>
    <n v="4"/>
    <x v="0"/>
    <x v="460"/>
  </r>
  <r>
    <s v="8cb2d7ac-a72d-42b4-a7d1-1e1afa6b463c"/>
    <x v="171"/>
    <n v="2"/>
    <s v="Feb"/>
    <x v="1"/>
    <x v="571"/>
    <n v="81"/>
    <x v="0"/>
    <x v="2"/>
    <m/>
    <m/>
    <s v="Cardiology"/>
    <s v="Tyler Kim"/>
    <s v="Eczema"/>
    <x v="1"/>
    <x v="573"/>
    <x v="3"/>
    <s v=""/>
    <s v="No Feedback"/>
    <x v="0"/>
    <x v="461"/>
  </r>
  <r>
    <s v="854ccf35-ad38-4fce-bc08-5adb89d327f2"/>
    <x v="100"/>
    <n v="3"/>
    <s v="Mar"/>
    <x v="1"/>
    <x v="572"/>
    <m/>
    <x v="1"/>
    <x v="0"/>
    <m/>
    <m/>
    <s v="Cardiology"/>
    <s v="Cynthia Chavez"/>
    <s v="Eczema"/>
    <x v="0"/>
    <x v="574"/>
    <x v="0"/>
    <s v=""/>
    <n v="1"/>
    <x v="0"/>
    <x v="462"/>
  </r>
  <r>
    <s v="458b54c8-2561-4f81-a857-6a5544dd15a7"/>
    <x v="251"/>
    <n v="8"/>
    <s v="Aug"/>
    <x v="0"/>
    <x v="573"/>
    <n v="56"/>
    <x v="7"/>
    <x v="0"/>
    <m/>
    <n v="106.9"/>
    <s v="Cardiology"/>
    <s v="Katrina Sanders"/>
    <s v="Back Pain"/>
    <x v="0"/>
    <x v="575"/>
    <x v="3"/>
    <s v=""/>
    <n v="1"/>
    <x v="0"/>
    <x v="463"/>
  </r>
  <r>
    <s v="e72b03ac-6436-43f6-862a-a8e8cb145e8a"/>
    <x v="192"/>
    <n v="4"/>
    <s v="Apr"/>
    <x v="1"/>
    <x v="574"/>
    <n v="71"/>
    <x v="5"/>
    <x v="0"/>
    <m/>
    <n v="84.2"/>
    <s v="Neurology"/>
    <s v="Tyler Kim"/>
    <s v="Eczema"/>
    <x v="0"/>
    <x v="576"/>
    <x v="2"/>
    <s v=""/>
    <n v="1"/>
    <x v="0"/>
    <x v="464"/>
  </r>
  <r>
    <s v="ffaf9ce0-7d39-4dee-a252-1c0aadab8ab6"/>
    <x v="150"/>
    <n v="10"/>
    <s v="Oct"/>
    <x v="0"/>
    <x v="575"/>
    <n v="69"/>
    <x v="5"/>
    <x v="0"/>
    <m/>
    <m/>
    <s v="Neurology"/>
    <s v="Michael Bowman"/>
    <s v="Hypertension"/>
    <x v="3"/>
    <x v="577"/>
    <x v="1"/>
    <s v=""/>
    <n v="5"/>
    <x v="113"/>
    <x v="0"/>
  </r>
  <r>
    <s v="ef3c9b8f-460f-4b73-8cbc-4d8e8470aaf1"/>
    <x v="39"/>
    <n v="10"/>
    <s v="Oct"/>
    <x v="0"/>
    <x v="576"/>
    <m/>
    <x v="1"/>
    <x v="0"/>
    <m/>
    <m/>
    <s v="General Medicine"/>
    <s v="Anthony Wilson"/>
    <s v="Hypertension"/>
    <x v="1"/>
    <x v="578"/>
    <x v="0"/>
    <s v=""/>
    <n v="2"/>
    <x v="0"/>
    <x v="465"/>
  </r>
  <r>
    <s v="adbbb789-a02f-443c-9b95-cab8cac52607"/>
    <x v="289"/>
    <n v="11"/>
    <s v="Nov"/>
    <x v="1"/>
    <x v="577"/>
    <m/>
    <x v="1"/>
    <x v="1"/>
    <m/>
    <n v="57.7"/>
    <s v="Orthopedics"/>
    <s v="Tina Wright"/>
    <s v="Eczema"/>
    <x v="0"/>
    <x v="579"/>
    <x v="2"/>
    <s v=""/>
    <n v="1"/>
    <x v="0"/>
    <x v="466"/>
  </r>
  <r>
    <s v="f4228603-ccfd-45e9-82d0-5048d571ccf1"/>
    <x v="290"/>
    <n v="6"/>
    <s v="Jun"/>
    <x v="0"/>
    <x v="578"/>
    <n v="25"/>
    <x v="6"/>
    <x v="2"/>
    <m/>
    <m/>
    <s v="Orthopedics"/>
    <s v="Michael Bowman"/>
    <s v="Migraine"/>
    <x v="0"/>
    <x v="580"/>
    <x v="2"/>
    <s v=""/>
    <n v="4"/>
    <x v="0"/>
    <x v="467"/>
  </r>
  <r>
    <s v="427dc4d1-1607-4265-b49a-3dc569d11c14"/>
    <x v="131"/>
    <n v="5"/>
    <s v="May"/>
    <x v="0"/>
    <x v="579"/>
    <n v="2"/>
    <x v="3"/>
    <x v="0"/>
    <m/>
    <m/>
    <s v="Cardiology"/>
    <s v="Amanda Alvarado"/>
    <s v="Fracture"/>
    <x v="0"/>
    <x v="581"/>
    <x v="2"/>
    <s v=""/>
    <s v="No Feedback"/>
    <x v="0"/>
    <x v="468"/>
  </r>
  <r>
    <s v="ca59b324-5b01-4415-a280-d94d09561a89"/>
    <x v="68"/>
    <n v="6"/>
    <s v="Jun"/>
    <x v="0"/>
    <x v="580"/>
    <m/>
    <x v="1"/>
    <x v="0"/>
    <m/>
    <m/>
    <s v="General Medicine"/>
    <s v="Gary Brown"/>
    <s v="Flu"/>
    <x v="2"/>
    <x v="582"/>
    <x v="2"/>
    <s v=""/>
    <n v="4"/>
    <x v="0"/>
    <x v="469"/>
  </r>
  <r>
    <s v="012c9ead-08d6-4c4c-aab9-99b5a88526f0"/>
    <x v="113"/>
    <n v="3"/>
    <s v="Mar"/>
    <x v="1"/>
    <x v="581"/>
    <m/>
    <x v="1"/>
    <x v="1"/>
    <m/>
    <m/>
    <s v="Dermatology"/>
    <s v="Brianna Garcia"/>
    <s v="Back Pain"/>
    <x v="1"/>
    <x v="583"/>
    <x v="2"/>
    <s v=""/>
    <n v="4"/>
    <x v="0"/>
    <x v="470"/>
  </r>
  <r>
    <s v="67a3ba29-e9c3-4175-8fb3-e0b8dfaeb1fc"/>
    <x v="20"/>
    <n v="12"/>
    <s v="Dec"/>
    <x v="0"/>
    <x v="582"/>
    <n v="25"/>
    <x v="6"/>
    <x v="0"/>
    <n v="166"/>
    <m/>
    <s v="Pediatrics"/>
    <s v="Derrick Campbell"/>
    <s v="Flu"/>
    <x v="0"/>
    <x v="584"/>
    <x v="2"/>
    <s v=""/>
    <n v="5"/>
    <x v="0"/>
    <x v="471"/>
  </r>
  <r>
    <s v="70046529-3208-4921-a625-810dd8d42521"/>
    <x v="233"/>
    <n v="4"/>
    <s v="Apr"/>
    <x v="1"/>
    <x v="583"/>
    <n v="67"/>
    <x v="5"/>
    <x v="0"/>
    <m/>
    <n v="99.2"/>
    <s v="Pediatrics"/>
    <s v="Gary Brown"/>
    <s v="Migraine"/>
    <x v="0"/>
    <x v="585"/>
    <x v="3"/>
    <s v=""/>
    <n v="1"/>
    <x v="0"/>
    <x v="472"/>
  </r>
  <r>
    <s v="25407b57-d26e-4d16-b35c-f2330d178056"/>
    <x v="278"/>
    <n v="2"/>
    <s v="Feb"/>
    <x v="1"/>
    <x v="584"/>
    <m/>
    <x v="1"/>
    <x v="1"/>
    <m/>
    <n v="46.8"/>
    <s v="General Medicine"/>
    <s v="Patrick Howard"/>
    <s v="Hypertension"/>
    <x v="3"/>
    <x v="586"/>
    <x v="1"/>
    <s v=""/>
    <s v="No Feedback"/>
    <x v="114"/>
    <x v="0"/>
  </r>
  <r>
    <s v="aaed3e58-5246-4a9f-add2-a305a0157696"/>
    <x v="291"/>
    <n v="7"/>
    <s v="Jul"/>
    <x v="0"/>
    <x v="585"/>
    <n v="6"/>
    <x v="3"/>
    <x v="0"/>
    <m/>
    <n v="62.2"/>
    <s v="Cardiology"/>
    <s v="Anthony Wilson"/>
    <s v="Eczema"/>
    <x v="3"/>
    <x v="587"/>
    <x v="2"/>
    <s v=""/>
    <n v="1"/>
    <x v="0"/>
    <x v="473"/>
  </r>
  <r>
    <s v="01ffa21e-9c38-4137-b280-8331fa9686bd"/>
    <x v="143"/>
    <n v="9"/>
    <s v="Sep"/>
    <x v="0"/>
    <x v="586"/>
    <m/>
    <x v="1"/>
    <x v="1"/>
    <m/>
    <n v="55.7"/>
    <s v="Cardiology"/>
    <s v="Patrick Howard"/>
    <s v="Fracture"/>
    <x v="2"/>
    <x v="588"/>
    <x v="3"/>
    <s v=""/>
    <n v="5"/>
    <x v="0"/>
    <x v="474"/>
  </r>
  <r>
    <s v="ca1ffd70-907e-4123-a78a-0358ea0c0ddb"/>
    <x v="292"/>
    <n v="9"/>
    <s v="Sep"/>
    <x v="1"/>
    <x v="587"/>
    <n v="87"/>
    <x v="0"/>
    <x v="1"/>
    <n v="121"/>
    <n v="66.3"/>
    <s v="Neurology"/>
    <s v="Michael Bowman"/>
    <s v="Eczema"/>
    <x v="3"/>
    <x v="589"/>
    <x v="2"/>
    <s v=""/>
    <n v="1"/>
    <x v="0"/>
    <x v="475"/>
  </r>
  <r>
    <s v="57031b6a-c0c3-4eca-bd94-233bc4c04831"/>
    <x v="293"/>
    <n v="10"/>
    <s v="Oct"/>
    <x v="0"/>
    <x v="588"/>
    <m/>
    <x v="1"/>
    <x v="1"/>
    <n v="182.7"/>
    <m/>
    <s v="Neurology"/>
    <s v="Patrick Howard"/>
    <s v="Flu"/>
    <x v="3"/>
    <x v="590"/>
    <x v="3"/>
    <s v=""/>
    <n v="5"/>
    <x v="0"/>
    <x v="476"/>
  </r>
  <r>
    <s v="1f92eb1e-9b7f-4690-996d-3c4f35420a26"/>
    <x v="80"/>
    <n v="2"/>
    <s v="Feb"/>
    <x v="0"/>
    <x v="589"/>
    <n v="46"/>
    <x v="7"/>
    <x v="0"/>
    <n v="169.6"/>
    <m/>
    <s v="Cardiology"/>
    <s v="Patrick Howard"/>
    <s v="Eczema"/>
    <x v="3"/>
    <x v="591"/>
    <x v="2"/>
    <s v=""/>
    <n v="4"/>
    <x v="0"/>
    <x v="477"/>
  </r>
  <r>
    <s v="84e1e36d-edb4-430c-88d5-16d5bb572639"/>
    <x v="257"/>
    <n v="3"/>
    <s v="Mar"/>
    <x v="1"/>
    <x v="590"/>
    <n v="6"/>
    <x v="3"/>
    <x v="0"/>
    <m/>
    <m/>
    <s v="General Medicine"/>
    <s v="Wanda Sullivan"/>
    <s v="Back Pain"/>
    <x v="1"/>
    <x v="592"/>
    <x v="0"/>
    <s v=""/>
    <n v="1"/>
    <x v="0"/>
    <x v="478"/>
  </r>
  <r>
    <s v="f193852b-20ef-4b6b-be44-50b0622dbfa4"/>
    <x v="4"/>
    <n v="10"/>
    <s v="Oct"/>
    <x v="0"/>
    <x v="591"/>
    <n v="73"/>
    <x v="5"/>
    <x v="1"/>
    <n v="180.3"/>
    <m/>
    <s v="Neurology"/>
    <s v="Patrick Howard"/>
    <s v="Eczema"/>
    <x v="1"/>
    <x v="593"/>
    <x v="0"/>
    <s v=""/>
    <s v="No Feedback"/>
    <x v="0"/>
    <x v="479"/>
  </r>
  <r>
    <s v="56bfb727-00d8-48b1-be08-cd2a1cf868d5"/>
    <x v="151"/>
    <n v="8"/>
    <s v="Aug"/>
    <x v="0"/>
    <x v="592"/>
    <m/>
    <x v="1"/>
    <x v="0"/>
    <n v="186.5"/>
    <n v="41.8"/>
    <s v="Orthopedics"/>
    <s v="Brianna Garcia"/>
    <s v="Hypertension"/>
    <x v="3"/>
    <x v="594"/>
    <x v="0"/>
    <s v=""/>
    <s v="No Feedback"/>
    <x v="0"/>
    <x v="480"/>
  </r>
  <r>
    <s v="4c4905a9-0c98-4aac-9d4a-a2a578691608"/>
    <x v="218"/>
    <n v="11"/>
    <s v="Nov"/>
    <x v="0"/>
    <x v="593"/>
    <m/>
    <x v="1"/>
    <x v="2"/>
    <n v="147.30000000000001"/>
    <m/>
    <s v="Neurology"/>
    <s v="Gary Brown"/>
    <s v="Diabetes"/>
    <x v="0"/>
    <x v="595"/>
    <x v="2"/>
    <s v=""/>
    <s v="No Feedback"/>
    <x v="0"/>
    <x v="481"/>
  </r>
  <r>
    <s v="8133af54-5e94-459e-aae9-3d2de3a65da7"/>
    <x v="155"/>
    <n v="7"/>
    <s v="Jul"/>
    <x v="0"/>
    <x v="594"/>
    <m/>
    <x v="1"/>
    <x v="2"/>
    <n v="110"/>
    <n v="117.4"/>
    <s v="Neurology"/>
    <s v="Steven Brown"/>
    <s v="Back Pain"/>
    <x v="3"/>
    <x v="596"/>
    <x v="2"/>
    <s v=""/>
    <n v="4"/>
    <x v="0"/>
    <x v="482"/>
  </r>
  <r>
    <s v="0f06caae-2c28-4f69-95d4-199b7ecf522b"/>
    <x v="114"/>
    <n v="10"/>
    <s v="Oct"/>
    <x v="0"/>
    <x v="595"/>
    <m/>
    <x v="1"/>
    <x v="2"/>
    <n v="110.9"/>
    <m/>
    <s v="Dermatology"/>
    <s v="Brianna Garcia"/>
    <s v="Eczema"/>
    <x v="0"/>
    <x v="597"/>
    <x v="0"/>
    <s v=""/>
    <s v="No Feedback"/>
    <x v="0"/>
    <x v="483"/>
  </r>
  <r>
    <s v="ec417523-5c53-4f27-a833-b27ca516eb21"/>
    <x v="45"/>
    <n v="4"/>
    <s v="Apr"/>
    <x v="1"/>
    <x v="596"/>
    <n v="62"/>
    <x v="5"/>
    <x v="2"/>
    <m/>
    <n v="41.5"/>
    <s v="Cardiology"/>
    <s v="Amanda Alvarado"/>
    <s v="Fracture"/>
    <x v="2"/>
    <x v="598"/>
    <x v="2"/>
    <s v=""/>
    <n v="1"/>
    <x v="0"/>
    <x v="484"/>
  </r>
  <r>
    <s v="b58dc8b4-e6af-4ce1-9369-6e952b153637"/>
    <x v="118"/>
    <n v="1"/>
    <s v="Jan"/>
    <x v="1"/>
    <x v="597"/>
    <m/>
    <x v="1"/>
    <x v="2"/>
    <n v="121.4"/>
    <n v="116.2"/>
    <s v="General Medicine"/>
    <s v="Steven Brown"/>
    <s v="Eczema"/>
    <x v="1"/>
    <x v="599"/>
    <x v="3"/>
    <s v=""/>
    <n v="4"/>
    <x v="0"/>
    <x v="485"/>
  </r>
  <r>
    <s v="a8a444e4-72b8-4b73-8479-8fbd8047623c"/>
    <x v="39"/>
    <n v="10"/>
    <s v="Oct"/>
    <x v="0"/>
    <x v="598"/>
    <n v="28"/>
    <x v="6"/>
    <x v="2"/>
    <n v="137.30000000000001"/>
    <m/>
    <s v="Neurology"/>
    <s v="Amanda Alvarado"/>
    <s v="Eczema"/>
    <x v="2"/>
    <x v="600"/>
    <x v="3"/>
    <s v=""/>
    <n v="4"/>
    <x v="0"/>
    <x v="486"/>
  </r>
  <r>
    <s v="0dda6fdd-ea2b-45f3-8706-2d8928b7f6af"/>
    <x v="163"/>
    <n v="12"/>
    <s v="Dec"/>
    <x v="1"/>
    <x v="599"/>
    <m/>
    <x v="1"/>
    <x v="2"/>
    <m/>
    <m/>
    <s v="Orthopedics"/>
    <s v="Tyler Kim"/>
    <s v="Hypertension"/>
    <x v="1"/>
    <x v="601"/>
    <x v="2"/>
    <s v=""/>
    <n v="1"/>
    <x v="0"/>
    <x v="487"/>
  </r>
  <r>
    <s v="303dc665-5a06-4451-ae07-eb8aa264822e"/>
    <x v="227"/>
    <n v="7"/>
    <s v="Jul"/>
    <x v="0"/>
    <x v="600"/>
    <m/>
    <x v="1"/>
    <x v="2"/>
    <m/>
    <n v="74.2"/>
    <s v="Dermatology"/>
    <s v="Katrina Sanders"/>
    <s v="Eczema"/>
    <x v="2"/>
    <x v="602"/>
    <x v="3"/>
    <s v=""/>
    <n v="5"/>
    <x v="0"/>
    <x v="488"/>
  </r>
  <r>
    <s v="18200057-680f-479f-ad41-e142c2b14d9a"/>
    <x v="169"/>
    <n v="11"/>
    <s v="Nov"/>
    <x v="0"/>
    <x v="601"/>
    <m/>
    <x v="1"/>
    <x v="2"/>
    <m/>
    <m/>
    <s v="Dermatology"/>
    <s v="Amanda Hudson"/>
    <s v="Eczema"/>
    <x v="3"/>
    <x v="603"/>
    <x v="1"/>
    <s v=""/>
    <n v="4"/>
    <x v="115"/>
    <x v="0"/>
  </r>
  <r>
    <s v="4d07b6f5-9d37-42b1-9507-f7b28f1995f4"/>
    <x v="294"/>
    <n v="10"/>
    <s v="Oct"/>
    <x v="0"/>
    <x v="602"/>
    <m/>
    <x v="1"/>
    <x v="0"/>
    <m/>
    <n v="51.1"/>
    <s v="Neurology"/>
    <s v="Brianna Garcia"/>
    <s v="Fracture"/>
    <x v="1"/>
    <x v="604"/>
    <x v="2"/>
    <s v=""/>
    <s v="No Feedback"/>
    <x v="0"/>
    <x v="489"/>
  </r>
  <r>
    <s v="231453ba-5b97-45cb-8ce6-cbd60a900318"/>
    <x v="253"/>
    <n v="3"/>
    <s v="Mar"/>
    <x v="1"/>
    <x v="603"/>
    <n v="9"/>
    <x v="3"/>
    <x v="0"/>
    <m/>
    <m/>
    <s v="Pediatrics"/>
    <s v="Derrick Campbell"/>
    <s v="Eczema"/>
    <x v="1"/>
    <x v="605"/>
    <x v="2"/>
    <s v=""/>
    <n v="2"/>
    <x v="0"/>
    <x v="490"/>
  </r>
  <r>
    <s v="f9603f34-4b5f-47c3-9a92-e3a5df5966f7"/>
    <x v="75"/>
    <n v="1"/>
    <s v="Jan"/>
    <x v="1"/>
    <x v="604"/>
    <m/>
    <x v="1"/>
    <x v="0"/>
    <n v="158.5"/>
    <n v="76.400000000000006"/>
    <s v="Dermatology"/>
    <s v="Patrick Howard"/>
    <s v="Hypertension"/>
    <x v="1"/>
    <x v="606"/>
    <x v="2"/>
    <s v=""/>
    <s v="No Feedback"/>
    <x v="0"/>
    <x v="491"/>
  </r>
  <r>
    <s v="98f453e6-3dff-41ef-902f-264c24634fde"/>
    <x v="151"/>
    <n v="8"/>
    <s v="Aug"/>
    <x v="0"/>
    <x v="74"/>
    <m/>
    <x v="1"/>
    <x v="0"/>
    <m/>
    <n v="50"/>
    <s v="General Medicine"/>
    <s v="Tina Wright"/>
    <s v="Back Pain"/>
    <x v="3"/>
    <x v="607"/>
    <x v="2"/>
    <s v=""/>
    <s v="No Feedback"/>
    <x v="0"/>
    <x v="492"/>
  </r>
  <r>
    <s v="601d0e63-117b-412a-8e9b-7da7605a464c"/>
    <x v="208"/>
    <n v="1"/>
    <s v="Jan"/>
    <x v="1"/>
    <x v="605"/>
    <m/>
    <x v="1"/>
    <x v="2"/>
    <m/>
    <n v="55.5"/>
    <s v="Dermatology"/>
    <s v="Steven Brown"/>
    <s v="Diabetes"/>
    <x v="2"/>
    <x v="608"/>
    <x v="2"/>
    <s v=""/>
    <n v="3"/>
    <x v="0"/>
    <x v="493"/>
  </r>
  <r>
    <s v="d728f028-db71-45ba-84b8-65585f3aa72c"/>
    <x v="145"/>
    <n v="10"/>
    <s v="Oct"/>
    <x v="0"/>
    <x v="606"/>
    <m/>
    <x v="1"/>
    <x v="2"/>
    <m/>
    <n v="55.1"/>
    <s v="Orthopedics"/>
    <s v="Amanda Alvarado"/>
    <s v="Back Pain"/>
    <x v="0"/>
    <x v="609"/>
    <x v="3"/>
    <s v=""/>
    <n v="4"/>
    <x v="0"/>
    <x v="494"/>
  </r>
  <r>
    <s v="73d4c9d8-e37e-431e-92c4-adbaa39bc6d7"/>
    <x v="141"/>
    <n v="3"/>
    <s v="Mar"/>
    <x v="1"/>
    <x v="607"/>
    <n v="41"/>
    <x v="4"/>
    <x v="0"/>
    <m/>
    <m/>
    <s v="Orthopedics"/>
    <s v="Anthony Wilson"/>
    <s v="Flu"/>
    <x v="3"/>
    <x v="610"/>
    <x v="3"/>
    <s v=""/>
    <s v="No Feedback"/>
    <x v="0"/>
    <x v="495"/>
  </r>
  <r>
    <s v="0f7f1d22-cff0-4ea0-9100-47fff2552549"/>
    <x v="3"/>
    <n v="8"/>
    <s v="Aug"/>
    <x v="0"/>
    <x v="608"/>
    <m/>
    <x v="1"/>
    <x v="0"/>
    <m/>
    <n v="75.099999999999994"/>
    <s v="Dermatology"/>
    <s v="Anthony Wilson"/>
    <s v="Back Pain"/>
    <x v="1"/>
    <x v="611"/>
    <x v="3"/>
    <s v=""/>
    <n v="1"/>
    <x v="0"/>
    <x v="496"/>
  </r>
  <r>
    <s v="c5677801-69ff-40ff-a006-fd87422e3082"/>
    <x v="295"/>
    <n v="1"/>
    <s v="Jan"/>
    <x v="1"/>
    <x v="609"/>
    <n v="46"/>
    <x v="7"/>
    <x v="1"/>
    <m/>
    <n v="90.6"/>
    <s v="Cardiology"/>
    <s v="Amanda Hudson"/>
    <s v="Migraine"/>
    <x v="0"/>
    <x v="612"/>
    <x v="2"/>
    <s v=""/>
    <n v="5"/>
    <x v="0"/>
    <x v="497"/>
  </r>
  <r>
    <s v="7e1921ce-5dc4-4bd2-b5e3-8fce061c1944"/>
    <x v="226"/>
    <n v="2"/>
    <s v="Feb"/>
    <x v="1"/>
    <x v="610"/>
    <m/>
    <x v="1"/>
    <x v="1"/>
    <m/>
    <m/>
    <s v="General Medicine"/>
    <s v="Anthony Wilson"/>
    <s v="Eczema"/>
    <x v="2"/>
    <x v="613"/>
    <x v="2"/>
    <s v=""/>
    <s v="No Feedback"/>
    <x v="0"/>
    <x v="498"/>
  </r>
  <r>
    <s v="c19e8f04-dbbd-4d05-97f9-bc0f0b7d841f"/>
    <x v="181"/>
    <n v="10"/>
    <s v="Oct"/>
    <x v="0"/>
    <x v="611"/>
    <m/>
    <x v="1"/>
    <x v="0"/>
    <n v="176"/>
    <n v="89.6"/>
    <s v="Neurology"/>
    <s v="Amanda Hudson"/>
    <s v="Back Pain"/>
    <x v="1"/>
    <x v="614"/>
    <x v="2"/>
    <s v=""/>
    <s v="No Feedback"/>
    <x v="0"/>
    <x v="499"/>
  </r>
  <r>
    <s v="a2ac2032-37ff-4831-a876-dbf8c38231c1"/>
    <x v="250"/>
    <n v="9"/>
    <s v="Sep"/>
    <x v="0"/>
    <x v="612"/>
    <m/>
    <x v="1"/>
    <x v="0"/>
    <m/>
    <m/>
    <s v="Pediatrics"/>
    <s v="Patrick Howard"/>
    <s v="Eczema"/>
    <x v="1"/>
    <x v="615"/>
    <x v="1"/>
    <s v=""/>
    <n v="3"/>
    <x v="116"/>
    <x v="0"/>
  </r>
  <r>
    <s v="0236bf5b-3789-4dec-8292-915559ef9e77"/>
    <x v="172"/>
    <n v="8"/>
    <s v="Aug"/>
    <x v="0"/>
    <x v="613"/>
    <m/>
    <x v="1"/>
    <x v="0"/>
    <n v="164.6"/>
    <m/>
    <s v="Dermatology"/>
    <s v="Amanda Alvarado"/>
    <s v="Flu"/>
    <x v="1"/>
    <x v="616"/>
    <x v="0"/>
    <s v=""/>
    <n v="1"/>
    <x v="0"/>
    <x v="500"/>
  </r>
  <r>
    <s v="febfd160-46da-4b73-9a20-b8756864dcdf"/>
    <x v="247"/>
    <n v="3"/>
    <s v="Mar"/>
    <x v="1"/>
    <x v="614"/>
    <n v="84"/>
    <x v="0"/>
    <x v="1"/>
    <m/>
    <m/>
    <s v="Cardiology"/>
    <s v="Brianna Garcia"/>
    <s v="Eczema"/>
    <x v="1"/>
    <x v="617"/>
    <x v="2"/>
    <s v=""/>
    <n v="2"/>
    <x v="0"/>
    <x v="501"/>
  </r>
  <r>
    <s v="b29a66eb-a926-4456-8f41-60c2a6a36767"/>
    <x v="31"/>
    <n v="9"/>
    <s v="Sep"/>
    <x v="0"/>
    <x v="615"/>
    <n v="73"/>
    <x v="5"/>
    <x v="0"/>
    <m/>
    <n v="101.2"/>
    <s v="Dermatology"/>
    <s v="Amanda Alvarado"/>
    <s v="Flu"/>
    <x v="2"/>
    <x v="618"/>
    <x v="1"/>
    <s v=""/>
    <n v="2"/>
    <x v="117"/>
    <x v="0"/>
  </r>
  <r>
    <s v="88e81d9b-27d2-40cf-ba78-3ab059778bc4"/>
    <x v="282"/>
    <n v="12"/>
    <s v="Dec"/>
    <x v="0"/>
    <x v="616"/>
    <m/>
    <x v="1"/>
    <x v="0"/>
    <m/>
    <n v="47"/>
    <s v="Neurology"/>
    <s v="Patrick Howard"/>
    <s v="Flu"/>
    <x v="2"/>
    <x v="619"/>
    <x v="1"/>
    <s v=""/>
    <n v="5"/>
    <x v="118"/>
    <x v="0"/>
  </r>
  <r>
    <s v="d193c5eb-0e9f-4524-a464-e4168281523b"/>
    <x v="17"/>
    <n v="8"/>
    <s v="Aug"/>
    <x v="0"/>
    <x v="617"/>
    <m/>
    <x v="1"/>
    <x v="0"/>
    <n v="144.19999999999999"/>
    <m/>
    <s v="Pediatrics"/>
    <s v="Derrick Campbell"/>
    <s v="Fracture"/>
    <x v="1"/>
    <x v="620"/>
    <x v="2"/>
    <s v=""/>
    <n v="4"/>
    <x v="0"/>
    <x v="502"/>
  </r>
  <r>
    <s v="2b91bdbe-0ef3-4a63-96f4-4fbfdaa28100"/>
    <x v="246"/>
    <n v="12"/>
    <s v="Dec"/>
    <x v="0"/>
    <x v="618"/>
    <m/>
    <x v="1"/>
    <x v="2"/>
    <m/>
    <n v="92.7"/>
    <s v="Cardiology"/>
    <s v="Anthony Wilson"/>
    <s v="Hypertension"/>
    <x v="1"/>
    <x v="621"/>
    <x v="2"/>
    <s v=""/>
    <n v="5"/>
    <x v="0"/>
    <x v="503"/>
  </r>
  <r>
    <s v="e9e31d6e-43f5-4223-a942-f6c473099a2c"/>
    <x v="256"/>
    <n v="6"/>
    <s v="Jun"/>
    <x v="1"/>
    <x v="619"/>
    <m/>
    <x v="1"/>
    <x v="0"/>
    <n v="149"/>
    <n v="81.599999999999994"/>
    <s v="Pediatrics"/>
    <s v="Brianna Garcia"/>
    <s v="Migraine"/>
    <x v="2"/>
    <x v="622"/>
    <x v="1"/>
    <s v=""/>
    <n v="4"/>
    <x v="119"/>
    <x v="0"/>
  </r>
  <r>
    <s v="68f12ae2-f97c-4a59-ab1f-36df76df6e3f"/>
    <x v="296"/>
    <n v="4"/>
    <s v="Apr"/>
    <x v="1"/>
    <x v="620"/>
    <m/>
    <x v="1"/>
    <x v="2"/>
    <n v="187.4"/>
    <m/>
    <s v="Neurology"/>
    <s v="Tina Wright"/>
    <s v="Hypertension"/>
    <x v="1"/>
    <x v="623"/>
    <x v="0"/>
    <s v=""/>
    <n v="2"/>
    <x v="0"/>
    <x v="504"/>
  </r>
  <r>
    <s v="ed008256-3bd6-4e8d-88b3-1059e8a20654"/>
    <x v="9"/>
    <n v="8"/>
    <s v="Aug"/>
    <x v="0"/>
    <x v="621"/>
    <n v="24"/>
    <x v="6"/>
    <x v="0"/>
    <m/>
    <m/>
    <s v="Cardiology"/>
    <s v="Wanda Sullivan"/>
    <s v="Flu"/>
    <x v="3"/>
    <x v="624"/>
    <x v="1"/>
    <s v=""/>
    <n v="3"/>
    <x v="120"/>
    <x v="0"/>
  </r>
  <r>
    <s v="2e0c2f2b-1aef-443a-82dd-9e2c76d98a95"/>
    <x v="77"/>
    <n v="2"/>
    <s v="Feb"/>
    <x v="1"/>
    <x v="622"/>
    <m/>
    <x v="1"/>
    <x v="1"/>
    <n v="147.5"/>
    <m/>
    <s v="Cardiology"/>
    <s v="Steven Brown"/>
    <s v="Diabetes"/>
    <x v="1"/>
    <x v="625"/>
    <x v="2"/>
    <s v=""/>
    <n v="4"/>
    <x v="0"/>
    <x v="505"/>
  </r>
  <r>
    <s v="efc5c135-a85d-4a0c-92cc-bed109deff01"/>
    <x v="297"/>
    <n v="3"/>
    <s v="Mar"/>
    <x v="1"/>
    <x v="623"/>
    <n v="45"/>
    <x v="7"/>
    <x v="2"/>
    <m/>
    <n v="105.8"/>
    <s v="Cardiology"/>
    <s v="Tina Wright"/>
    <s v="Migraine"/>
    <x v="3"/>
    <x v="626"/>
    <x v="2"/>
    <s v=""/>
    <n v="1"/>
    <x v="0"/>
    <x v="506"/>
  </r>
  <r>
    <s v="807a561d-1518-4a36-9f0a-d5ded396ce42"/>
    <x v="214"/>
    <n v="3"/>
    <s v="Mar"/>
    <x v="1"/>
    <x v="624"/>
    <m/>
    <x v="1"/>
    <x v="0"/>
    <m/>
    <n v="100.7"/>
    <s v="Cardiology"/>
    <s v="Cynthia Chavez"/>
    <s v="Back Pain"/>
    <x v="0"/>
    <x v="627"/>
    <x v="1"/>
    <s v=""/>
    <n v="1"/>
    <x v="121"/>
    <x v="0"/>
  </r>
  <r>
    <s v="ec27834b-360e-4c56-93b7-ed1730d2cddf"/>
    <x v="23"/>
    <n v="4"/>
    <s v="Apr"/>
    <x v="1"/>
    <x v="625"/>
    <m/>
    <x v="1"/>
    <x v="2"/>
    <m/>
    <m/>
    <s v="General Medicine"/>
    <s v="Gary Brown"/>
    <s v="Fracture"/>
    <x v="1"/>
    <x v="628"/>
    <x v="3"/>
    <s v=""/>
    <n v="1"/>
    <x v="0"/>
    <x v="507"/>
  </r>
  <r>
    <s v="ba34fd64-7c88-43e5-b82b-2fc65df39e64"/>
    <x v="294"/>
    <n v="10"/>
    <s v="Oct"/>
    <x v="0"/>
    <x v="626"/>
    <n v="13"/>
    <x v="2"/>
    <x v="0"/>
    <n v="148.4"/>
    <m/>
    <s v="Neurology"/>
    <s v="Gary Brown"/>
    <s v="Fracture"/>
    <x v="3"/>
    <x v="629"/>
    <x v="0"/>
    <s v=""/>
    <n v="5"/>
    <x v="0"/>
    <x v="508"/>
  </r>
  <r>
    <s v="b50a12b3-1cfb-4491-a81a-46a8a2c876ee"/>
    <x v="249"/>
    <n v="1"/>
    <s v="Jan"/>
    <x v="1"/>
    <x v="627"/>
    <m/>
    <x v="1"/>
    <x v="2"/>
    <n v="177.3"/>
    <n v="85.2"/>
    <s v="General Medicine"/>
    <s v="Patrick Howard"/>
    <s v="Migraine"/>
    <x v="2"/>
    <x v="630"/>
    <x v="2"/>
    <s v=""/>
    <s v="No Feedback"/>
    <x v="0"/>
    <x v="509"/>
  </r>
  <r>
    <s v="e769122c-7d0d-4579-bcc7-be3e90341612"/>
    <x v="123"/>
    <n v="8"/>
    <s v="Aug"/>
    <x v="0"/>
    <x v="628"/>
    <m/>
    <x v="1"/>
    <x v="1"/>
    <m/>
    <n v="85.8"/>
    <s v="Pediatrics"/>
    <s v="Tina Wright"/>
    <s v="Eczema"/>
    <x v="0"/>
    <x v="631"/>
    <x v="3"/>
    <s v=""/>
    <n v="4"/>
    <x v="0"/>
    <x v="510"/>
  </r>
  <r>
    <s v="247b3820-2d48-4f6a-af23-a7f403e47364"/>
    <x v="111"/>
    <n v="1"/>
    <s v="Jan"/>
    <x v="1"/>
    <x v="629"/>
    <m/>
    <x v="1"/>
    <x v="2"/>
    <m/>
    <m/>
    <s v="Pediatrics"/>
    <s v="Amanda Hudson"/>
    <s v="Fracture"/>
    <x v="0"/>
    <x v="632"/>
    <x v="0"/>
    <s v=""/>
    <n v="4"/>
    <x v="0"/>
    <x v="511"/>
  </r>
  <r>
    <s v="388a81d8-06bb-452e-8358-fd32aecc3b2a"/>
    <x v="298"/>
    <n v="9"/>
    <s v="Sep"/>
    <x v="1"/>
    <x v="630"/>
    <m/>
    <x v="1"/>
    <x v="0"/>
    <m/>
    <m/>
    <s v="Orthopedics"/>
    <s v="Cynthia Chavez"/>
    <s v="Migraine"/>
    <x v="1"/>
    <x v="633"/>
    <x v="3"/>
    <s v=""/>
    <n v="1"/>
    <x v="0"/>
    <x v="512"/>
  </r>
  <r>
    <s v="694deb69-351a-4956-aad0-394237a66110"/>
    <x v="40"/>
    <n v="9"/>
    <s v="Sep"/>
    <x v="0"/>
    <x v="631"/>
    <n v="54"/>
    <x v="7"/>
    <x v="2"/>
    <m/>
    <n v="50.3"/>
    <s v="Dermatology"/>
    <s v="Gary Brown"/>
    <s v="Migraine"/>
    <x v="2"/>
    <x v="634"/>
    <x v="2"/>
    <s v=""/>
    <n v="4"/>
    <x v="0"/>
    <x v="513"/>
  </r>
  <r>
    <s v="1dbaa0c5-dcc4-4238-b571-cea512c31cc8"/>
    <x v="6"/>
    <n v="4"/>
    <s v="Apr"/>
    <x v="1"/>
    <x v="632"/>
    <n v="79"/>
    <x v="5"/>
    <x v="0"/>
    <m/>
    <m/>
    <s v="Cardiology"/>
    <s v="Patrick Howard"/>
    <s v="Back Pain"/>
    <x v="1"/>
    <x v="635"/>
    <x v="3"/>
    <s v=""/>
    <n v="5"/>
    <x v="0"/>
    <x v="514"/>
  </r>
  <r>
    <s v="15a10dea-949a-4b8a-b011-fb8e1eae720f"/>
    <x v="88"/>
    <n v="11"/>
    <s v="Nov"/>
    <x v="0"/>
    <x v="633"/>
    <n v="10"/>
    <x v="3"/>
    <x v="0"/>
    <m/>
    <m/>
    <s v="Dermatology"/>
    <s v="Brianna Garcia"/>
    <s v="Back Pain"/>
    <x v="2"/>
    <x v="636"/>
    <x v="1"/>
    <s v=""/>
    <n v="4"/>
    <x v="122"/>
    <x v="0"/>
  </r>
  <r>
    <s v="cfd078c9-2738-4f65-82ea-7ad640ad6ea0"/>
    <x v="35"/>
    <n v="11"/>
    <s v="Nov"/>
    <x v="1"/>
    <x v="634"/>
    <n v="38"/>
    <x v="4"/>
    <x v="0"/>
    <n v="142.80000000000001"/>
    <n v="69.3"/>
    <s v="Orthopedics"/>
    <s v="Alec King"/>
    <s v="Migraine"/>
    <x v="3"/>
    <x v="637"/>
    <x v="1"/>
    <s v=""/>
    <n v="3"/>
    <x v="123"/>
    <x v="0"/>
  </r>
  <r>
    <s v="21b5cc36-cb75-4be4-a575-8c4afcf3a963"/>
    <x v="90"/>
    <n v="2"/>
    <s v="Feb"/>
    <x v="1"/>
    <x v="635"/>
    <n v="19"/>
    <x v="6"/>
    <x v="2"/>
    <n v="153.1"/>
    <m/>
    <s v="Cardiology"/>
    <s v="Cynthia Chavez"/>
    <s v="Eczema"/>
    <x v="3"/>
    <x v="638"/>
    <x v="2"/>
    <s v=""/>
    <s v="No Feedback"/>
    <x v="0"/>
    <x v="515"/>
  </r>
  <r>
    <s v="173f345c-0c5f-4c79-b28f-c552d40d2749"/>
    <x v="165"/>
    <n v="5"/>
    <s v="May"/>
    <x v="1"/>
    <x v="636"/>
    <n v="5"/>
    <x v="3"/>
    <x v="0"/>
    <m/>
    <n v="95.7"/>
    <s v="General Medicine"/>
    <s v="Tyler Kim"/>
    <s v="Hypertension"/>
    <x v="2"/>
    <x v="639"/>
    <x v="1"/>
    <s v=""/>
    <s v="No Feedback"/>
    <x v="124"/>
    <x v="0"/>
  </r>
  <r>
    <s v="a03ca165-4e99-4e1d-a00a-46b21507de50"/>
    <x v="299"/>
    <n v="4"/>
    <s v="Apr"/>
    <x v="1"/>
    <x v="637"/>
    <m/>
    <x v="1"/>
    <x v="0"/>
    <n v="164"/>
    <n v="96.9"/>
    <s v="Orthopedics"/>
    <s v="Tina Wright"/>
    <s v="Flu"/>
    <x v="0"/>
    <x v="640"/>
    <x v="2"/>
    <s v=""/>
    <n v="5"/>
    <x v="0"/>
    <x v="516"/>
  </r>
  <r>
    <s v="a2f729ac-66b8-41fe-8213-da86cc84325e"/>
    <x v="174"/>
    <n v="8"/>
    <s v="Aug"/>
    <x v="0"/>
    <x v="638"/>
    <m/>
    <x v="1"/>
    <x v="0"/>
    <m/>
    <n v="119.2"/>
    <s v="General Medicine"/>
    <s v="Derrick Campbell"/>
    <s v="Diabetes"/>
    <x v="2"/>
    <x v="641"/>
    <x v="0"/>
    <s v=""/>
    <n v="1"/>
    <x v="0"/>
    <x v="517"/>
  </r>
  <r>
    <s v="3a4d75e3-8a7e-4126-bbab-d0ad466a6c82"/>
    <x v="21"/>
    <n v="5"/>
    <s v="May"/>
    <x v="1"/>
    <x v="639"/>
    <m/>
    <x v="1"/>
    <x v="1"/>
    <m/>
    <n v="55.7"/>
    <s v="Pediatrics"/>
    <s v="Tyler Kim"/>
    <s v="Back Pain"/>
    <x v="0"/>
    <x v="642"/>
    <x v="2"/>
    <s v=""/>
    <n v="4"/>
    <x v="0"/>
    <x v="518"/>
  </r>
  <r>
    <s v="89f33527-bbaa-4fe0-972e-bdb3af3f2afb"/>
    <x v="261"/>
    <n v="10"/>
    <s v="Oct"/>
    <x v="0"/>
    <x v="640"/>
    <m/>
    <x v="1"/>
    <x v="1"/>
    <m/>
    <n v="59.6"/>
    <s v="Dermatology"/>
    <s v="Wanda Sullivan"/>
    <s v="Fracture"/>
    <x v="1"/>
    <x v="643"/>
    <x v="0"/>
    <s v=""/>
    <s v="No Feedback"/>
    <x v="0"/>
    <x v="519"/>
  </r>
  <r>
    <s v="6f65c816-ee4a-48e4-937c-a0eea9a67eb9"/>
    <x v="160"/>
    <n v="11"/>
    <s v="Nov"/>
    <x v="0"/>
    <x v="641"/>
    <m/>
    <x v="1"/>
    <x v="0"/>
    <m/>
    <n v="57.9"/>
    <s v="Orthopedics"/>
    <s v="Wanda Sullivan"/>
    <s v="Hypertension"/>
    <x v="2"/>
    <x v="644"/>
    <x v="2"/>
    <s v=""/>
    <n v="4"/>
    <x v="0"/>
    <x v="520"/>
  </r>
  <r>
    <s v="553766bd-7fc1-42b4-88c8-324ecf86fcb4"/>
    <x v="123"/>
    <n v="8"/>
    <s v="Aug"/>
    <x v="0"/>
    <x v="642"/>
    <n v="66"/>
    <x v="5"/>
    <x v="0"/>
    <m/>
    <m/>
    <s v="Orthopedics"/>
    <s v="Brianna Garcia"/>
    <s v="Migraine"/>
    <x v="3"/>
    <x v="645"/>
    <x v="0"/>
    <s v=""/>
    <n v="2"/>
    <x v="0"/>
    <x v="521"/>
  </r>
  <r>
    <s v="d0d4626a-7639-4767-ad5b-694446601a2a"/>
    <x v="91"/>
    <n v="11"/>
    <s v="Nov"/>
    <x v="1"/>
    <x v="643"/>
    <n v="81"/>
    <x v="0"/>
    <x v="0"/>
    <n v="175.6"/>
    <m/>
    <s v="Dermatology"/>
    <s v="Michael Bowman"/>
    <s v="Diabetes"/>
    <x v="0"/>
    <x v="548"/>
    <x v="2"/>
    <s v=""/>
    <n v="1"/>
    <x v="0"/>
    <x v="441"/>
  </r>
  <r>
    <s v="91e4e527-45bc-4b8b-bcca-c357ace393be"/>
    <x v="80"/>
    <n v="2"/>
    <s v="Feb"/>
    <x v="0"/>
    <x v="644"/>
    <m/>
    <x v="1"/>
    <x v="1"/>
    <n v="122.5"/>
    <m/>
    <s v="Dermatology"/>
    <s v="Alec King"/>
    <s v="Flu"/>
    <x v="1"/>
    <x v="646"/>
    <x v="3"/>
    <s v=""/>
    <n v="4"/>
    <x v="0"/>
    <x v="522"/>
  </r>
  <r>
    <s v="b972e56e-6725-4d5a-9fd0-59f9a87f0745"/>
    <x v="300"/>
    <n v="12"/>
    <s v="Dec"/>
    <x v="0"/>
    <x v="645"/>
    <m/>
    <x v="1"/>
    <x v="0"/>
    <m/>
    <m/>
    <s v="General Medicine"/>
    <s v="Tina Wright"/>
    <s v="Diabetes"/>
    <x v="1"/>
    <x v="647"/>
    <x v="1"/>
    <s v=""/>
    <n v="4"/>
    <x v="125"/>
    <x v="0"/>
  </r>
  <r>
    <s v="cc20c03e-6e0b-46d2-9812-16e8654ce95c"/>
    <x v="163"/>
    <n v="12"/>
    <s v="Dec"/>
    <x v="1"/>
    <x v="646"/>
    <m/>
    <x v="1"/>
    <x v="1"/>
    <n v="186.6"/>
    <n v="61.6"/>
    <s v="Orthopedics"/>
    <s v="Brianna Garcia"/>
    <s v="Migraine"/>
    <x v="1"/>
    <x v="648"/>
    <x v="2"/>
    <s v=""/>
    <n v="5"/>
    <x v="0"/>
    <x v="523"/>
  </r>
  <r>
    <s v="780e9eca-8df7-4752-b6ce-978b085c3a72"/>
    <x v="140"/>
    <n v="4"/>
    <s v="Apr"/>
    <x v="1"/>
    <x v="647"/>
    <m/>
    <x v="1"/>
    <x v="2"/>
    <n v="199.9"/>
    <n v="103.2"/>
    <s v="Orthopedics"/>
    <s v="Anthony Wilson"/>
    <s v="Fracture"/>
    <x v="0"/>
    <x v="649"/>
    <x v="2"/>
    <s v=""/>
    <n v="5"/>
    <x v="0"/>
    <x v="524"/>
  </r>
  <r>
    <s v="800f40ef-5a59-413b-8465-f5a3a61fc3a9"/>
    <x v="295"/>
    <n v="1"/>
    <s v="Jan"/>
    <x v="1"/>
    <x v="648"/>
    <m/>
    <x v="1"/>
    <x v="2"/>
    <m/>
    <m/>
    <s v="General Medicine"/>
    <s v="Patrick Howard"/>
    <s v="Migraine"/>
    <x v="3"/>
    <x v="650"/>
    <x v="3"/>
    <s v=""/>
    <s v="No Feedback"/>
    <x v="0"/>
    <x v="525"/>
  </r>
  <r>
    <s v="cf98661e-f745-4ec2-ae10-5de6e93a3237"/>
    <x v="301"/>
    <n v="1"/>
    <s v="Jan"/>
    <x v="1"/>
    <x v="649"/>
    <m/>
    <x v="1"/>
    <x v="0"/>
    <m/>
    <n v="86.7"/>
    <s v="Neurology"/>
    <s v="Wanda Sullivan"/>
    <s v="Eczema"/>
    <x v="3"/>
    <x v="651"/>
    <x v="1"/>
    <s v=""/>
    <s v="No Feedback"/>
    <x v="126"/>
    <x v="0"/>
  </r>
  <r>
    <s v="a7be4ae8-decb-462f-9669-0d4f580bf78d"/>
    <x v="190"/>
    <n v="8"/>
    <s v="Aug"/>
    <x v="0"/>
    <x v="650"/>
    <m/>
    <x v="1"/>
    <x v="1"/>
    <m/>
    <m/>
    <s v="General Medicine"/>
    <s v="Wanda Sullivan"/>
    <s v="Eczema"/>
    <x v="3"/>
    <x v="652"/>
    <x v="3"/>
    <s v=""/>
    <s v="No Feedback"/>
    <x v="0"/>
    <x v="526"/>
  </r>
  <r>
    <s v="d080ab16-b814-43a4-a50a-2ffd3d321e4e"/>
    <x v="171"/>
    <n v="2"/>
    <s v="Feb"/>
    <x v="1"/>
    <x v="651"/>
    <n v="29"/>
    <x v="6"/>
    <x v="1"/>
    <m/>
    <m/>
    <s v="Dermatology"/>
    <s v="Tina Wright"/>
    <s v="Diabetes"/>
    <x v="1"/>
    <x v="653"/>
    <x v="0"/>
    <s v=""/>
    <n v="1"/>
    <x v="0"/>
    <x v="527"/>
  </r>
  <r>
    <s v="ddeb83e5-f672-4aed-8425-79984af79633"/>
    <x v="131"/>
    <n v="5"/>
    <s v="May"/>
    <x v="0"/>
    <x v="652"/>
    <m/>
    <x v="1"/>
    <x v="1"/>
    <m/>
    <n v="97.8"/>
    <s v="Neurology"/>
    <s v="Michael Bowman"/>
    <s v="Hypertension"/>
    <x v="2"/>
    <x v="654"/>
    <x v="3"/>
    <s v=""/>
    <n v="1"/>
    <x v="0"/>
    <x v="528"/>
  </r>
  <r>
    <s v="22191c72-8eb1-4249-a74c-c8720f2868ce"/>
    <x v="169"/>
    <n v="11"/>
    <s v="Nov"/>
    <x v="0"/>
    <x v="653"/>
    <m/>
    <x v="1"/>
    <x v="1"/>
    <m/>
    <m/>
    <s v="General Medicine"/>
    <s v="Amanda Hudson"/>
    <s v="Migraine"/>
    <x v="3"/>
    <x v="655"/>
    <x v="1"/>
    <s v=""/>
    <n v="1"/>
    <x v="127"/>
    <x v="0"/>
  </r>
  <r>
    <s v="9fbe5034-5872-4126-b4ab-e465824fca44"/>
    <x v="138"/>
    <n v="6"/>
    <s v="Jun"/>
    <x v="0"/>
    <x v="654"/>
    <n v="63"/>
    <x v="5"/>
    <x v="2"/>
    <n v="153.5"/>
    <n v="50.8"/>
    <s v="Dermatology"/>
    <s v="Alec King"/>
    <s v="Fracture"/>
    <x v="1"/>
    <x v="656"/>
    <x v="0"/>
    <s v=""/>
    <n v="2"/>
    <x v="0"/>
    <x v="529"/>
  </r>
  <r>
    <s v="2bccbb7f-cebe-473a-87da-846a9a22061d"/>
    <x v="138"/>
    <n v="6"/>
    <s v="Jun"/>
    <x v="0"/>
    <x v="655"/>
    <m/>
    <x v="1"/>
    <x v="1"/>
    <m/>
    <n v="94.4"/>
    <s v="General Medicine"/>
    <s v="Gary Brown"/>
    <s v="Back Pain"/>
    <x v="2"/>
    <x v="657"/>
    <x v="2"/>
    <s v=""/>
    <n v="5"/>
    <x v="0"/>
    <x v="530"/>
  </r>
  <r>
    <s v="4c722ea6-22dc-4c78-9655-d27f56f5d7f6"/>
    <x v="154"/>
    <n v="11"/>
    <s v="Nov"/>
    <x v="0"/>
    <x v="656"/>
    <n v="6"/>
    <x v="3"/>
    <x v="0"/>
    <m/>
    <n v="73"/>
    <s v="Neurology"/>
    <s v="Gary Brown"/>
    <s v="Back Pain"/>
    <x v="2"/>
    <x v="658"/>
    <x v="2"/>
    <s v=""/>
    <n v="5"/>
    <x v="0"/>
    <x v="531"/>
  </r>
  <r>
    <s v="dfa5adc9-966f-4da2-a0a8-fbc78f9febc8"/>
    <x v="291"/>
    <n v="7"/>
    <s v="Jul"/>
    <x v="0"/>
    <x v="657"/>
    <n v="82"/>
    <x v="0"/>
    <x v="2"/>
    <m/>
    <m/>
    <s v="Cardiology"/>
    <s v="Cynthia Chavez"/>
    <s v="Flu"/>
    <x v="2"/>
    <x v="659"/>
    <x v="1"/>
    <s v=""/>
    <n v="4"/>
    <x v="128"/>
    <x v="0"/>
  </r>
  <r>
    <s v="b7839e8c-7f7e-4ad2-9c29-3bd932ce5d4e"/>
    <x v="168"/>
    <n v="9"/>
    <s v="Sep"/>
    <x v="1"/>
    <x v="658"/>
    <m/>
    <x v="1"/>
    <x v="0"/>
    <m/>
    <m/>
    <s v="Cardiology"/>
    <s v="Michael Bowman"/>
    <s v="Eczema"/>
    <x v="3"/>
    <x v="660"/>
    <x v="2"/>
    <s v=""/>
    <n v="1"/>
    <x v="0"/>
    <x v="532"/>
  </r>
  <r>
    <s v="DUPLICATE-f44ef"/>
    <x v="34"/>
    <n v="5"/>
    <s v="May"/>
    <x v="1"/>
    <x v="659"/>
    <n v="81"/>
    <x v="0"/>
    <x v="1"/>
    <m/>
    <m/>
    <s v="Pediatrics"/>
    <s v="Alec King"/>
    <s v="Flu"/>
    <x v="1"/>
    <x v="661"/>
    <x v="2"/>
    <s v=""/>
    <n v="5"/>
    <x v="0"/>
    <x v="533"/>
  </r>
  <r>
    <s v="0b131ece-f42c-47a3-8e53-1ee73bf540c2"/>
    <x v="228"/>
    <n v="4"/>
    <s v="Apr"/>
    <x v="1"/>
    <x v="660"/>
    <n v="5"/>
    <x v="3"/>
    <x v="0"/>
    <m/>
    <n v="75.8"/>
    <s v="Dermatology"/>
    <s v="Derrick Campbell"/>
    <s v="Flu"/>
    <x v="2"/>
    <x v="662"/>
    <x v="0"/>
    <s v=""/>
    <n v="2"/>
    <x v="0"/>
    <x v="534"/>
  </r>
  <r>
    <s v="57d92a23-b340-47e7-af99-c51b8c5b1f7f"/>
    <x v="127"/>
    <n v="6"/>
    <s v="Jun"/>
    <x v="0"/>
    <x v="661"/>
    <n v="62"/>
    <x v="5"/>
    <x v="0"/>
    <n v="168.8"/>
    <m/>
    <s v="Neurology"/>
    <s v="Steven Brown"/>
    <s v="Eczema"/>
    <x v="1"/>
    <x v="663"/>
    <x v="2"/>
    <s v=""/>
    <n v="4"/>
    <x v="0"/>
    <x v="535"/>
  </r>
  <r>
    <s v="d95aca78-08d6-40f5-bbf6-47a7060891a5"/>
    <x v="194"/>
    <n v="12"/>
    <s v="Dec"/>
    <x v="0"/>
    <x v="662"/>
    <m/>
    <x v="1"/>
    <x v="2"/>
    <m/>
    <m/>
    <s v="Pediatrics"/>
    <s v="Patrick Howard"/>
    <s v="Flu"/>
    <x v="3"/>
    <x v="664"/>
    <x v="2"/>
    <s v=""/>
    <s v="No Feedback"/>
    <x v="0"/>
    <x v="536"/>
  </r>
  <r>
    <s v="ef8ce018-171a-4ece-82f2-8b4dd87e5f16"/>
    <x v="131"/>
    <n v="5"/>
    <s v="May"/>
    <x v="0"/>
    <x v="663"/>
    <m/>
    <x v="1"/>
    <x v="2"/>
    <n v="154.1"/>
    <m/>
    <s v="Orthopedics"/>
    <s v="Tina Wright"/>
    <s v="Migraine"/>
    <x v="1"/>
    <x v="665"/>
    <x v="1"/>
    <s v=""/>
    <s v="No Feedback"/>
    <x v="129"/>
    <x v="0"/>
  </r>
  <r>
    <s v="cdf8547d-0211-48a6-b9c9-0a859aaffc26"/>
    <x v="65"/>
    <n v="1"/>
    <s v="Jan"/>
    <x v="0"/>
    <x v="664"/>
    <n v="32"/>
    <x v="4"/>
    <x v="2"/>
    <n v="116.1"/>
    <m/>
    <s v="Pediatrics"/>
    <s v="Brianna Garcia"/>
    <s v="Fracture"/>
    <x v="0"/>
    <x v="666"/>
    <x v="2"/>
    <s v=""/>
    <s v="No Feedback"/>
    <x v="0"/>
    <x v="537"/>
  </r>
  <r>
    <s v="dc5e63f7-6b0e-41b2-8438-fcdd02b57a6f"/>
    <x v="87"/>
    <n v="4"/>
    <s v="Apr"/>
    <x v="1"/>
    <x v="665"/>
    <m/>
    <x v="1"/>
    <x v="1"/>
    <m/>
    <m/>
    <s v="Dermatology"/>
    <s v="Derrick Campbell"/>
    <s v="Flu"/>
    <x v="2"/>
    <x v="667"/>
    <x v="2"/>
    <s v=""/>
    <s v="No Feedback"/>
    <x v="0"/>
    <x v="538"/>
  </r>
  <r>
    <s v="f6dc5ea7-c7ff-4955-aa28-e83143f3c6ce"/>
    <x v="277"/>
    <n v="6"/>
    <s v="Jun"/>
    <x v="1"/>
    <x v="666"/>
    <m/>
    <x v="1"/>
    <x v="1"/>
    <n v="139.6"/>
    <m/>
    <s v="Dermatology"/>
    <s v="Tina Wright"/>
    <s v="Flu"/>
    <x v="1"/>
    <x v="668"/>
    <x v="2"/>
    <s v=""/>
    <s v="No Feedback"/>
    <x v="0"/>
    <x v="539"/>
  </r>
  <r>
    <s v="5c4b2081-e8a8-4b8a-b351-cc41313bf07f"/>
    <x v="56"/>
    <n v="3"/>
    <s v="Mar"/>
    <x v="0"/>
    <x v="667"/>
    <m/>
    <x v="1"/>
    <x v="1"/>
    <m/>
    <m/>
    <s v="Dermatology"/>
    <s v="Alec King"/>
    <s v="Back Pain"/>
    <x v="3"/>
    <x v="669"/>
    <x v="3"/>
    <s v=""/>
    <n v="4"/>
    <x v="0"/>
    <x v="540"/>
  </r>
  <r>
    <s v="81fd3670-53a6-4661-9232-8cec0dd387f9"/>
    <x v="210"/>
    <n v="2"/>
    <s v="Feb"/>
    <x v="1"/>
    <x v="668"/>
    <m/>
    <x v="1"/>
    <x v="0"/>
    <n v="149.4"/>
    <m/>
    <s v="Pediatrics"/>
    <s v="Amanda Hudson"/>
    <s v="Fracture"/>
    <x v="3"/>
    <x v="670"/>
    <x v="3"/>
    <s v=""/>
    <n v="4"/>
    <x v="0"/>
    <x v="541"/>
  </r>
  <r>
    <s v="DUPLICATE-2cf0d"/>
    <x v="21"/>
    <n v="5"/>
    <s v="May"/>
    <x v="1"/>
    <x v="669"/>
    <n v="50"/>
    <x v="7"/>
    <x v="0"/>
    <m/>
    <m/>
    <s v="Cardiology"/>
    <s v="Wanda Sullivan"/>
    <s v="Back Pain"/>
    <x v="3"/>
    <x v="671"/>
    <x v="3"/>
    <s v=""/>
    <n v="1"/>
    <x v="0"/>
    <x v="542"/>
  </r>
  <r>
    <s v="fd46f7e1-1b0c-4a0b-9a00-0927e57dd6fd"/>
    <x v="27"/>
    <n v="12"/>
    <s v="Dec"/>
    <x v="1"/>
    <x v="670"/>
    <m/>
    <x v="1"/>
    <x v="1"/>
    <m/>
    <m/>
    <s v="Cardiology"/>
    <s v="Gary Brown"/>
    <s v="Migraine"/>
    <x v="0"/>
    <x v="672"/>
    <x v="1"/>
    <s v=""/>
    <s v="No Feedback"/>
    <x v="130"/>
    <x v="0"/>
  </r>
  <r>
    <s v="DUPLICATE-eb977"/>
    <x v="44"/>
    <n v="2"/>
    <s v="Feb"/>
    <x v="1"/>
    <x v="671"/>
    <n v="14"/>
    <x v="2"/>
    <x v="0"/>
    <m/>
    <m/>
    <s v="Dermatology"/>
    <s v="Amanda Alvarado"/>
    <s v="Migraine"/>
    <x v="1"/>
    <x v="673"/>
    <x v="2"/>
    <s v=""/>
    <n v="4"/>
    <x v="0"/>
    <x v="543"/>
  </r>
  <r>
    <s v="e3afa69c-4986-46ef-bd80-3ee1213dc36e"/>
    <x v="302"/>
    <n v="9"/>
    <s v="Sep"/>
    <x v="0"/>
    <x v="672"/>
    <m/>
    <x v="1"/>
    <x v="0"/>
    <m/>
    <m/>
    <s v="Cardiology"/>
    <s v="Cynthia Chavez"/>
    <s v="Hypertension"/>
    <x v="3"/>
    <x v="674"/>
    <x v="1"/>
    <s v=""/>
    <s v="No Feedback"/>
    <x v="131"/>
    <x v="0"/>
  </r>
  <r>
    <s v="a4b53d94-43a7-45b3-9d0e-226feb56437b"/>
    <x v="165"/>
    <n v="5"/>
    <s v="May"/>
    <x v="1"/>
    <x v="673"/>
    <m/>
    <x v="1"/>
    <x v="0"/>
    <m/>
    <m/>
    <s v="Orthopedics"/>
    <s v="Patrick Howard"/>
    <s v="Flu"/>
    <x v="1"/>
    <x v="675"/>
    <x v="2"/>
    <s v=""/>
    <s v="No Feedback"/>
    <x v="0"/>
    <x v="544"/>
  </r>
  <r>
    <s v="c458e121-5838-4a22-a34c-75a33e6028c4"/>
    <x v="67"/>
    <n v="9"/>
    <s v="Sep"/>
    <x v="0"/>
    <x v="674"/>
    <m/>
    <x v="1"/>
    <x v="1"/>
    <n v="113.9"/>
    <m/>
    <s v="Dermatology"/>
    <s v="Derrick Campbell"/>
    <s v="Back Pain"/>
    <x v="2"/>
    <x v="676"/>
    <x v="1"/>
    <s v=""/>
    <n v="1"/>
    <x v="132"/>
    <x v="0"/>
  </r>
  <r>
    <s v="d1e056dc-94ca-4207-a88f-86ab35185f64"/>
    <x v="174"/>
    <n v="8"/>
    <s v="Aug"/>
    <x v="0"/>
    <x v="675"/>
    <m/>
    <x v="1"/>
    <x v="0"/>
    <m/>
    <n v="63.2"/>
    <s v="Neurology"/>
    <s v="Amanda Hudson"/>
    <s v="Back Pain"/>
    <x v="2"/>
    <x v="677"/>
    <x v="0"/>
    <s v=""/>
    <n v="4"/>
    <x v="0"/>
    <x v="545"/>
  </r>
  <r>
    <s v="90ae5ba7-7b9f-4624-ba15-f55436c6473d"/>
    <x v="128"/>
    <n v="3"/>
    <s v="Mar"/>
    <x v="1"/>
    <x v="676"/>
    <m/>
    <x v="1"/>
    <x v="0"/>
    <n v="114.2"/>
    <m/>
    <s v="Cardiology"/>
    <s v="Gary Brown"/>
    <s v="Migraine"/>
    <x v="0"/>
    <x v="678"/>
    <x v="2"/>
    <s v=""/>
    <n v="5"/>
    <x v="0"/>
    <x v="546"/>
  </r>
  <r>
    <s v="7a149578-2522-4903-979d-1a2d9e8bb0b7"/>
    <x v="26"/>
    <n v="6"/>
    <s v="Jun"/>
    <x v="0"/>
    <x v="677"/>
    <n v="67"/>
    <x v="5"/>
    <x v="1"/>
    <m/>
    <m/>
    <s v="Pediatrics"/>
    <s v="Brianna Garcia"/>
    <s v="Migraine"/>
    <x v="0"/>
    <x v="679"/>
    <x v="0"/>
    <s v=""/>
    <n v="4"/>
    <x v="0"/>
    <x v="547"/>
  </r>
  <r>
    <s v="DUPLICATE-0c2da"/>
    <x v="303"/>
    <n v="12"/>
    <s v="Dec"/>
    <x v="0"/>
    <x v="678"/>
    <n v="65"/>
    <x v="5"/>
    <x v="2"/>
    <m/>
    <m/>
    <s v="General Medicine"/>
    <s v="Wanda Sullivan"/>
    <s v="Flu"/>
    <x v="0"/>
    <x v="680"/>
    <x v="0"/>
    <s v=""/>
    <n v="5"/>
    <x v="0"/>
    <x v="548"/>
  </r>
  <r>
    <s v="a522af13-8229-4a32-a093-b18b5c2a7441"/>
    <x v="256"/>
    <n v="6"/>
    <s v="Jun"/>
    <x v="1"/>
    <x v="679"/>
    <m/>
    <x v="1"/>
    <x v="1"/>
    <m/>
    <m/>
    <s v="Dermatology"/>
    <s v="Gary Brown"/>
    <s v="Migraine"/>
    <x v="3"/>
    <x v="681"/>
    <x v="2"/>
    <s v=""/>
    <s v="No Feedback"/>
    <x v="0"/>
    <x v="549"/>
  </r>
  <r>
    <s v="44cc9958-d683-4360-a189-345712643b7b"/>
    <x v="299"/>
    <n v="4"/>
    <s v="Apr"/>
    <x v="1"/>
    <x v="680"/>
    <m/>
    <x v="1"/>
    <x v="0"/>
    <m/>
    <m/>
    <s v="General Medicine"/>
    <s v="Alec King"/>
    <s v="Migraine"/>
    <x v="2"/>
    <x v="682"/>
    <x v="1"/>
    <s v=""/>
    <n v="1"/>
    <x v="133"/>
    <x v="0"/>
  </r>
  <r>
    <s v="78185b64-f14f-4ff8-9146-acefaf562515"/>
    <x v="9"/>
    <n v="8"/>
    <s v="Aug"/>
    <x v="0"/>
    <x v="681"/>
    <m/>
    <x v="1"/>
    <x v="2"/>
    <m/>
    <n v="67.2"/>
    <s v="Pediatrics"/>
    <s v="Amanda Alvarado"/>
    <s v="Hypertension"/>
    <x v="2"/>
    <x v="683"/>
    <x v="0"/>
    <s v=""/>
    <n v="1"/>
    <x v="0"/>
    <x v="550"/>
  </r>
  <r>
    <s v="f931e74f-0a44-48ce-bf5c-1c515fd334a7"/>
    <x v="232"/>
    <n v="3"/>
    <s v="Mar"/>
    <x v="1"/>
    <x v="682"/>
    <m/>
    <x v="1"/>
    <x v="1"/>
    <n v="180.6"/>
    <m/>
    <s v="General Medicine"/>
    <s v="Tina Wright"/>
    <s v="Diabetes"/>
    <x v="1"/>
    <x v="684"/>
    <x v="3"/>
    <s v=""/>
    <n v="1"/>
    <x v="0"/>
    <x v="551"/>
  </r>
  <r>
    <s v="df4d80f1-66db-470d-adae-cd7b536074fb"/>
    <x v="304"/>
    <n v="7"/>
    <s v="Jul"/>
    <x v="0"/>
    <x v="683"/>
    <m/>
    <x v="1"/>
    <x v="0"/>
    <m/>
    <m/>
    <s v="Neurology"/>
    <s v="Patrick Howard"/>
    <s v="Fracture"/>
    <x v="2"/>
    <x v="685"/>
    <x v="1"/>
    <s v=""/>
    <n v="5"/>
    <x v="134"/>
    <x v="0"/>
  </r>
  <r>
    <s v="1f43ad11-d92e-4c89-acbb-294c6f366087"/>
    <x v="52"/>
    <n v="7"/>
    <s v="Jul"/>
    <x v="0"/>
    <x v="684"/>
    <m/>
    <x v="1"/>
    <x v="0"/>
    <n v="127.1"/>
    <n v="97.1"/>
    <s v="Dermatology"/>
    <s v="Brianna Garcia"/>
    <s v="Flu"/>
    <x v="0"/>
    <x v="686"/>
    <x v="2"/>
    <s v=""/>
    <s v="No Feedback"/>
    <x v="0"/>
    <x v="552"/>
  </r>
  <r>
    <s v="09d94a42-943b-4965-b102-d0b8b3badc7d"/>
    <x v="44"/>
    <n v="2"/>
    <s v="Feb"/>
    <x v="1"/>
    <x v="685"/>
    <m/>
    <x v="1"/>
    <x v="0"/>
    <m/>
    <m/>
    <s v="Neurology"/>
    <s v="Amanda Alvarado"/>
    <s v="Back Pain"/>
    <x v="1"/>
    <x v="687"/>
    <x v="2"/>
    <s v=""/>
    <n v="4"/>
    <x v="0"/>
    <x v="553"/>
  </r>
  <r>
    <s v="3f6ed69d-4407-4822-9d58-d810aa924627"/>
    <x v="236"/>
    <n v="7"/>
    <s v="Jul"/>
    <x v="1"/>
    <x v="686"/>
    <m/>
    <x v="1"/>
    <x v="1"/>
    <m/>
    <n v="118.2"/>
    <s v="Neurology"/>
    <s v="Cynthia Chavez"/>
    <s v="Fracture"/>
    <x v="2"/>
    <x v="688"/>
    <x v="2"/>
    <s v=""/>
    <n v="5"/>
    <x v="0"/>
    <x v="554"/>
  </r>
  <r>
    <s v="9e54772c-7709-41b6-88af-03f0a9db6363"/>
    <x v="305"/>
    <n v="5"/>
    <s v="May"/>
    <x v="1"/>
    <x v="687"/>
    <m/>
    <x v="1"/>
    <x v="1"/>
    <m/>
    <m/>
    <s v="Cardiology"/>
    <s v="Gary Brown"/>
    <s v="Flu"/>
    <x v="0"/>
    <x v="689"/>
    <x v="2"/>
    <s v=""/>
    <n v="3"/>
    <x v="0"/>
    <x v="555"/>
  </r>
  <r>
    <s v="12b0283f-8149-4044-ab2c-a4cb23b05f66"/>
    <x v="234"/>
    <n v="12"/>
    <s v="Dec"/>
    <x v="0"/>
    <x v="688"/>
    <m/>
    <x v="1"/>
    <x v="2"/>
    <m/>
    <m/>
    <s v="General Medicine"/>
    <s v="Cynthia Chavez"/>
    <s v="Back Pain"/>
    <x v="0"/>
    <x v="690"/>
    <x v="2"/>
    <s v=""/>
    <s v="No Feedback"/>
    <x v="0"/>
    <x v="556"/>
  </r>
  <r>
    <s v="20777d1b-be97-4b13-9688-3392608bc2f1"/>
    <x v="0"/>
    <n v="1"/>
    <s v="Jan"/>
    <x v="0"/>
    <x v="689"/>
    <n v="51"/>
    <x v="7"/>
    <x v="2"/>
    <m/>
    <n v="105.6"/>
    <s v="Dermatology"/>
    <s v="Cynthia Chavez"/>
    <s v="Flu"/>
    <x v="0"/>
    <x v="691"/>
    <x v="2"/>
    <s v=""/>
    <n v="1"/>
    <x v="0"/>
    <x v="557"/>
  </r>
  <r>
    <s v="4443ebb3-283f-4a7a-913d-7bbafa26322f"/>
    <x v="114"/>
    <n v="10"/>
    <s v="Oct"/>
    <x v="0"/>
    <x v="690"/>
    <m/>
    <x v="1"/>
    <x v="1"/>
    <m/>
    <m/>
    <s v="Orthopedics"/>
    <s v="Michael Bowman"/>
    <s v="Flu"/>
    <x v="3"/>
    <x v="692"/>
    <x v="2"/>
    <s v=""/>
    <n v="4"/>
    <x v="0"/>
    <x v="558"/>
  </r>
  <r>
    <s v="5ba2352a-f082-460a-a6e2-ced5deb49292"/>
    <x v="88"/>
    <n v="11"/>
    <s v="Nov"/>
    <x v="0"/>
    <x v="691"/>
    <m/>
    <x v="1"/>
    <x v="0"/>
    <n v="141.69999999999999"/>
    <n v="40.9"/>
    <s v="Orthopedics"/>
    <s v="Patrick Howard"/>
    <s v="Fracture"/>
    <x v="3"/>
    <x v="693"/>
    <x v="2"/>
    <s v=""/>
    <n v="4"/>
    <x v="0"/>
    <x v="559"/>
  </r>
  <r>
    <s v="a852ae5c-d606-4228-9a5a-54faff7dac24"/>
    <x v="36"/>
    <n v="9"/>
    <s v="Sep"/>
    <x v="0"/>
    <x v="692"/>
    <n v="89"/>
    <x v="0"/>
    <x v="1"/>
    <m/>
    <n v="70.8"/>
    <s v="Dermatology"/>
    <s v="Wanda Sullivan"/>
    <s v="Migraine"/>
    <x v="2"/>
    <x v="694"/>
    <x v="0"/>
    <s v=""/>
    <n v="1"/>
    <x v="0"/>
    <x v="560"/>
  </r>
  <r>
    <s v="215e9c9d-cc44-4db4-a520-8e74b99d678b"/>
    <x v="182"/>
    <n v="11"/>
    <s v="Nov"/>
    <x v="0"/>
    <x v="693"/>
    <m/>
    <x v="1"/>
    <x v="2"/>
    <n v="188"/>
    <m/>
    <s v="Cardiology"/>
    <s v="Brianna Garcia"/>
    <s v="Migraine"/>
    <x v="1"/>
    <x v="695"/>
    <x v="2"/>
    <s v=""/>
    <s v="No Feedback"/>
    <x v="0"/>
    <x v="561"/>
  </r>
  <r>
    <s v="b41e9ac5-dbf8-4949-9f85-a6634ee05bc9"/>
    <x v="234"/>
    <n v="12"/>
    <s v="Dec"/>
    <x v="0"/>
    <x v="694"/>
    <n v="85"/>
    <x v="0"/>
    <x v="0"/>
    <m/>
    <n v="97.2"/>
    <s v="Orthopedics"/>
    <s v="Anthony Wilson"/>
    <s v="Migraine"/>
    <x v="2"/>
    <x v="696"/>
    <x v="3"/>
    <s v=""/>
    <n v="1"/>
    <x v="0"/>
    <x v="562"/>
  </r>
  <r>
    <s v="7313af7a-4eae-431b-b0f0-04675ffa4226"/>
    <x v="64"/>
    <n v="11"/>
    <s v="Nov"/>
    <x v="1"/>
    <x v="695"/>
    <n v="49"/>
    <x v="7"/>
    <x v="0"/>
    <n v="160.30000000000001"/>
    <n v="58.8"/>
    <s v="Neurology"/>
    <s v="Brianna Garcia"/>
    <s v="Hypertension"/>
    <x v="2"/>
    <x v="697"/>
    <x v="2"/>
    <s v=""/>
    <s v="No Feedback"/>
    <x v="0"/>
    <x v="563"/>
  </r>
  <r>
    <s v="3aa42d34-e336-40fd-90e7-a74fc3206e05"/>
    <x v="278"/>
    <n v="2"/>
    <s v="Feb"/>
    <x v="1"/>
    <x v="696"/>
    <n v="41"/>
    <x v="4"/>
    <x v="2"/>
    <m/>
    <m/>
    <s v="General Medicine"/>
    <s v="Steven Brown"/>
    <s v="Back Pain"/>
    <x v="3"/>
    <x v="698"/>
    <x v="0"/>
    <s v=""/>
    <n v="4"/>
    <x v="0"/>
    <x v="564"/>
  </r>
  <r>
    <s v="4688beb9-f922-4ff4-ab1e-11e161f9c488"/>
    <x v="109"/>
    <n v="12"/>
    <s v="Dec"/>
    <x v="0"/>
    <x v="697"/>
    <n v="9"/>
    <x v="3"/>
    <x v="2"/>
    <m/>
    <m/>
    <s v="Cardiology"/>
    <s v="Brianna Garcia"/>
    <s v="Diabetes"/>
    <x v="0"/>
    <x v="699"/>
    <x v="1"/>
    <s v=""/>
    <n v="1"/>
    <x v="135"/>
    <x v="0"/>
  </r>
  <r>
    <s v="e2b0bdee-e21f-4fa2-94ee-7cf12d7a4587"/>
    <x v="22"/>
    <n v="6"/>
    <s v="Jun"/>
    <x v="0"/>
    <x v="698"/>
    <m/>
    <x v="1"/>
    <x v="0"/>
    <n v="152.5"/>
    <n v="111.4"/>
    <s v="Dermatology"/>
    <s v="Anthony Wilson"/>
    <s v="Migraine"/>
    <x v="3"/>
    <x v="700"/>
    <x v="1"/>
    <s v=""/>
    <n v="1"/>
    <x v="136"/>
    <x v="0"/>
  </r>
  <r>
    <s v="a29e4640-cfed-4110-b9e4-6147e5c2d180"/>
    <x v="86"/>
    <n v="3"/>
    <s v="Mar"/>
    <x v="0"/>
    <x v="699"/>
    <m/>
    <x v="1"/>
    <x v="0"/>
    <m/>
    <n v="116.5"/>
    <s v="Dermatology"/>
    <s v="Amanda Hudson"/>
    <s v="Back Pain"/>
    <x v="0"/>
    <x v="701"/>
    <x v="0"/>
    <s v=""/>
    <n v="5"/>
    <x v="0"/>
    <x v="565"/>
  </r>
  <r>
    <s v="c8f0e09c-5d75-488e-b31b-b8684769b4bc"/>
    <x v="109"/>
    <n v="12"/>
    <s v="Dec"/>
    <x v="0"/>
    <x v="700"/>
    <m/>
    <x v="1"/>
    <x v="1"/>
    <m/>
    <m/>
    <s v="Neurology"/>
    <s v="Tyler Kim"/>
    <s v="Migraine"/>
    <x v="2"/>
    <x v="702"/>
    <x v="1"/>
    <s v=""/>
    <n v="4"/>
    <x v="137"/>
    <x v="0"/>
  </r>
  <r>
    <s v="feaefd76-a805-4835-889b-d0324db38a11"/>
    <x v="306"/>
    <n v="12"/>
    <s v="Dec"/>
    <x v="0"/>
    <x v="701"/>
    <m/>
    <x v="1"/>
    <x v="0"/>
    <m/>
    <n v="105.1"/>
    <s v="Neurology"/>
    <s v="Gary Brown"/>
    <s v="Flu"/>
    <x v="2"/>
    <x v="703"/>
    <x v="3"/>
    <s v=""/>
    <n v="4"/>
    <x v="0"/>
    <x v="566"/>
  </r>
  <r>
    <s v="90b56e1a-320d-4116-b2e0-aa16182fe419"/>
    <x v="276"/>
    <n v="1"/>
    <s v="Jan"/>
    <x v="0"/>
    <x v="702"/>
    <m/>
    <x v="1"/>
    <x v="0"/>
    <m/>
    <m/>
    <s v="Cardiology"/>
    <s v="Wanda Sullivan"/>
    <s v="Migraine"/>
    <x v="0"/>
    <x v="704"/>
    <x v="3"/>
    <s v=""/>
    <s v="No Feedback"/>
    <x v="0"/>
    <x v="567"/>
  </r>
  <r>
    <s v="3fbfad4f-bd27-4c28-941e-0ab6dc5f0416"/>
    <x v="61"/>
    <n v="6"/>
    <s v="Jun"/>
    <x v="0"/>
    <x v="703"/>
    <m/>
    <x v="1"/>
    <x v="0"/>
    <m/>
    <n v="46.2"/>
    <s v="Pediatrics"/>
    <s v="Steven Brown"/>
    <s v="Eczema"/>
    <x v="0"/>
    <x v="705"/>
    <x v="1"/>
    <s v=""/>
    <n v="3"/>
    <x v="138"/>
    <x v="0"/>
  </r>
  <r>
    <s v="99c16d0e-539d-417e-bf1f-4c2bbd405a2c"/>
    <x v="115"/>
    <n v="1"/>
    <s v="Jan"/>
    <x v="1"/>
    <x v="704"/>
    <n v="30"/>
    <x v="4"/>
    <x v="1"/>
    <n v="105.3"/>
    <m/>
    <s v="Cardiology"/>
    <s v="Wanda Sullivan"/>
    <s v="Back Pain"/>
    <x v="2"/>
    <x v="706"/>
    <x v="0"/>
    <s v=""/>
    <n v="1"/>
    <x v="0"/>
    <x v="568"/>
  </r>
  <r>
    <s v="c7d6c825-fefa-4412-89c4-074630b58780"/>
    <x v="225"/>
    <n v="1"/>
    <s v="Jan"/>
    <x v="1"/>
    <x v="705"/>
    <n v="51"/>
    <x v="7"/>
    <x v="1"/>
    <n v="186"/>
    <m/>
    <s v="Orthopedics"/>
    <s v="Derrick Campbell"/>
    <s v="Back Pain"/>
    <x v="3"/>
    <x v="707"/>
    <x v="3"/>
    <s v=""/>
    <s v="No Feedback"/>
    <x v="0"/>
    <x v="569"/>
  </r>
  <r>
    <s v="2480b254-e8b4-4844-ba00-4c6da39cc0e6"/>
    <x v="89"/>
    <n v="5"/>
    <s v="May"/>
    <x v="1"/>
    <x v="706"/>
    <m/>
    <x v="1"/>
    <x v="2"/>
    <m/>
    <m/>
    <s v="Pediatrics"/>
    <s v="Amanda Hudson"/>
    <s v="Migraine"/>
    <x v="2"/>
    <x v="708"/>
    <x v="3"/>
    <s v=""/>
    <n v="4"/>
    <x v="0"/>
    <x v="570"/>
  </r>
  <r>
    <s v="80596dea-2659-4518-8156-35db446deeb5"/>
    <x v="307"/>
    <n v="12"/>
    <s v="Dec"/>
    <x v="0"/>
    <x v="707"/>
    <n v="59"/>
    <x v="7"/>
    <x v="1"/>
    <m/>
    <m/>
    <s v="Orthopedics"/>
    <s v="Steven Brown"/>
    <s v="Fracture"/>
    <x v="1"/>
    <x v="709"/>
    <x v="2"/>
    <s v=""/>
    <n v="2"/>
    <x v="0"/>
    <x v="571"/>
  </r>
  <r>
    <s v="8e385cfa-d2b6-4ee1-92ec-7f33934aec98"/>
    <x v="171"/>
    <n v="2"/>
    <s v="Feb"/>
    <x v="1"/>
    <x v="708"/>
    <m/>
    <x v="1"/>
    <x v="0"/>
    <m/>
    <m/>
    <s v="Cardiology"/>
    <s v="Amanda Alvarado"/>
    <s v="Hypertension"/>
    <x v="2"/>
    <x v="710"/>
    <x v="2"/>
    <s v=""/>
    <n v="3"/>
    <x v="0"/>
    <x v="572"/>
  </r>
  <r>
    <s v="2d331201-cbe0-44bc-a3d0-6632f4beb10d"/>
    <x v="308"/>
    <n v="11"/>
    <s v="Nov"/>
    <x v="1"/>
    <x v="709"/>
    <n v="61"/>
    <x v="5"/>
    <x v="1"/>
    <m/>
    <m/>
    <s v="Orthopedics"/>
    <s v="Tyler Kim"/>
    <s v="Back Pain"/>
    <x v="0"/>
    <x v="711"/>
    <x v="3"/>
    <s v=""/>
    <n v="1"/>
    <x v="0"/>
    <x v="573"/>
  </r>
  <r>
    <s v="e4f22673-c3d5-40ff-994c-d39d751981ac"/>
    <x v="309"/>
    <n v="6"/>
    <s v="Jun"/>
    <x v="0"/>
    <x v="710"/>
    <m/>
    <x v="1"/>
    <x v="1"/>
    <m/>
    <m/>
    <s v="Dermatology"/>
    <s v="Michael Bowman"/>
    <s v="Eczema"/>
    <x v="2"/>
    <x v="712"/>
    <x v="1"/>
    <s v=""/>
    <n v="1"/>
    <x v="139"/>
    <x v="0"/>
  </r>
  <r>
    <s v="d017e39e-5d81-4dd3-afa1-b417eee954d6"/>
    <x v="13"/>
    <n v="8"/>
    <s v="Aug"/>
    <x v="0"/>
    <x v="711"/>
    <m/>
    <x v="1"/>
    <x v="2"/>
    <m/>
    <m/>
    <s v="Orthopedics"/>
    <s v="Alec King"/>
    <s v="Back Pain"/>
    <x v="2"/>
    <x v="713"/>
    <x v="1"/>
    <s v=""/>
    <n v="1"/>
    <x v="140"/>
    <x v="0"/>
  </r>
  <r>
    <s v="4ee18a92-f751-4055-afe4-778969e7de9f"/>
    <x v="218"/>
    <n v="11"/>
    <s v="Nov"/>
    <x v="0"/>
    <x v="712"/>
    <m/>
    <x v="1"/>
    <x v="2"/>
    <m/>
    <m/>
    <s v="Cardiology"/>
    <s v="Wanda Sullivan"/>
    <s v="Diabetes"/>
    <x v="1"/>
    <x v="714"/>
    <x v="1"/>
    <s v=""/>
    <n v="1"/>
    <x v="141"/>
    <x v="0"/>
  </r>
  <r>
    <s v="5c6f3002-60c1-4bcd-87db-303d9a2c1a8c"/>
    <x v="310"/>
    <n v="3"/>
    <s v="Mar"/>
    <x v="1"/>
    <x v="713"/>
    <m/>
    <x v="1"/>
    <x v="2"/>
    <n v="144.5"/>
    <m/>
    <s v="General Medicine"/>
    <s v="Michael Bowman"/>
    <s v="Fracture"/>
    <x v="2"/>
    <x v="715"/>
    <x v="2"/>
    <s v=""/>
    <n v="4"/>
    <x v="0"/>
    <x v="574"/>
  </r>
  <r>
    <s v="0944ec29-88a3-48c5-a529-e6a37c0a711e"/>
    <x v="311"/>
    <n v="6"/>
    <s v="Jun"/>
    <x v="0"/>
    <x v="714"/>
    <m/>
    <x v="1"/>
    <x v="1"/>
    <m/>
    <m/>
    <s v="Neurology"/>
    <s v="Katrina Sanders"/>
    <s v="Eczema"/>
    <x v="3"/>
    <x v="716"/>
    <x v="3"/>
    <s v=""/>
    <n v="2"/>
    <x v="0"/>
    <x v="575"/>
  </r>
  <r>
    <s v="972d51e4-7d30-4c08-8b00-7c7d2310c26c"/>
    <x v="312"/>
    <n v="5"/>
    <s v="May"/>
    <x v="0"/>
    <x v="715"/>
    <n v="81"/>
    <x v="0"/>
    <x v="0"/>
    <m/>
    <m/>
    <s v="Orthopedics"/>
    <s v="Gary Brown"/>
    <s v="Fracture"/>
    <x v="0"/>
    <x v="717"/>
    <x v="0"/>
    <s v=""/>
    <n v="1"/>
    <x v="0"/>
    <x v="576"/>
  </r>
  <r>
    <s v="7c858223-e354-4e40-9634-0067d4f13248"/>
    <x v="204"/>
    <n v="1"/>
    <s v="Jan"/>
    <x v="1"/>
    <x v="716"/>
    <m/>
    <x v="1"/>
    <x v="2"/>
    <n v="123.6"/>
    <m/>
    <s v="Neurology"/>
    <s v="Derrick Campbell"/>
    <s v="Migraine"/>
    <x v="2"/>
    <x v="718"/>
    <x v="2"/>
    <s v=""/>
    <n v="4"/>
    <x v="0"/>
    <x v="577"/>
  </r>
  <r>
    <s v="87039234-d102-4fff-952d-e2dcc0369e21"/>
    <x v="115"/>
    <n v="1"/>
    <s v="Jan"/>
    <x v="1"/>
    <x v="717"/>
    <m/>
    <x v="1"/>
    <x v="2"/>
    <n v="168.2"/>
    <m/>
    <s v="Cardiology"/>
    <s v="Katrina Sanders"/>
    <s v="Flu"/>
    <x v="1"/>
    <x v="719"/>
    <x v="3"/>
    <s v=""/>
    <n v="5"/>
    <x v="0"/>
    <x v="578"/>
  </r>
  <r>
    <s v="660d610e-4d84-4aa5-8825-e5a2be22d174"/>
    <x v="237"/>
    <n v="5"/>
    <s v="May"/>
    <x v="1"/>
    <x v="718"/>
    <n v="37"/>
    <x v="4"/>
    <x v="1"/>
    <m/>
    <m/>
    <s v="Cardiology"/>
    <s v="Katrina Sanders"/>
    <s v="Diabetes"/>
    <x v="2"/>
    <x v="720"/>
    <x v="3"/>
    <s v=""/>
    <s v="No Feedback"/>
    <x v="0"/>
    <x v="579"/>
  </r>
  <r>
    <s v="a0ca962b-e145-4f17-9cd1-dd59f36af3db"/>
    <x v="227"/>
    <n v="7"/>
    <s v="Jul"/>
    <x v="0"/>
    <x v="719"/>
    <m/>
    <x v="1"/>
    <x v="2"/>
    <n v="132.80000000000001"/>
    <m/>
    <s v="Pediatrics"/>
    <s v="Anthony Wilson"/>
    <s v="Hypertension"/>
    <x v="1"/>
    <x v="721"/>
    <x v="1"/>
    <s v=""/>
    <s v="No Feedback"/>
    <x v="142"/>
    <x v="0"/>
  </r>
  <r>
    <s v="07775df6-5d54-476a-ad6b-243a3cf4d688"/>
    <x v="214"/>
    <n v="3"/>
    <s v="Mar"/>
    <x v="1"/>
    <x v="720"/>
    <n v="22"/>
    <x v="6"/>
    <x v="1"/>
    <n v="157.80000000000001"/>
    <m/>
    <s v="Dermatology"/>
    <s v="Anthony Wilson"/>
    <s v="Eczema"/>
    <x v="1"/>
    <x v="722"/>
    <x v="2"/>
    <s v=""/>
    <n v="3"/>
    <x v="0"/>
    <x v="580"/>
  </r>
  <r>
    <s v="DUPLICATE-523f0"/>
    <x v="169"/>
    <n v="11"/>
    <s v="Nov"/>
    <x v="0"/>
    <x v="721"/>
    <n v="25"/>
    <x v="6"/>
    <x v="0"/>
    <m/>
    <m/>
    <s v="Cardiology"/>
    <s v="Tyler Kim"/>
    <s v="Hypertension"/>
    <x v="2"/>
    <x v="723"/>
    <x v="2"/>
    <s v=""/>
    <n v="2"/>
    <x v="0"/>
    <x v="581"/>
  </r>
  <r>
    <s v="23294ee2-9bd4-4bbd-a582-cac110fe1746"/>
    <x v="121"/>
    <n v="2"/>
    <s v="Feb"/>
    <x v="1"/>
    <x v="722"/>
    <n v="22"/>
    <x v="6"/>
    <x v="0"/>
    <n v="149.69999999999999"/>
    <m/>
    <s v="General Medicine"/>
    <s v="Brianna Garcia"/>
    <s v="Diabetes"/>
    <x v="0"/>
    <x v="724"/>
    <x v="1"/>
    <s v=""/>
    <n v="4"/>
    <x v="143"/>
    <x v="0"/>
  </r>
  <r>
    <s v="6713933f-97a6-4fb7-b620-71d1edba7910"/>
    <x v="81"/>
    <n v="4"/>
    <s v="Apr"/>
    <x v="1"/>
    <x v="723"/>
    <m/>
    <x v="1"/>
    <x v="0"/>
    <n v="141.19999999999999"/>
    <m/>
    <s v="Cardiology"/>
    <s v="Gary Brown"/>
    <s v="Hypertension"/>
    <x v="1"/>
    <x v="725"/>
    <x v="1"/>
    <s v=""/>
    <n v="5"/>
    <x v="144"/>
    <x v="0"/>
  </r>
  <r>
    <s v="3cda8c95-835c-41ed-9854-5f944a0a41ed"/>
    <x v="313"/>
    <n v="9"/>
    <s v="Sep"/>
    <x v="0"/>
    <x v="724"/>
    <m/>
    <x v="1"/>
    <x v="1"/>
    <n v="187.3"/>
    <m/>
    <s v="Neurology"/>
    <s v="Patrick Howard"/>
    <s v="Diabetes"/>
    <x v="0"/>
    <x v="726"/>
    <x v="2"/>
    <s v=""/>
    <n v="4"/>
    <x v="0"/>
    <x v="582"/>
  </r>
  <r>
    <s v="193d7859-df5b-4015-8769-545f8d4659af"/>
    <x v="314"/>
    <n v="6"/>
    <s v="Jun"/>
    <x v="0"/>
    <x v="725"/>
    <m/>
    <x v="1"/>
    <x v="2"/>
    <m/>
    <m/>
    <s v="Orthopedics"/>
    <s v="Tina Wright"/>
    <s v="Diabetes"/>
    <x v="2"/>
    <x v="727"/>
    <x v="1"/>
    <s v=""/>
    <n v="4"/>
    <x v="145"/>
    <x v="0"/>
  </r>
  <r>
    <s v="b70e0a98-03ac-4fa8-be65-6cdfe4613580"/>
    <x v="315"/>
    <n v="2"/>
    <s v="Feb"/>
    <x v="1"/>
    <x v="726"/>
    <m/>
    <x v="1"/>
    <x v="2"/>
    <n v="137.4"/>
    <n v="90.4"/>
    <s v="Orthopedics"/>
    <s v="Tyler Kim"/>
    <s v="Hypertension"/>
    <x v="1"/>
    <x v="728"/>
    <x v="0"/>
    <s v=""/>
    <n v="2"/>
    <x v="0"/>
    <x v="583"/>
  </r>
  <r>
    <s v="a4e5e915-172d-4a86-8f44-851904d396ad"/>
    <x v="316"/>
    <n v="3"/>
    <s v="Mar"/>
    <x v="1"/>
    <x v="727"/>
    <n v="6"/>
    <x v="3"/>
    <x v="0"/>
    <m/>
    <m/>
    <s v="Orthopedics"/>
    <s v="Tyler Kim"/>
    <s v="Fracture"/>
    <x v="0"/>
    <x v="729"/>
    <x v="3"/>
    <s v=""/>
    <n v="4"/>
    <x v="0"/>
    <x v="584"/>
  </r>
  <r>
    <s v="8cc80dd5-2021-4cf7-94a4-80b0ddddb1bd"/>
    <x v="7"/>
    <n v="6"/>
    <s v="Jun"/>
    <x v="1"/>
    <x v="728"/>
    <m/>
    <x v="1"/>
    <x v="2"/>
    <m/>
    <m/>
    <s v="Dermatology"/>
    <s v="Cynthia Chavez"/>
    <s v="Migraine"/>
    <x v="0"/>
    <x v="730"/>
    <x v="0"/>
    <s v=""/>
    <n v="3"/>
    <x v="0"/>
    <x v="585"/>
  </r>
  <r>
    <s v="e2b3b21e-2367-46e7-b655-5ce6aeba6460"/>
    <x v="88"/>
    <n v="11"/>
    <s v="Nov"/>
    <x v="0"/>
    <x v="729"/>
    <m/>
    <x v="1"/>
    <x v="1"/>
    <m/>
    <m/>
    <s v="Orthopedics"/>
    <s v="Tyler Kim"/>
    <s v="Back Pain"/>
    <x v="3"/>
    <x v="731"/>
    <x v="2"/>
    <s v=""/>
    <s v="No Feedback"/>
    <x v="0"/>
    <x v="586"/>
  </r>
  <r>
    <s v="c8598cbf-f3d3-4f86-88fe-f1477181ed21"/>
    <x v="299"/>
    <n v="4"/>
    <s v="Apr"/>
    <x v="1"/>
    <x v="730"/>
    <m/>
    <x v="1"/>
    <x v="1"/>
    <n v="104.6"/>
    <n v="81.3"/>
    <s v="Orthopedics"/>
    <s v="Patrick Howard"/>
    <s v="Eczema"/>
    <x v="1"/>
    <x v="732"/>
    <x v="3"/>
    <s v=""/>
    <n v="2"/>
    <x v="0"/>
    <x v="587"/>
  </r>
  <r>
    <s v="f1792355-3d6f-447b-8588-8bb2056ad366"/>
    <x v="239"/>
    <n v="10"/>
    <s v="Oct"/>
    <x v="0"/>
    <x v="731"/>
    <n v="26"/>
    <x v="6"/>
    <x v="1"/>
    <m/>
    <m/>
    <s v="Neurology"/>
    <s v="Amanda Hudson"/>
    <s v="Hypertension"/>
    <x v="3"/>
    <x v="733"/>
    <x v="0"/>
    <s v=""/>
    <n v="1"/>
    <x v="0"/>
    <x v="588"/>
  </r>
  <r>
    <s v="d106152a-337a-4c37-8dce-4a3277ffacda"/>
    <x v="49"/>
    <n v="12"/>
    <s v="Dec"/>
    <x v="1"/>
    <x v="732"/>
    <m/>
    <x v="1"/>
    <x v="2"/>
    <m/>
    <m/>
    <s v="Dermatology"/>
    <s v="Anthony Wilson"/>
    <s v="Hypertension"/>
    <x v="1"/>
    <x v="734"/>
    <x v="0"/>
    <s v=""/>
    <n v="1"/>
    <x v="0"/>
    <x v="589"/>
  </r>
  <r>
    <s v="dec5855a-b698-46c4-9d28-471736db0cd6"/>
    <x v="317"/>
    <n v="10"/>
    <s v="Oct"/>
    <x v="1"/>
    <x v="733"/>
    <m/>
    <x v="1"/>
    <x v="2"/>
    <m/>
    <n v="51.8"/>
    <s v="General Medicine"/>
    <s v="Brianna Garcia"/>
    <s v="Migraine"/>
    <x v="2"/>
    <x v="735"/>
    <x v="3"/>
    <s v=""/>
    <n v="1"/>
    <x v="0"/>
    <x v="590"/>
  </r>
  <r>
    <s v="65d329c3-b936-4ef3-8552-608235892c17"/>
    <x v="220"/>
    <n v="12"/>
    <s v="Dec"/>
    <x v="0"/>
    <x v="734"/>
    <m/>
    <x v="1"/>
    <x v="1"/>
    <m/>
    <m/>
    <s v="Pediatrics"/>
    <s v="Cynthia Chavez"/>
    <s v="Migraine"/>
    <x v="1"/>
    <x v="736"/>
    <x v="3"/>
    <s v=""/>
    <n v="2"/>
    <x v="0"/>
    <x v="591"/>
  </r>
  <r>
    <s v="50d49435-48e1-4f8b-bc9c-dc6c28faf627"/>
    <x v="88"/>
    <n v="11"/>
    <s v="Nov"/>
    <x v="0"/>
    <x v="735"/>
    <n v="70"/>
    <x v="5"/>
    <x v="0"/>
    <n v="199.2"/>
    <m/>
    <s v="Orthopedics"/>
    <s v="Tina Wright"/>
    <s v="Eczema"/>
    <x v="2"/>
    <x v="737"/>
    <x v="2"/>
    <s v=""/>
    <n v="3"/>
    <x v="0"/>
    <x v="592"/>
  </r>
  <r>
    <s v="6f1e5c6b-f03d-4d76-98d5-5d3f17b799bb"/>
    <x v="14"/>
    <n v="1"/>
    <s v="Jan"/>
    <x v="0"/>
    <x v="736"/>
    <m/>
    <x v="1"/>
    <x v="0"/>
    <m/>
    <n v="115.4"/>
    <s v="General Medicine"/>
    <s v="Anthony Wilson"/>
    <s v="Hypertension"/>
    <x v="3"/>
    <x v="738"/>
    <x v="3"/>
    <s v=""/>
    <n v="1"/>
    <x v="0"/>
    <x v="593"/>
  </r>
  <r>
    <s v="09ed2523-92f7-4986-8cff-174ceb6e2edd"/>
    <x v="296"/>
    <n v="4"/>
    <s v="Apr"/>
    <x v="1"/>
    <x v="737"/>
    <n v="51"/>
    <x v="7"/>
    <x v="0"/>
    <n v="155.19999999999999"/>
    <m/>
    <s v="Cardiology"/>
    <s v="Katrina Sanders"/>
    <s v="Hypertension"/>
    <x v="2"/>
    <x v="739"/>
    <x v="0"/>
    <s v=""/>
    <n v="3"/>
    <x v="0"/>
    <x v="594"/>
  </r>
  <r>
    <s v="8a4a92e7-ffc1-4cca-a474-038997221549"/>
    <x v="318"/>
    <n v="5"/>
    <s v="May"/>
    <x v="1"/>
    <x v="738"/>
    <n v="46"/>
    <x v="7"/>
    <x v="0"/>
    <n v="161.5"/>
    <m/>
    <s v="Neurology"/>
    <s v="Tina Wright"/>
    <s v="Eczema"/>
    <x v="2"/>
    <x v="740"/>
    <x v="2"/>
    <s v=""/>
    <n v="5"/>
    <x v="0"/>
    <x v="595"/>
  </r>
  <r>
    <s v="22d593f2-d8a1-4d89-ac35-97b5a578600d"/>
    <x v="157"/>
    <n v="6"/>
    <s v="Jun"/>
    <x v="0"/>
    <x v="739"/>
    <m/>
    <x v="1"/>
    <x v="2"/>
    <m/>
    <m/>
    <s v="Neurology"/>
    <s v="Tyler Kim"/>
    <s v="Flu"/>
    <x v="0"/>
    <x v="741"/>
    <x v="3"/>
    <s v=""/>
    <n v="1"/>
    <x v="0"/>
    <x v="596"/>
  </r>
  <r>
    <s v="a38019ef-bbc5-49ba-a495-f29529d7c692"/>
    <x v="218"/>
    <n v="11"/>
    <s v="Nov"/>
    <x v="0"/>
    <x v="740"/>
    <n v="83"/>
    <x v="0"/>
    <x v="0"/>
    <m/>
    <m/>
    <s v="Pediatrics"/>
    <s v="Katrina Sanders"/>
    <s v="Eczema"/>
    <x v="1"/>
    <x v="742"/>
    <x v="0"/>
    <s v=""/>
    <n v="1"/>
    <x v="0"/>
    <x v="597"/>
  </r>
  <r>
    <s v="DUPLICATE-9c4ff"/>
    <x v="319"/>
    <n v="7"/>
    <s v="Jul"/>
    <x v="0"/>
    <x v="741"/>
    <m/>
    <x v="1"/>
    <x v="2"/>
    <m/>
    <n v="108.4"/>
    <s v="Neurology"/>
    <s v="Amanda Hudson"/>
    <s v="Back Pain"/>
    <x v="2"/>
    <x v="743"/>
    <x v="0"/>
    <s v=""/>
    <n v="3"/>
    <x v="0"/>
    <x v="598"/>
  </r>
  <r>
    <s v="ee62a3f7-b0cb-469f-bc19-731c0fb52f9e"/>
    <x v="319"/>
    <n v="7"/>
    <s v="Jul"/>
    <x v="0"/>
    <x v="742"/>
    <m/>
    <x v="1"/>
    <x v="1"/>
    <m/>
    <m/>
    <s v="General Medicine"/>
    <s v="Wanda Sullivan"/>
    <s v="Migraine"/>
    <x v="1"/>
    <x v="744"/>
    <x v="3"/>
    <s v=""/>
    <n v="1"/>
    <x v="0"/>
    <x v="599"/>
  </r>
  <r>
    <s v="eee637eb-0510-4a3a-a485-ae44a84c1fe2"/>
    <x v="320"/>
    <n v="9"/>
    <s v="Sep"/>
    <x v="0"/>
    <x v="743"/>
    <m/>
    <x v="1"/>
    <x v="1"/>
    <m/>
    <m/>
    <s v="Cardiology"/>
    <s v="Patrick Howard"/>
    <s v="Migraine"/>
    <x v="0"/>
    <x v="745"/>
    <x v="2"/>
    <s v=""/>
    <n v="4"/>
    <x v="0"/>
    <x v="600"/>
  </r>
  <r>
    <s v="36cc5276-b1a1-42e6-a7e5-1aef9b7d4b9f"/>
    <x v="321"/>
    <n v="8"/>
    <s v="Aug"/>
    <x v="0"/>
    <x v="744"/>
    <m/>
    <x v="1"/>
    <x v="1"/>
    <m/>
    <m/>
    <s v="General Medicine"/>
    <s v="Cynthia Chavez"/>
    <s v="Eczema"/>
    <x v="3"/>
    <x v="746"/>
    <x v="1"/>
    <s v=""/>
    <s v="No Feedback"/>
    <x v="146"/>
    <x v="0"/>
  </r>
  <r>
    <s v="2b47380a-af7e-4f7d-9bc7-a8a00ab12a5c"/>
    <x v="167"/>
    <n v="7"/>
    <s v="Jul"/>
    <x v="0"/>
    <x v="745"/>
    <n v="55"/>
    <x v="7"/>
    <x v="2"/>
    <m/>
    <m/>
    <s v="Neurology"/>
    <s v="Amanda Hudson"/>
    <s v="Migraine"/>
    <x v="0"/>
    <x v="747"/>
    <x v="3"/>
    <s v=""/>
    <s v="No Feedback"/>
    <x v="0"/>
    <x v="601"/>
  </r>
  <r>
    <s v="8d30454b-44e5-4a25-b2df-1e11d6918647"/>
    <x v="55"/>
    <n v="3"/>
    <s v="Mar"/>
    <x v="1"/>
    <x v="746"/>
    <n v="66"/>
    <x v="5"/>
    <x v="2"/>
    <n v="145.1"/>
    <n v="42.2"/>
    <s v="Cardiology"/>
    <s v="Michael Bowman"/>
    <s v="Migraine"/>
    <x v="3"/>
    <x v="748"/>
    <x v="2"/>
    <s v=""/>
    <n v="1"/>
    <x v="0"/>
    <x v="602"/>
  </r>
  <r>
    <s v="f0d9dd52-9fc1-4d89-b75e-df1d8323619f"/>
    <x v="322"/>
    <n v="11"/>
    <s v="Nov"/>
    <x v="0"/>
    <x v="747"/>
    <m/>
    <x v="1"/>
    <x v="0"/>
    <n v="101.2"/>
    <n v="84.3"/>
    <s v="Dermatology"/>
    <s v="Anthony Wilson"/>
    <s v="Migraine"/>
    <x v="0"/>
    <x v="749"/>
    <x v="1"/>
    <s v=""/>
    <n v="3"/>
    <x v="147"/>
    <x v="0"/>
  </r>
  <r>
    <s v="e665b6ec-b368-49c4-ad35-a889cdf5dfda"/>
    <x v="88"/>
    <n v="11"/>
    <s v="Nov"/>
    <x v="0"/>
    <x v="748"/>
    <m/>
    <x v="1"/>
    <x v="2"/>
    <n v="160.30000000000001"/>
    <m/>
    <s v="Orthopedics"/>
    <s v="Amanda Hudson"/>
    <s v="Migraine"/>
    <x v="2"/>
    <x v="750"/>
    <x v="2"/>
    <s v=""/>
    <n v="1"/>
    <x v="0"/>
    <x v="603"/>
  </r>
  <r>
    <s v="824f7dce-d9e2-44f1-a414-e8ad91612b4a"/>
    <x v="255"/>
    <n v="4"/>
    <s v="Apr"/>
    <x v="1"/>
    <x v="749"/>
    <m/>
    <x v="1"/>
    <x v="0"/>
    <m/>
    <m/>
    <s v="Pediatrics"/>
    <s v="Alec King"/>
    <s v="Diabetes"/>
    <x v="0"/>
    <x v="751"/>
    <x v="2"/>
    <s v=""/>
    <n v="1"/>
    <x v="0"/>
    <x v="604"/>
  </r>
  <r>
    <s v="1739658e-8448-4326-9258-3f98f8ee3e13"/>
    <x v="172"/>
    <n v="8"/>
    <s v="Aug"/>
    <x v="0"/>
    <x v="750"/>
    <m/>
    <x v="1"/>
    <x v="2"/>
    <n v="103.8"/>
    <m/>
    <s v="Dermatology"/>
    <s v="Wanda Sullivan"/>
    <s v="Flu"/>
    <x v="3"/>
    <x v="752"/>
    <x v="1"/>
    <s v=""/>
    <n v="4"/>
    <x v="148"/>
    <x v="0"/>
  </r>
  <r>
    <s v="0e46e46d-ceb6-4390-9738-9760b3be2828"/>
    <x v="64"/>
    <n v="11"/>
    <s v="Nov"/>
    <x v="1"/>
    <x v="751"/>
    <m/>
    <x v="1"/>
    <x v="1"/>
    <m/>
    <n v="98.6"/>
    <s v="Dermatology"/>
    <s v="Amanda Alvarado"/>
    <s v="Hypertension"/>
    <x v="3"/>
    <x v="753"/>
    <x v="3"/>
    <s v=""/>
    <s v="No Feedback"/>
    <x v="0"/>
    <x v="605"/>
  </r>
  <r>
    <s v="884dff7d-0915-44d2-9c1f-d924e4863b3d"/>
    <x v="39"/>
    <n v="10"/>
    <s v="Oct"/>
    <x v="0"/>
    <x v="752"/>
    <n v="17"/>
    <x v="2"/>
    <x v="1"/>
    <n v="167.6"/>
    <n v="78.7"/>
    <s v="General Medicine"/>
    <s v="Katrina Sanders"/>
    <s v="Back Pain"/>
    <x v="1"/>
    <x v="754"/>
    <x v="1"/>
    <s v=""/>
    <n v="3"/>
    <x v="149"/>
    <x v="0"/>
  </r>
  <r>
    <s v="791de704-583f-4a56-995f-3864600e7069"/>
    <x v="106"/>
    <n v="9"/>
    <s v="Sep"/>
    <x v="0"/>
    <x v="753"/>
    <n v="24"/>
    <x v="6"/>
    <x v="0"/>
    <m/>
    <n v="45.2"/>
    <s v="Orthopedics"/>
    <s v="Patrick Howard"/>
    <s v="Back Pain"/>
    <x v="1"/>
    <x v="755"/>
    <x v="2"/>
    <s v=""/>
    <n v="5"/>
    <x v="0"/>
    <x v="606"/>
  </r>
  <r>
    <s v="c9c3fc3c-86bc-4854-b9e3-c56a2d85c69d"/>
    <x v="260"/>
    <n v="11"/>
    <s v="Nov"/>
    <x v="0"/>
    <x v="754"/>
    <m/>
    <x v="1"/>
    <x v="0"/>
    <m/>
    <n v="42.5"/>
    <s v="Orthopedics"/>
    <s v="Wanda Sullivan"/>
    <s v="Flu"/>
    <x v="1"/>
    <x v="756"/>
    <x v="2"/>
    <s v=""/>
    <n v="1"/>
    <x v="0"/>
    <x v="607"/>
  </r>
  <r>
    <s v="2957aae1-ea29-446a-b819-da4422398792"/>
    <x v="257"/>
    <n v="3"/>
    <s v="Mar"/>
    <x v="1"/>
    <x v="755"/>
    <m/>
    <x v="1"/>
    <x v="1"/>
    <m/>
    <n v="101.2"/>
    <s v="Cardiology"/>
    <s v="Steven Brown"/>
    <s v="Eczema"/>
    <x v="2"/>
    <x v="757"/>
    <x v="2"/>
    <s v=""/>
    <n v="3"/>
    <x v="0"/>
    <x v="608"/>
  </r>
  <r>
    <s v="2a21d1ea-49e3-40b8-b6b3-2f1ef84b28de"/>
    <x v="112"/>
    <n v="8"/>
    <s v="Aug"/>
    <x v="1"/>
    <x v="756"/>
    <m/>
    <x v="1"/>
    <x v="1"/>
    <m/>
    <m/>
    <s v="Orthopedics"/>
    <s v="Patrick Howard"/>
    <s v="Fracture"/>
    <x v="1"/>
    <x v="758"/>
    <x v="2"/>
    <s v=""/>
    <n v="4"/>
    <x v="0"/>
    <x v="609"/>
  </r>
  <r>
    <s v="835aadd5-62bd-461c-90d5-f097373b6b2b"/>
    <x v="194"/>
    <n v="12"/>
    <s v="Dec"/>
    <x v="0"/>
    <x v="757"/>
    <n v="66"/>
    <x v="5"/>
    <x v="0"/>
    <m/>
    <m/>
    <s v="General Medicine"/>
    <s v="Katrina Sanders"/>
    <s v="Back Pain"/>
    <x v="1"/>
    <x v="759"/>
    <x v="3"/>
    <s v=""/>
    <n v="4"/>
    <x v="0"/>
    <x v="610"/>
  </r>
  <r>
    <s v="31162fe4-685b-4e85-9b94-244c319dea6f"/>
    <x v="240"/>
    <n v="3"/>
    <s v="Mar"/>
    <x v="1"/>
    <x v="758"/>
    <m/>
    <x v="1"/>
    <x v="0"/>
    <n v="139.80000000000001"/>
    <m/>
    <s v="Pediatrics"/>
    <s v="Steven Brown"/>
    <s v="Hypertension"/>
    <x v="1"/>
    <x v="760"/>
    <x v="0"/>
    <s v=""/>
    <n v="2"/>
    <x v="0"/>
    <x v="611"/>
  </r>
  <r>
    <s v="ff0d83c4-fd85-4620-8c1f-1b4e2c7ea9e3"/>
    <x v="231"/>
    <n v="10"/>
    <s v="Oct"/>
    <x v="0"/>
    <x v="759"/>
    <n v="86"/>
    <x v="0"/>
    <x v="2"/>
    <m/>
    <n v="59.2"/>
    <s v="Neurology"/>
    <s v="Amanda Alvarado"/>
    <s v="Hypertension"/>
    <x v="2"/>
    <x v="761"/>
    <x v="2"/>
    <s v=""/>
    <n v="1"/>
    <x v="0"/>
    <x v="612"/>
  </r>
  <r>
    <s v="627e9aaa-50ec-470f-875d-d11928c8fb10"/>
    <x v="46"/>
    <n v="6"/>
    <s v="Jun"/>
    <x v="0"/>
    <x v="760"/>
    <m/>
    <x v="1"/>
    <x v="2"/>
    <n v="121.9"/>
    <m/>
    <s v="Pediatrics"/>
    <s v="Michael Bowman"/>
    <s v="Migraine"/>
    <x v="2"/>
    <x v="762"/>
    <x v="1"/>
    <s v=""/>
    <n v="5"/>
    <x v="150"/>
    <x v="0"/>
  </r>
  <r>
    <s v="be4efd81-a9b1-40e7-b9b8-2463573e34ab"/>
    <x v="283"/>
    <n v="6"/>
    <s v="Jun"/>
    <x v="0"/>
    <x v="761"/>
    <m/>
    <x v="1"/>
    <x v="2"/>
    <m/>
    <n v="113.3"/>
    <s v="General Medicine"/>
    <s v="Tina Wright"/>
    <s v="Hypertension"/>
    <x v="1"/>
    <x v="763"/>
    <x v="1"/>
    <s v=""/>
    <n v="1"/>
    <x v="151"/>
    <x v="0"/>
  </r>
  <r>
    <s v="0c26c807-5960-47ac-beeb-18f3d628c6a6"/>
    <x v="254"/>
    <n v="7"/>
    <s v="Jul"/>
    <x v="0"/>
    <x v="762"/>
    <m/>
    <x v="1"/>
    <x v="2"/>
    <n v="199.6"/>
    <m/>
    <s v="Neurology"/>
    <s v="Amanda Hudson"/>
    <s v="Eczema"/>
    <x v="2"/>
    <x v="764"/>
    <x v="0"/>
    <s v=""/>
    <n v="4"/>
    <x v="0"/>
    <x v="613"/>
  </r>
  <r>
    <s v="574f1066-fb0a-4587-a77a-47dab12bb6a6"/>
    <x v="22"/>
    <n v="6"/>
    <s v="Jun"/>
    <x v="0"/>
    <x v="763"/>
    <n v="81"/>
    <x v="0"/>
    <x v="0"/>
    <n v="188.6"/>
    <m/>
    <s v="General Medicine"/>
    <s v="Alec King"/>
    <s v="Fracture"/>
    <x v="2"/>
    <x v="765"/>
    <x v="3"/>
    <s v=""/>
    <n v="4"/>
    <x v="0"/>
    <x v="614"/>
  </r>
  <r>
    <s v="4358c97e-cd03-490e-b43e-8b55b5f4975b"/>
    <x v="147"/>
    <n v="11"/>
    <s v="Nov"/>
    <x v="1"/>
    <x v="764"/>
    <m/>
    <x v="1"/>
    <x v="2"/>
    <m/>
    <m/>
    <s v="General Medicine"/>
    <s v="Tina Wright"/>
    <s v="Hypertension"/>
    <x v="2"/>
    <x v="766"/>
    <x v="1"/>
    <s v=""/>
    <n v="4"/>
    <x v="152"/>
    <x v="0"/>
  </r>
  <r>
    <s v="DUPLICATE-8438c"/>
    <x v="244"/>
    <n v="7"/>
    <s v="Jul"/>
    <x v="0"/>
    <x v="765"/>
    <m/>
    <x v="1"/>
    <x v="0"/>
    <m/>
    <m/>
    <s v="Neurology"/>
    <s v="Amanda Hudson"/>
    <s v="Fracture"/>
    <x v="1"/>
    <x v="767"/>
    <x v="2"/>
    <s v=""/>
    <s v="No Feedback"/>
    <x v="0"/>
    <x v="615"/>
  </r>
  <r>
    <s v="478c1f6b-6e04-4b10-8551-8ac41df7c27b"/>
    <x v="323"/>
    <n v="8"/>
    <s v="Aug"/>
    <x v="0"/>
    <x v="766"/>
    <m/>
    <x v="1"/>
    <x v="1"/>
    <m/>
    <n v="69.2"/>
    <s v="General Medicine"/>
    <s v="Wanda Sullivan"/>
    <s v="Fracture"/>
    <x v="1"/>
    <x v="768"/>
    <x v="1"/>
    <s v=""/>
    <n v="4"/>
    <x v="153"/>
    <x v="0"/>
  </r>
  <r>
    <s v="eb53e80c-c070-4997-ad6f-763389412686"/>
    <x v="12"/>
    <n v="11"/>
    <s v="Nov"/>
    <x v="0"/>
    <x v="767"/>
    <m/>
    <x v="1"/>
    <x v="1"/>
    <n v="124"/>
    <m/>
    <s v="Dermatology"/>
    <s v="Cynthia Chavez"/>
    <s v="Migraine"/>
    <x v="3"/>
    <x v="769"/>
    <x v="2"/>
    <s v=""/>
    <n v="2"/>
    <x v="0"/>
    <x v="616"/>
  </r>
  <r>
    <s v="5dbd310e-b717-4764-ad74-356784b6290b"/>
    <x v="51"/>
    <n v="8"/>
    <s v="Aug"/>
    <x v="0"/>
    <x v="768"/>
    <n v="3"/>
    <x v="3"/>
    <x v="0"/>
    <n v="155.4"/>
    <m/>
    <s v="Orthopedics"/>
    <s v="Derrick Campbell"/>
    <s v="Hypertension"/>
    <x v="1"/>
    <x v="770"/>
    <x v="0"/>
    <s v=""/>
    <n v="1"/>
    <x v="0"/>
    <x v="617"/>
  </r>
  <r>
    <s v="32775dc7-7989-4bdf-9a27-285a17ed33d8"/>
    <x v="76"/>
    <n v="9"/>
    <s v="Sep"/>
    <x v="0"/>
    <x v="769"/>
    <m/>
    <x v="1"/>
    <x v="1"/>
    <m/>
    <m/>
    <s v="Orthopedics"/>
    <s v="Amanda Hudson"/>
    <s v="Diabetes"/>
    <x v="2"/>
    <x v="771"/>
    <x v="1"/>
    <s v=""/>
    <n v="4"/>
    <x v="154"/>
    <x v="0"/>
  </r>
  <r>
    <s v="28544c34-0571-4a92-b763-95f672b009ed"/>
    <x v="230"/>
    <n v="9"/>
    <s v="Sep"/>
    <x v="0"/>
    <x v="770"/>
    <n v="31"/>
    <x v="4"/>
    <x v="1"/>
    <m/>
    <n v="118.6"/>
    <s v="Cardiology"/>
    <s v="Patrick Howard"/>
    <s v="Fracture"/>
    <x v="2"/>
    <x v="772"/>
    <x v="3"/>
    <s v=""/>
    <n v="5"/>
    <x v="0"/>
    <x v="618"/>
  </r>
  <r>
    <s v="43b3a4f5-4c30-43db-a8a1-0d6fceda5d6a"/>
    <x v="33"/>
    <n v="5"/>
    <s v="May"/>
    <x v="1"/>
    <x v="771"/>
    <n v="71"/>
    <x v="5"/>
    <x v="1"/>
    <m/>
    <m/>
    <s v="Cardiology"/>
    <s v="Michael Bowman"/>
    <s v="Flu"/>
    <x v="1"/>
    <x v="773"/>
    <x v="0"/>
    <s v=""/>
    <n v="4"/>
    <x v="0"/>
    <x v="619"/>
  </r>
  <r>
    <s v="908b3154-7007-43c4-9340-263287ab69b3"/>
    <x v="166"/>
    <n v="8"/>
    <s v="Aug"/>
    <x v="1"/>
    <x v="772"/>
    <n v="37"/>
    <x v="4"/>
    <x v="0"/>
    <m/>
    <m/>
    <s v="Dermatology"/>
    <s v="Steven Brown"/>
    <s v="Flu"/>
    <x v="0"/>
    <x v="774"/>
    <x v="0"/>
    <s v=""/>
    <n v="1"/>
    <x v="0"/>
    <x v="620"/>
  </r>
  <r>
    <s v="f88620ec-b2eb-4e35-887b-7ea3530f829c"/>
    <x v="324"/>
    <n v="2"/>
    <s v="Feb"/>
    <x v="1"/>
    <x v="773"/>
    <n v="52"/>
    <x v="7"/>
    <x v="1"/>
    <m/>
    <m/>
    <s v="Cardiology"/>
    <s v="Alec King"/>
    <s v="Eczema"/>
    <x v="3"/>
    <x v="775"/>
    <x v="2"/>
    <s v=""/>
    <n v="1"/>
    <x v="0"/>
    <x v="621"/>
  </r>
  <r>
    <s v="9a0162a8-cd58-40ef-bcb5-14b940c566eb"/>
    <x v="102"/>
    <n v="12"/>
    <s v="Dec"/>
    <x v="0"/>
    <x v="774"/>
    <n v="21"/>
    <x v="6"/>
    <x v="0"/>
    <m/>
    <n v="96.2"/>
    <s v="Neurology"/>
    <s v="Tina Wright"/>
    <s v="Back Pain"/>
    <x v="1"/>
    <x v="776"/>
    <x v="1"/>
    <s v=""/>
    <n v="2"/>
    <x v="155"/>
    <x v="0"/>
  </r>
  <r>
    <s v="95f2c601-b73b-4f6b-98ab-792597f71e1a"/>
    <x v="204"/>
    <n v="1"/>
    <s v="Jan"/>
    <x v="1"/>
    <x v="775"/>
    <n v="68"/>
    <x v="5"/>
    <x v="2"/>
    <m/>
    <m/>
    <s v="Dermatology"/>
    <s v="Tina Wright"/>
    <s v="Eczema"/>
    <x v="2"/>
    <x v="777"/>
    <x v="2"/>
    <s v=""/>
    <n v="1"/>
    <x v="0"/>
    <x v="622"/>
  </r>
  <r>
    <s v="55690472-12a9-4560-a731-15ca532a6993"/>
    <x v="45"/>
    <n v="4"/>
    <s v="Apr"/>
    <x v="1"/>
    <x v="776"/>
    <m/>
    <x v="1"/>
    <x v="0"/>
    <m/>
    <m/>
    <s v="Pediatrics"/>
    <s v="Derrick Campbell"/>
    <s v="Migraine"/>
    <x v="0"/>
    <x v="778"/>
    <x v="0"/>
    <s v=""/>
    <n v="1"/>
    <x v="0"/>
    <x v="623"/>
  </r>
  <r>
    <s v="3e68e753-c41c-4cff-98f1-6c0880cefdd6"/>
    <x v="107"/>
    <n v="6"/>
    <s v="Jun"/>
    <x v="0"/>
    <x v="777"/>
    <m/>
    <x v="1"/>
    <x v="0"/>
    <m/>
    <n v="81"/>
    <s v="Pediatrics"/>
    <s v="Alec King"/>
    <s v="Eczema"/>
    <x v="3"/>
    <x v="779"/>
    <x v="3"/>
    <s v=""/>
    <s v="No Feedback"/>
    <x v="0"/>
    <x v="624"/>
  </r>
  <r>
    <s v="72c36528-6857-4154-99a9-5107ebd2ad74"/>
    <x v="214"/>
    <n v="3"/>
    <s v="Mar"/>
    <x v="1"/>
    <x v="778"/>
    <n v="67"/>
    <x v="5"/>
    <x v="0"/>
    <m/>
    <n v="49.5"/>
    <s v="Pediatrics"/>
    <s v="Gary Brown"/>
    <s v="Diabetes"/>
    <x v="2"/>
    <x v="780"/>
    <x v="0"/>
    <s v=""/>
    <s v="No Feedback"/>
    <x v="0"/>
    <x v="625"/>
  </r>
  <r>
    <s v="f0b59290-78e3-45e1-99b6-af260253f993"/>
    <x v="89"/>
    <n v="5"/>
    <s v="May"/>
    <x v="1"/>
    <x v="779"/>
    <m/>
    <x v="1"/>
    <x v="0"/>
    <n v="112.7"/>
    <m/>
    <s v="Dermatology"/>
    <s v="Wanda Sullivan"/>
    <s v="Flu"/>
    <x v="1"/>
    <x v="781"/>
    <x v="0"/>
    <s v=""/>
    <n v="2"/>
    <x v="0"/>
    <x v="626"/>
  </r>
  <r>
    <s v="368b0d8b-d3ef-41cb-b371-4fd1f58e21d0"/>
    <x v="137"/>
    <n v="6"/>
    <s v="Jun"/>
    <x v="0"/>
    <x v="780"/>
    <m/>
    <x v="1"/>
    <x v="1"/>
    <m/>
    <m/>
    <s v="Dermatology"/>
    <s v="Wanda Sullivan"/>
    <s v="Fracture"/>
    <x v="1"/>
    <x v="782"/>
    <x v="0"/>
    <s v=""/>
    <s v="No Feedback"/>
    <x v="0"/>
    <x v="627"/>
  </r>
  <r>
    <s v="6eb868d2-b35c-4acc-9dcd-cd707ef3f209"/>
    <x v="317"/>
    <n v="10"/>
    <s v="Oct"/>
    <x v="1"/>
    <x v="781"/>
    <m/>
    <x v="1"/>
    <x v="0"/>
    <m/>
    <m/>
    <s v="Dermatology"/>
    <s v="Gary Brown"/>
    <s v="Diabetes"/>
    <x v="0"/>
    <x v="783"/>
    <x v="0"/>
    <s v=""/>
    <n v="4"/>
    <x v="0"/>
    <x v="628"/>
  </r>
  <r>
    <s v="806350ca-193a-4bea-a23c-eed390197afc"/>
    <x v="223"/>
    <n v="12"/>
    <s v="Dec"/>
    <x v="0"/>
    <x v="782"/>
    <n v="90"/>
    <x v="0"/>
    <x v="2"/>
    <m/>
    <m/>
    <s v="Pediatrics"/>
    <s v="Anthony Wilson"/>
    <s v="Diabetes"/>
    <x v="0"/>
    <x v="784"/>
    <x v="3"/>
    <s v=""/>
    <n v="4"/>
    <x v="0"/>
    <x v="629"/>
  </r>
  <r>
    <s v="ec91de37-94fa-448a-a08a-37524c888d9f"/>
    <x v="12"/>
    <n v="11"/>
    <s v="Nov"/>
    <x v="0"/>
    <x v="783"/>
    <n v="3"/>
    <x v="3"/>
    <x v="1"/>
    <m/>
    <n v="56"/>
    <s v="Cardiology"/>
    <s v="Derrick Campbell"/>
    <s v="Hypertension"/>
    <x v="1"/>
    <x v="785"/>
    <x v="0"/>
    <s v=""/>
    <s v="No Feedback"/>
    <x v="0"/>
    <x v="630"/>
  </r>
  <r>
    <s v="d84fda91-490f-4951-a544-78964c100381"/>
    <x v="12"/>
    <n v="11"/>
    <s v="Nov"/>
    <x v="0"/>
    <x v="784"/>
    <n v="74"/>
    <x v="5"/>
    <x v="0"/>
    <n v="118.5"/>
    <m/>
    <s v="General Medicine"/>
    <s v="Patrick Howard"/>
    <s v="Diabetes"/>
    <x v="1"/>
    <x v="786"/>
    <x v="2"/>
    <s v=""/>
    <n v="1"/>
    <x v="0"/>
    <x v="631"/>
  </r>
  <r>
    <s v="b966cbb3-cb58-40ac-9dcb-590a0284e787"/>
    <x v="251"/>
    <n v="8"/>
    <s v="Aug"/>
    <x v="0"/>
    <x v="785"/>
    <n v="11"/>
    <x v="3"/>
    <x v="2"/>
    <m/>
    <n v="52"/>
    <s v="Orthopedics"/>
    <s v="Derrick Campbell"/>
    <s v="Hypertension"/>
    <x v="0"/>
    <x v="787"/>
    <x v="1"/>
    <s v=""/>
    <n v="3"/>
    <x v="156"/>
    <x v="0"/>
  </r>
  <r>
    <s v="fdd2d1f0-3fee-467c-8656-cc82fabe6b6b"/>
    <x v="177"/>
    <n v="9"/>
    <s v="Sep"/>
    <x v="0"/>
    <x v="786"/>
    <m/>
    <x v="1"/>
    <x v="1"/>
    <n v="167.4"/>
    <m/>
    <s v="Cardiology"/>
    <s v="Steven Brown"/>
    <s v="Diabetes"/>
    <x v="3"/>
    <x v="788"/>
    <x v="1"/>
    <s v=""/>
    <n v="5"/>
    <x v="157"/>
    <x v="0"/>
  </r>
  <r>
    <s v="611254ba-e3c0-4116-953c-e1b3be7613ba"/>
    <x v="325"/>
    <n v="10"/>
    <s v="Oct"/>
    <x v="0"/>
    <x v="787"/>
    <m/>
    <x v="1"/>
    <x v="2"/>
    <n v="134.80000000000001"/>
    <m/>
    <s v="Pediatrics"/>
    <s v="Tina Wright"/>
    <s v="Migraine"/>
    <x v="0"/>
    <x v="789"/>
    <x v="0"/>
    <s v=""/>
    <n v="5"/>
    <x v="0"/>
    <x v="632"/>
  </r>
  <r>
    <s v="0abc7b75-dfad-4cae-8dc7-02a2d6258bb7"/>
    <x v="241"/>
    <n v="4"/>
    <s v="Apr"/>
    <x v="1"/>
    <x v="788"/>
    <n v="46"/>
    <x v="7"/>
    <x v="0"/>
    <m/>
    <m/>
    <s v="Orthopedics"/>
    <s v="Derrick Campbell"/>
    <s v="Migraine"/>
    <x v="2"/>
    <x v="790"/>
    <x v="2"/>
    <s v=""/>
    <n v="1"/>
    <x v="0"/>
    <x v="633"/>
  </r>
  <r>
    <s v="7d73430b-be5a-42d9-9d65-5c353fca4ea9"/>
    <x v="235"/>
    <n v="9"/>
    <s v="Sep"/>
    <x v="0"/>
    <x v="789"/>
    <n v="73"/>
    <x v="5"/>
    <x v="2"/>
    <m/>
    <m/>
    <s v="General Medicine"/>
    <s v="Patrick Howard"/>
    <s v="Back Pain"/>
    <x v="2"/>
    <x v="791"/>
    <x v="0"/>
    <s v=""/>
    <n v="1"/>
    <x v="0"/>
    <x v="634"/>
  </r>
  <r>
    <s v="c52dbb17-d80c-44aa-9d5d-1c71f107d461"/>
    <x v="202"/>
    <n v="1"/>
    <s v="Jan"/>
    <x v="1"/>
    <x v="790"/>
    <m/>
    <x v="1"/>
    <x v="0"/>
    <m/>
    <m/>
    <s v="General Medicine"/>
    <s v="Gary Brown"/>
    <s v="Back Pain"/>
    <x v="2"/>
    <x v="792"/>
    <x v="2"/>
    <s v=""/>
    <n v="1"/>
    <x v="0"/>
    <x v="635"/>
  </r>
  <r>
    <s v="8e553b87-d978-41c4-ab96-4d0d0471976b"/>
    <x v="29"/>
    <n v="5"/>
    <s v="May"/>
    <x v="0"/>
    <x v="791"/>
    <m/>
    <x v="1"/>
    <x v="2"/>
    <n v="143.19999999999999"/>
    <m/>
    <s v="Pediatrics"/>
    <s v="Gary Brown"/>
    <s v="Hypertension"/>
    <x v="2"/>
    <x v="793"/>
    <x v="0"/>
    <s v=""/>
    <n v="4"/>
    <x v="0"/>
    <x v="636"/>
  </r>
  <r>
    <s v="12185aa4-d285-4fc8-94a6-d7e31c62038a"/>
    <x v="64"/>
    <n v="11"/>
    <s v="Nov"/>
    <x v="1"/>
    <x v="792"/>
    <m/>
    <x v="1"/>
    <x v="2"/>
    <m/>
    <m/>
    <s v="General Medicine"/>
    <s v="Brianna Garcia"/>
    <s v="Eczema"/>
    <x v="3"/>
    <x v="794"/>
    <x v="2"/>
    <s v=""/>
    <n v="4"/>
    <x v="0"/>
    <x v="637"/>
  </r>
  <r>
    <s v="1fb700e4-c3ac-40fe-8ee7-51876d18e9fc"/>
    <x v="286"/>
    <n v="9"/>
    <s v="Sep"/>
    <x v="0"/>
    <x v="793"/>
    <n v="48"/>
    <x v="7"/>
    <x v="1"/>
    <m/>
    <m/>
    <s v="Pediatrics"/>
    <s v="Brianna Garcia"/>
    <s v="Eczema"/>
    <x v="1"/>
    <x v="795"/>
    <x v="2"/>
    <s v=""/>
    <s v="No Feedback"/>
    <x v="0"/>
    <x v="638"/>
  </r>
  <r>
    <s v="DUPLICATE-e7a9f"/>
    <x v="207"/>
    <n v="6"/>
    <s v="Jun"/>
    <x v="1"/>
    <x v="794"/>
    <n v="41"/>
    <x v="4"/>
    <x v="1"/>
    <m/>
    <n v="77.599999999999994"/>
    <s v="Orthopedics"/>
    <s v="Steven Brown"/>
    <s v="Diabetes"/>
    <x v="3"/>
    <x v="796"/>
    <x v="2"/>
    <s v=""/>
    <s v="No Feedback"/>
    <x v="0"/>
    <x v="639"/>
  </r>
  <r>
    <s v="4d60bf71-5cf8-4a4b-a7c8-2d64955ff083"/>
    <x v="163"/>
    <n v="12"/>
    <s v="Dec"/>
    <x v="1"/>
    <x v="795"/>
    <m/>
    <x v="1"/>
    <x v="1"/>
    <m/>
    <m/>
    <s v="General Medicine"/>
    <s v="Gary Brown"/>
    <s v="Fracture"/>
    <x v="1"/>
    <x v="797"/>
    <x v="0"/>
    <s v=""/>
    <s v="No Feedback"/>
    <x v="0"/>
    <x v="640"/>
  </r>
  <r>
    <s v="6bb7fdc2-decf-49fe-baf2-34983435855d"/>
    <x v="60"/>
    <n v="1"/>
    <s v="Jan"/>
    <x v="1"/>
    <x v="796"/>
    <n v="61"/>
    <x v="5"/>
    <x v="2"/>
    <m/>
    <m/>
    <s v="Neurology"/>
    <s v="Tina Wright"/>
    <s v="Flu"/>
    <x v="0"/>
    <x v="798"/>
    <x v="3"/>
    <s v=""/>
    <n v="5"/>
    <x v="0"/>
    <x v="641"/>
  </r>
  <r>
    <s v="1eb7b12b-f0ec-4f95-9332-5fa3449ee894"/>
    <x v="132"/>
    <n v="2"/>
    <s v="Feb"/>
    <x v="0"/>
    <x v="797"/>
    <n v="46"/>
    <x v="7"/>
    <x v="0"/>
    <m/>
    <n v="57.3"/>
    <s v="Dermatology"/>
    <s v="Amanda Hudson"/>
    <s v="Diabetes"/>
    <x v="2"/>
    <x v="799"/>
    <x v="2"/>
    <s v=""/>
    <n v="4"/>
    <x v="0"/>
    <x v="642"/>
  </r>
  <r>
    <s v="d72508de-a02a-4069-9a31-3897496c33c9"/>
    <x v="146"/>
    <n v="10"/>
    <s v="Oct"/>
    <x v="1"/>
    <x v="798"/>
    <m/>
    <x v="1"/>
    <x v="0"/>
    <m/>
    <m/>
    <s v="General Medicine"/>
    <s v="Amanda Alvarado"/>
    <s v="Diabetes"/>
    <x v="1"/>
    <x v="800"/>
    <x v="1"/>
    <s v=""/>
    <s v="No Feedback"/>
    <x v="158"/>
    <x v="0"/>
  </r>
  <r>
    <s v="03c048b3-53e5-4de4-ae68-40982b8aa4c1"/>
    <x v="0"/>
    <n v="1"/>
    <s v="Jan"/>
    <x v="0"/>
    <x v="799"/>
    <m/>
    <x v="1"/>
    <x v="0"/>
    <m/>
    <n v="85.3"/>
    <s v="Dermatology"/>
    <s v="Patrick Howard"/>
    <s v="Migraine"/>
    <x v="3"/>
    <x v="801"/>
    <x v="2"/>
    <s v=""/>
    <n v="1"/>
    <x v="0"/>
    <x v="643"/>
  </r>
  <r>
    <s v="db3b46c3-2f15-4f38-9fca-dd5cdbcf4e1a"/>
    <x v="228"/>
    <n v="4"/>
    <s v="Apr"/>
    <x v="1"/>
    <x v="800"/>
    <m/>
    <x v="1"/>
    <x v="0"/>
    <n v="126.3"/>
    <m/>
    <s v="Orthopedics"/>
    <s v="Gary Brown"/>
    <s v="Migraine"/>
    <x v="3"/>
    <x v="802"/>
    <x v="2"/>
    <s v=""/>
    <n v="4"/>
    <x v="0"/>
    <x v="644"/>
  </r>
  <r>
    <s v="281866ef-5cf3-4dbe-b18a-39f2059e7b9a"/>
    <x v="15"/>
    <n v="5"/>
    <s v="May"/>
    <x v="1"/>
    <x v="801"/>
    <n v="44"/>
    <x v="4"/>
    <x v="1"/>
    <n v="165.1"/>
    <n v="92.7"/>
    <s v="Dermatology"/>
    <s v="Gary Brown"/>
    <s v="Diabetes"/>
    <x v="2"/>
    <x v="803"/>
    <x v="2"/>
    <s v=""/>
    <n v="5"/>
    <x v="0"/>
    <x v="645"/>
  </r>
  <r>
    <s v="DUPLICATE-90f7d"/>
    <x v="319"/>
    <n v="7"/>
    <s v="Jul"/>
    <x v="0"/>
    <x v="802"/>
    <n v="89"/>
    <x v="0"/>
    <x v="2"/>
    <m/>
    <m/>
    <s v="Pediatrics"/>
    <s v="Amanda Hudson"/>
    <s v="Back Pain"/>
    <x v="2"/>
    <x v="804"/>
    <x v="1"/>
    <s v=""/>
    <n v="5"/>
    <x v="159"/>
    <x v="0"/>
  </r>
  <r>
    <s v="a73c3db5-a287-4980-8617-326537ea6bdd"/>
    <x v="14"/>
    <n v="1"/>
    <s v="Jan"/>
    <x v="0"/>
    <x v="803"/>
    <m/>
    <x v="1"/>
    <x v="2"/>
    <m/>
    <m/>
    <s v="Neurology"/>
    <s v="Amanda Alvarado"/>
    <s v="Hypertension"/>
    <x v="2"/>
    <x v="805"/>
    <x v="1"/>
    <s v=""/>
    <n v="1"/>
    <x v="160"/>
    <x v="0"/>
  </r>
  <r>
    <s v="f5b9b391-7f62-407a-b4af-89d19a04a04f"/>
    <x v="91"/>
    <n v="11"/>
    <s v="Nov"/>
    <x v="1"/>
    <x v="804"/>
    <m/>
    <x v="1"/>
    <x v="0"/>
    <m/>
    <m/>
    <s v="Pediatrics"/>
    <s v="Gary Brown"/>
    <s v="Back Pain"/>
    <x v="3"/>
    <x v="806"/>
    <x v="2"/>
    <s v=""/>
    <n v="2"/>
    <x v="0"/>
    <x v="646"/>
  </r>
  <r>
    <s v="6343e870-24ba-43be-b783-539c5defcfe1"/>
    <x v="185"/>
    <n v="2"/>
    <s v="Feb"/>
    <x v="1"/>
    <x v="805"/>
    <m/>
    <x v="1"/>
    <x v="2"/>
    <n v="165.8"/>
    <m/>
    <s v="Dermatology"/>
    <s v="Gary Brown"/>
    <s v="Eczema"/>
    <x v="1"/>
    <x v="807"/>
    <x v="2"/>
    <s v=""/>
    <n v="5"/>
    <x v="0"/>
    <x v="647"/>
  </r>
  <r>
    <s v="c2fc8a78-d5fc-4301-bcfc-e03d3522ee7d"/>
    <x v="166"/>
    <n v="8"/>
    <s v="Aug"/>
    <x v="1"/>
    <x v="806"/>
    <m/>
    <x v="1"/>
    <x v="0"/>
    <m/>
    <m/>
    <s v="Pediatrics"/>
    <s v="Amanda Alvarado"/>
    <s v="Flu"/>
    <x v="2"/>
    <x v="808"/>
    <x v="1"/>
    <s v=""/>
    <n v="1"/>
    <x v="161"/>
    <x v="0"/>
  </r>
  <r>
    <s v="5fdaa4ab-9699-4e7f-862f-9158f4d65b24"/>
    <x v="58"/>
    <n v="11"/>
    <s v="Nov"/>
    <x v="0"/>
    <x v="807"/>
    <m/>
    <x v="1"/>
    <x v="0"/>
    <m/>
    <n v="98.8"/>
    <s v="Cardiology"/>
    <s v="Alec King"/>
    <s v="Flu"/>
    <x v="1"/>
    <x v="809"/>
    <x v="1"/>
    <s v=""/>
    <n v="4"/>
    <x v="162"/>
    <x v="0"/>
  </r>
  <r>
    <s v="e8990fca-e765-4f32-a722-db849d9db1ae"/>
    <x v="192"/>
    <n v="4"/>
    <s v="Apr"/>
    <x v="1"/>
    <x v="808"/>
    <n v="78"/>
    <x v="5"/>
    <x v="2"/>
    <m/>
    <n v="58.8"/>
    <s v="General Medicine"/>
    <s v="Patrick Howard"/>
    <s v="Diabetes"/>
    <x v="2"/>
    <x v="810"/>
    <x v="2"/>
    <s v=""/>
    <s v="No Feedback"/>
    <x v="0"/>
    <x v="648"/>
  </r>
  <r>
    <s v="2f948a95-4095-451a-a988-cd6ceb60f169"/>
    <x v="242"/>
    <n v="3"/>
    <s v="Mar"/>
    <x v="1"/>
    <x v="809"/>
    <m/>
    <x v="1"/>
    <x v="2"/>
    <m/>
    <m/>
    <s v="Pediatrics"/>
    <s v="Katrina Sanders"/>
    <s v="Eczema"/>
    <x v="3"/>
    <x v="811"/>
    <x v="3"/>
    <s v=""/>
    <n v="2"/>
    <x v="0"/>
    <x v="649"/>
  </r>
  <r>
    <s v="7507c041-a590-4430-ae9c-a4a05278de12"/>
    <x v="326"/>
    <n v="3"/>
    <s v="Mar"/>
    <x v="0"/>
    <x v="810"/>
    <n v="76"/>
    <x v="5"/>
    <x v="0"/>
    <m/>
    <m/>
    <s v="Orthopedics"/>
    <s v="Michael Bowman"/>
    <s v="Eczema"/>
    <x v="3"/>
    <x v="812"/>
    <x v="2"/>
    <s v=""/>
    <n v="1"/>
    <x v="0"/>
    <x v="650"/>
  </r>
  <r>
    <s v="f6a8b718-7a4f-4f94-a237-4309f0bc5e18"/>
    <x v="129"/>
    <n v="7"/>
    <s v="Jul"/>
    <x v="0"/>
    <x v="811"/>
    <m/>
    <x v="1"/>
    <x v="0"/>
    <m/>
    <n v="52.2"/>
    <s v="General Medicine"/>
    <s v="Amanda Hudson"/>
    <s v="Eczema"/>
    <x v="0"/>
    <x v="813"/>
    <x v="2"/>
    <s v=""/>
    <n v="4"/>
    <x v="0"/>
    <x v="651"/>
  </r>
  <r>
    <s v="8253b226-a61b-4474-b9b2-bdeead083eba"/>
    <x v="52"/>
    <n v="7"/>
    <s v="Jul"/>
    <x v="0"/>
    <x v="812"/>
    <n v="26"/>
    <x v="6"/>
    <x v="1"/>
    <m/>
    <m/>
    <s v="Neurology"/>
    <s v="Tyler Kim"/>
    <s v="Back Pain"/>
    <x v="0"/>
    <x v="814"/>
    <x v="2"/>
    <s v=""/>
    <s v="No Feedback"/>
    <x v="0"/>
    <x v="652"/>
  </r>
  <r>
    <s v="8627b0bf-b2bf-48c5-85bf-11487824eda1"/>
    <x v="90"/>
    <n v="2"/>
    <s v="Feb"/>
    <x v="1"/>
    <x v="813"/>
    <n v="26"/>
    <x v="6"/>
    <x v="2"/>
    <m/>
    <n v="99.5"/>
    <s v="General Medicine"/>
    <s v="Derrick Campbell"/>
    <s v="Migraine"/>
    <x v="3"/>
    <x v="815"/>
    <x v="0"/>
    <s v=""/>
    <n v="2"/>
    <x v="0"/>
    <x v="653"/>
  </r>
  <r>
    <s v="98590e08-c833-43a4-823c-4e953551167d"/>
    <x v="275"/>
    <n v="9"/>
    <s v="Sep"/>
    <x v="0"/>
    <x v="814"/>
    <m/>
    <x v="1"/>
    <x v="1"/>
    <n v="143.1"/>
    <n v="75.2"/>
    <s v="Dermatology"/>
    <s v="Michael Bowman"/>
    <s v="Back Pain"/>
    <x v="3"/>
    <x v="816"/>
    <x v="1"/>
    <s v=""/>
    <s v="No Feedback"/>
    <x v="163"/>
    <x v="0"/>
  </r>
  <r>
    <s v="26aa23bd-feb4-44c8-a676-afa380e48314"/>
    <x v="162"/>
    <n v="1"/>
    <s v="Jan"/>
    <x v="1"/>
    <x v="815"/>
    <m/>
    <x v="1"/>
    <x v="1"/>
    <m/>
    <n v="65.599999999999994"/>
    <s v="Orthopedics"/>
    <s v="Tina Wright"/>
    <s v="Eczema"/>
    <x v="1"/>
    <x v="817"/>
    <x v="3"/>
    <s v=""/>
    <n v="1"/>
    <x v="0"/>
    <x v="654"/>
  </r>
  <r>
    <s v="2c77ad6d-00cf-4a93-8098-330cd88b8558"/>
    <x v="45"/>
    <n v="4"/>
    <s v="Apr"/>
    <x v="1"/>
    <x v="816"/>
    <m/>
    <x v="1"/>
    <x v="2"/>
    <m/>
    <m/>
    <s v="General Medicine"/>
    <s v="Alec King"/>
    <s v="Diabetes"/>
    <x v="1"/>
    <x v="818"/>
    <x v="1"/>
    <s v=""/>
    <s v="No Feedback"/>
    <x v="164"/>
    <x v="0"/>
  </r>
  <r>
    <s v="a32eed8a-3f54-44d3-a5f5-8a7c51c6332b"/>
    <x v="286"/>
    <n v="9"/>
    <s v="Sep"/>
    <x v="0"/>
    <x v="817"/>
    <m/>
    <x v="1"/>
    <x v="2"/>
    <m/>
    <m/>
    <s v="Pediatrics"/>
    <s v="Patrick Howard"/>
    <s v="Diabetes"/>
    <x v="1"/>
    <x v="819"/>
    <x v="2"/>
    <s v=""/>
    <n v="1"/>
    <x v="0"/>
    <x v="655"/>
  </r>
  <r>
    <s v="ec2fd4b9-6aa0-4ec0-bf9f-464d6323e640"/>
    <x v="267"/>
    <n v="5"/>
    <s v="May"/>
    <x v="1"/>
    <x v="818"/>
    <m/>
    <x v="1"/>
    <x v="0"/>
    <m/>
    <n v="70.3"/>
    <s v="Pediatrics"/>
    <s v="Tina Wright"/>
    <s v="Migraine"/>
    <x v="1"/>
    <x v="820"/>
    <x v="2"/>
    <s v=""/>
    <n v="5"/>
    <x v="0"/>
    <x v="656"/>
  </r>
  <r>
    <s v="4196ed47-e2b6-461d-91d6-cbfdc0ed14a8"/>
    <x v="70"/>
    <n v="2"/>
    <s v="Feb"/>
    <x v="1"/>
    <x v="819"/>
    <n v="77"/>
    <x v="5"/>
    <x v="0"/>
    <n v="101.1"/>
    <m/>
    <s v="Orthopedics"/>
    <s v="Anthony Wilson"/>
    <s v="Migraine"/>
    <x v="3"/>
    <x v="821"/>
    <x v="0"/>
    <s v=""/>
    <n v="1"/>
    <x v="0"/>
    <x v="657"/>
  </r>
  <r>
    <s v="4a092e32-93b4-44b0-884f-c0a29f9687ff"/>
    <x v="236"/>
    <n v="7"/>
    <s v="Jul"/>
    <x v="1"/>
    <x v="820"/>
    <m/>
    <x v="1"/>
    <x v="0"/>
    <m/>
    <m/>
    <s v="Orthopedics"/>
    <s v="Alec King"/>
    <s v="Migraine"/>
    <x v="0"/>
    <x v="822"/>
    <x v="0"/>
    <s v=""/>
    <n v="4"/>
    <x v="0"/>
    <x v="658"/>
  </r>
  <r>
    <s v="7a6f26a2-2ea2-4571-a4c3-fc791cfa680c"/>
    <x v="118"/>
    <n v="1"/>
    <s v="Jan"/>
    <x v="1"/>
    <x v="821"/>
    <m/>
    <x v="1"/>
    <x v="2"/>
    <n v="159.1"/>
    <n v="115.6"/>
    <s v="Orthopedics"/>
    <s v="Anthony Wilson"/>
    <s v="Migraine"/>
    <x v="1"/>
    <x v="823"/>
    <x v="0"/>
    <s v=""/>
    <n v="1"/>
    <x v="0"/>
    <x v="659"/>
  </r>
  <r>
    <s v="3d22a471-83aa-4eaf-ae60-bf062a2658e8"/>
    <x v="264"/>
    <n v="2"/>
    <s v="Feb"/>
    <x v="1"/>
    <x v="822"/>
    <m/>
    <x v="1"/>
    <x v="0"/>
    <m/>
    <n v="54.1"/>
    <s v="Dermatology"/>
    <s v="Amanda Hudson"/>
    <s v="Fracture"/>
    <x v="1"/>
    <x v="824"/>
    <x v="3"/>
    <s v=""/>
    <n v="4"/>
    <x v="0"/>
    <x v="660"/>
  </r>
  <r>
    <s v="bf14357e-cf00-454d-81d3-d68109ad6a20"/>
    <x v="49"/>
    <n v="12"/>
    <s v="Dec"/>
    <x v="1"/>
    <x v="823"/>
    <n v="88"/>
    <x v="0"/>
    <x v="1"/>
    <n v="187.4"/>
    <m/>
    <s v="Neurology"/>
    <s v="Derrick Campbell"/>
    <s v="Diabetes"/>
    <x v="0"/>
    <x v="825"/>
    <x v="1"/>
    <s v=""/>
    <s v="No Feedback"/>
    <x v="165"/>
    <x v="0"/>
  </r>
  <r>
    <s v="f98459cb-2029-4f81-b3ce-213938d32c7c"/>
    <x v="259"/>
    <n v="2"/>
    <s v="Feb"/>
    <x v="1"/>
    <x v="128"/>
    <m/>
    <x v="1"/>
    <x v="2"/>
    <n v="162.30000000000001"/>
    <m/>
    <s v="General Medicine"/>
    <s v="Wanda Sullivan"/>
    <s v="Flu"/>
    <x v="1"/>
    <x v="826"/>
    <x v="2"/>
    <s v=""/>
    <n v="5"/>
    <x v="0"/>
    <x v="661"/>
  </r>
  <r>
    <s v="dcb8dfea-aa01-4ef5-91fd-0a1d89c301b8"/>
    <x v="327"/>
    <n v="1"/>
    <s v="Jan"/>
    <x v="1"/>
    <x v="824"/>
    <n v="20"/>
    <x v="6"/>
    <x v="1"/>
    <m/>
    <m/>
    <s v="Dermatology"/>
    <s v="Amanda Hudson"/>
    <s v="Hypertension"/>
    <x v="0"/>
    <x v="827"/>
    <x v="2"/>
    <s v=""/>
    <n v="1"/>
    <x v="0"/>
    <x v="662"/>
  </r>
  <r>
    <s v="5cbcb7eb-d1f7-409b-bbca-7b359ce258b2"/>
    <x v="55"/>
    <n v="3"/>
    <s v="Mar"/>
    <x v="1"/>
    <x v="825"/>
    <n v="37"/>
    <x v="4"/>
    <x v="2"/>
    <n v="117.6"/>
    <n v="74"/>
    <s v="Orthopedics"/>
    <s v="Patrick Howard"/>
    <s v="Hypertension"/>
    <x v="3"/>
    <x v="828"/>
    <x v="1"/>
    <s v=""/>
    <n v="4"/>
    <x v="166"/>
    <x v="0"/>
  </r>
  <r>
    <s v="a01756c3-e3cf-486b-9595-9ab1059813d1"/>
    <x v="236"/>
    <n v="7"/>
    <s v="Jul"/>
    <x v="1"/>
    <x v="826"/>
    <m/>
    <x v="1"/>
    <x v="0"/>
    <m/>
    <n v="52.9"/>
    <s v="General Medicine"/>
    <s v="Amanda Alvarado"/>
    <s v="Fracture"/>
    <x v="2"/>
    <x v="829"/>
    <x v="3"/>
    <s v=""/>
    <n v="4"/>
    <x v="0"/>
    <x v="663"/>
  </r>
  <r>
    <s v="88c7b371-4111-4790-ac09-fc185a7985f9"/>
    <x v="322"/>
    <n v="11"/>
    <s v="Nov"/>
    <x v="0"/>
    <x v="827"/>
    <n v="62"/>
    <x v="5"/>
    <x v="1"/>
    <m/>
    <m/>
    <s v="Cardiology"/>
    <s v="Wanda Sullivan"/>
    <s v="Back Pain"/>
    <x v="2"/>
    <x v="830"/>
    <x v="1"/>
    <s v=""/>
    <n v="4"/>
    <x v="167"/>
    <x v="0"/>
  </r>
  <r>
    <s v="1b0355b0-de53-45b9-b237-17fa870f5c29"/>
    <x v="86"/>
    <n v="3"/>
    <s v="Mar"/>
    <x v="0"/>
    <x v="828"/>
    <n v="33"/>
    <x v="4"/>
    <x v="0"/>
    <n v="112.4"/>
    <n v="72.900000000000006"/>
    <s v="General Medicine"/>
    <s v="Amanda Alvarado"/>
    <s v="Fracture"/>
    <x v="1"/>
    <x v="831"/>
    <x v="2"/>
    <s v=""/>
    <n v="4"/>
    <x v="0"/>
    <x v="664"/>
  </r>
  <r>
    <s v="9df53960-d34c-403b-a50c-2965f7256d22"/>
    <x v="328"/>
    <n v="7"/>
    <s v="Jul"/>
    <x v="0"/>
    <x v="829"/>
    <m/>
    <x v="1"/>
    <x v="0"/>
    <m/>
    <m/>
    <s v="Pediatrics"/>
    <s v="Cynthia Chavez"/>
    <s v="Migraine"/>
    <x v="0"/>
    <x v="832"/>
    <x v="1"/>
    <s v=""/>
    <n v="2"/>
    <x v="168"/>
    <x v="0"/>
  </r>
  <r>
    <s v="aa902d0a-6c90-4ff1-85e3-e7d436e6c4d8"/>
    <x v="145"/>
    <n v="10"/>
    <s v="Oct"/>
    <x v="0"/>
    <x v="830"/>
    <m/>
    <x v="1"/>
    <x v="2"/>
    <n v="199.5"/>
    <m/>
    <s v="Neurology"/>
    <s v="Tina Wright"/>
    <s v="Hypertension"/>
    <x v="3"/>
    <x v="833"/>
    <x v="2"/>
    <s v=""/>
    <n v="1"/>
    <x v="0"/>
    <x v="665"/>
  </r>
  <r>
    <s v="bc12b351-be12-47c9-b9c2-91e11c9b8b51"/>
    <x v="273"/>
    <n v="4"/>
    <s v="Apr"/>
    <x v="1"/>
    <x v="831"/>
    <m/>
    <x v="1"/>
    <x v="0"/>
    <n v="157.4"/>
    <m/>
    <s v="Orthopedics"/>
    <s v="Tyler Kim"/>
    <s v="Back Pain"/>
    <x v="3"/>
    <x v="834"/>
    <x v="0"/>
    <s v=""/>
    <n v="4"/>
    <x v="0"/>
    <x v="666"/>
  </r>
  <r>
    <s v="bf60079b-787d-41c5-be81-b91ba4c2e04a"/>
    <x v="160"/>
    <n v="11"/>
    <s v="Nov"/>
    <x v="0"/>
    <x v="832"/>
    <m/>
    <x v="1"/>
    <x v="0"/>
    <m/>
    <n v="42"/>
    <s v="General Medicine"/>
    <s v="Michael Bowman"/>
    <s v="Diabetes"/>
    <x v="1"/>
    <x v="835"/>
    <x v="1"/>
    <s v=""/>
    <n v="5"/>
    <x v="169"/>
    <x v="0"/>
  </r>
  <r>
    <s v="b75de56b-4b46-4f42-96e7-8482f1ea813d"/>
    <x v="95"/>
    <n v="3"/>
    <s v="Mar"/>
    <x v="1"/>
    <x v="833"/>
    <m/>
    <x v="1"/>
    <x v="2"/>
    <n v="132.5"/>
    <m/>
    <s v="Cardiology"/>
    <s v="Amanda Alvarado"/>
    <s v="Eczema"/>
    <x v="1"/>
    <x v="836"/>
    <x v="3"/>
    <s v=""/>
    <n v="4"/>
    <x v="0"/>
    <x v="667"/>
  </r>
  <r>
    <s v="8d4495bb-31ea-45d6-beee-4965a279b23c"/>
    <x v="58"/>
    <n v="11"/>
    <s v="Nov"/>
    <x v="0"/>
    <x v="834"/>
    <m/>
    <x v="1"/>
    <x v="1"/>
    <m/>
    <n v="63.9"/>
    <s v="Orthopedics"/>
    <s v="Brianna Garcia"/>
    <s v="Back Pain"/>
    <x v="1"/>
    <x v="837"/>
    <x v="3"/>
    <s v=""/>
    <n v="4"/>
    <x v="0"/>
    <x v="668"/>
  </r>
  <r>
    <s v="cb7febe7-5f23-41a4-9602-9a4ed9996eca"/>
    <x v="321"/>
    <n v="8"/>
    <s v="Aug"/>
    <x v="0"/>
    <x v="835"/>
    <m/>
    <x v="1"/>
    <x v="0"/>
    <n v="179.7"/>
    <m/>
    <s v="Neurology"/>
    <s v="Alec King"/>
    <s v="Diabetes"/>
    <x v="0"/>
    <x v="838"/>
    <x v="2"/>
    <s v=""/>
    <n v="2"/>
    <x v="0"/>
    <x v="669"/>
  </r>
  <r>
    <s v="90c63124-5d49-4eac-97dd-7a4374ef16f8"/>
    <x v="218"/>
    <n v="11"/>
    <s v="Nov"/>
    <x v="0"/>
    <x v="836"/>
    <m/>
    <x v="1"/>
    <x v="0"/>
    <m/>
    <n v="48.3"/>
    <s v="Dermatology"/>
    <s v="Derrick Campbell"/>
    <s v="Back Pain"/>
    <x v="1"/>
    <x v="839"/>
    <x v="3"/>
    <s v=""/>
    <n v="4"/>
    <x v="0"/>
    <x v="670"/>
  </r>
  <r>
    <s v="cc8b839c-8d11-4efb-a9d0-4924c246fc06"/>
    <x v="166"/>
    <n v="8"/>
    <s v="Aug"/>
    <x v="1"/>
    <x v="837"/>
    <m/>
    <x v="1"/>
    <x v="0"/>
    <m/>
    <m/>
    <s v="Cardiology"/>
    <s v="Tyler Kim"/>
    <s v="Back Pain"/>
    <x v="2"/>
    <x v="840"/>
    <x v="3"/>
    <s v=""/>
    <s v="No Feedback"/>
    <x v="0"/>
    <x v="671"/>
  </r>
  <r>
    <s v="48f85ab9-d033-44e0-b7f8-abf4df81ab03"/>
    <x v="158"/>
    <n v="7"/>
    <s v="Jul"/>
    <x v="0"/>
    <x v="838"/>
    <n v="80"/>
    <x v="0"/>
    <x v="0"/>
    <m/>
    <n v="45.8"/>
    <s v="Neurology"/>
    <s v="Tina Wright"/>
    <s v="Back Pain"/>
    <x v="3"/>
    <x v="841"/>
    <x v="2"/>
    <s v=""/>
    <s v="No Feedback"/>
    <x v="0"/>
    <x v="672"/>
  </r>
  <r>
    <s v="1f91b462-4cd7-4ae0-97c2-2e774bcf257a"/>
    <x v="78"/>
    <n v="3"/>
    <s v="Mar"/>
    <x v="1"/>
    <x v="144"/>
    <m/>
    <x v="1"/>
    <x v="1"/>
    <m/>
    <m/>
    <s v="Pediatrics"/>
    <s v="Katrina Sanders"/>
    <s v="Hypertension"/>
    <x v="3"/>
    <x v="842"/>
    <x v="2"/>
    <s v=""/>
    <n v="4"/>
    <x v="0"/>
    <x v="673"/>
  </r>
  <r>
    <s v="660ebbaf-755b-4205-a0a5-c517ba2cec51"/>
    <x v="66"/>
    <n v="1"/>
    <s v="Jan"/>
    <x v="1"/>
    <x v="839"/>
    <m/>
    <x v="1"/>
    <x v="1"/>
    <m/>
    <m/>
    <s v="Cardiology"/>
    <s v="Steven Brown"/>
    <s v="Flu"/>
    <x v="3"/>
    <x v="843"/>
    <x v="0"/>
    <s v=""/>
    <n v="1"/>
    <x v="0"/>
    <x v="674"/>
  </r>
  <r>
    <s v="f1a952bb-d698-48c9-a0cc-fe56ff317048"/>
    <x v="272"/>
    <n v="12"/>
    <s v="Dec"/>
    <x v="1"/>
    <x v="840"/>
    <m/>
    <x v="1"/>
    <x v="0"/>
    <n v="186.9"/>
    <m/>
    <s v="Neurology"/>
    <s v="Cynthia Chavez"/>
    <s v="Hypertension"/>
    <x v="0"/>
    <x v="844"/>
    <x v="2"/>
    <s v=""/>
    <n v="4"/>
    <x v="0"/>
    <x v="675"/>
  </r>
  <r>
    <s v="ae5ab6f8-53f7-465a-8bd6-9472b53bcf39"/>
    <x v="325"/>
    <n v="10"/>
    <s v="Oct"/>
    <x v="0"/>
    <x v="841"/>
    <m/>
    <x v="1"/>
    <x v="0"/>
    <n v="151.4"/>
    <m/>
    <s v="Dermatology"/>
    <s v="Katrina Sanders"/>
    <s v="Back Pain"/>
    <x v="3"/>
    <x v="845"/>
    <x v="3"/>
    <s v=""/>
    <n v="2"/>
    <x v="0"/>
    <x v="676"/>
  </r>
  <r>
    <s v="a06ee900-2d93-4850-a257-9a96284cc5df"/>
    <x v="283"/>
    <n v="6"/>
    <s v="Jun"/>
    <x v="0"/>
    <x v="842"/>
    <m/>
    <x v="1"/>
    <x v="1"/>
    <n v="128.4"/>
    <m/>
    <s v="Dermatology"/>
    <s v="Amanda Alvarado"/>
    <s v="Flu"/>
    <x v="1"/>
    <x v="846"/>
    <x v="2"/>
    <s v=""/>
    <s v="No Feedback"/>
    <x v="0"/>
    <x v="677"/>
  </r>
  <r>
    <s v="d08e6ed7-a5fe-4287-98d7-5e0959a0cab0"/>
    <x v="90"/>
    <n v="2"/>
    <s v="Feb"/>
    <x v="1"/>
    <x v="843"/>
    <m/>
    <x v="1"/>
    <x v="2"/>
    <m/>
    <n v="81.599999999999994"/>
    <s v="General Medicine"/>
    <s v="Brianna Garcia"/>
    <s v="Hypertension"/>
    <x v="3"/>
    <x v="847"/>
    <x v="0"/>
    <s v=""/>
    <n v="3"/>
    <x v="0"/>
    <x v="678"/>
  </r>
  <r>
    <s v="4d77cf6d-e2d9-48cf-b02f-a5e14d0e8475"/>
    <x v="130"/>
    <n v="4"/>
    <s v="Apr"/>
    <x v="1"/>
    <x v="844"/>
    <n v="52"/>
    <x v="7"/>
    <x v="1"/>
    <n v="148.1"/>
    <n v="54.8"/>
    <s v="Cardiology"/>
    <s v="Tina Wright"/>
    <s v="Fracture"/>
    <x v="3"/>
    <x v="848"/>
    <x v="2"/>
    <s v=""/>
    <n v="1"/>
    <x v="0"/>
    <x v="679"/>
  </r>
  <r>
    <s v="1a103f72-7cce-4095-8009-345f9db82101"/>
    <x v="20"/>
    <n v="12"/>
    <s v="Dec"/>
    <x v="0"/>
    <x v="845"/>
    <m/>
    <x v="1"/>
    <x v="1"/>
    <m/>
    <n v="41.7"/>
    <s v="Orthopedics"/>
    <s v="Brianna Garcia"/>
    <s v="Hypertension"/>
    <x v="2"/>
    <x v="849"/>
    <x v="0"/>
    <s v=""/>
    <n v="4"/>
    <x v="0"/>
    <x v="680"/>
  </r>
  <r>
    <s v="34e30a9e-74d3-4bca-a911-9d8beefbb696"/>
    <x v="256"/>
    <n v="6"/>
    <s v="Jun"/>
    <x v="1"/>
    <x v="846"/>
    <n v="38"/>
    <x v="4"/>
    <x v="2"/>
    <m/>
    <n v="115.5"/>
    <s v="Neurology"/>
    <s v="Brianna Garcia"/>
    <s v="Fracture"/>
    <x v="1"/>
    <x v="140"/>
    <x v="2"/>
    <s v=""/>
    <n v="1"/>
    <x v="0"/>
    <x v="681"/>
  </r>
  <r>
    <s v="20b9af46-b1ea-44d0-98e0-e9f370dd1f92"/>
    <x v="32"/>
    <n v="2"/>
    <s v="Feb"/>
    <x v="0"/>
    <x v="847"/>
    <m/>
    <x v="1"/>
    <x v="0"/>
    <m/>
    <m/>
    <s v="Cardiology"/>
    <s v="Alec King"/>
    <s v="Fracture"/>
    <x v="1"/>
    <x v="850"/>
    <x v="0"/>
    <s v=""/>
    <n v="4"/>
    <x v="0"/>
    <x v="682"/>
  </r>
  <r>
    <s v="57025267-5116-413a-8617-a32da02fbc78"/>
    <x v="146"/>
    <n v="10"/>
    <s v="Oct"/>
    <x v="1"/>
    <x v="848"/>
    <m/>
    <x v="1"/>
    <x v="1"/>
    <n v="194.1"/>
    <n v="61"/>
    <s v="Cardiology"/>
    <s v="Derrick Campbell"/>
    <s v="Diabetes"/>
    <x v="3"/>
    <x v="851"/>
    <x v="3"/>
    <s v=""/>
    <n v="4"/>
    <x v="0"/>
    <x v="683"/>
  </r>
  <r>
    <s v="DUPLICATE-80b37"/>
    <x v="136"/>
    <n v="8"/>
    <s v="Aug"/>
    <x v="0"/>
    <x v="849"/>
    <n v="64"/>
    <x v="5"/>
    <x v="0"/>
    <m/>
    <n v="49.8"/>
    <s v="Neurology"/>
    <s v="Amanda Hudson"/>
    <s v="Migraine"/>
    <x v="1"/>
    <x v="852"/>
    <x v="3"/>
    <s v=""/>
    <s v="No Feedback"/>
    <x v="0"/>
    <x v="684"/>
  </r>
  <r>
    <s v="08734c39-eaf9-43a0-8e0b-4495ac9ecc70"/>
    <x v="12"/>
    <n v="11"/>
    <s v="Nov"/>
    <x v="0"/>
    <x v="850"/>
    <m/>
    <x v="1"/>
    <x v="1"/>
    <m/>
    <m/>
    <s v="General Medicine"/>
    <s v="Tina Wright"/>
    <s v="Back Pain"/>
    <x v="3"/>
    <x v="853"/>
    <x v="2"/>
    <s v=""/>
    <n v="1"/>
    <x v="0"/>
    <x v="685"/>
  </r>
  <r>
    <s v="e3514b55-e8f9-41a7-aea1-7c3dd055236c"/>
    <x v="218"/>
    <n v="11"/>
    <s v="Nov"/>
    <x v="0"/>
    <x v="851"/>
    <m/>
    <x v="1"/>
    <x v="1"/>
    <n v="125.1"/>
    <m/>
    <s v="Neurology"/>
    <s v="Gary Brown"/>
    <s v="Flu"/>
    <x v="0"/>
    <x v="854"/>
    <x v="0"/>
    <s v=""/>
    <n v="4"/>
    <x v="0"/>
    <x v="686"/>
  </r>
  <r>
    <s v="16bcc3fb-ead4-44ca-95f5-afe09ce81f25"/>
    <x v="56"/>
    <n v="3"/>
    <s v="Mar"/>
    <x v="0"/>
    <x v="852"/>
    <n v="7"/>
    <x v="3"/>
    <x v="1"/>
    <m/>
    <m/>
    <s v="Dermatology"/>
    <s v="Steven Brown"/>
    <s v="Back Pain"/>
    <x v="2"/>
    <x v="855"/>
    <x v="2"/>
    <s v=""/>
    <n v="4"/>
    <x v="0"/>
    <x v="687"/>
  </r>
  <r>
    <s v="c4bb1177-da84-4c53-aa44-a8db52fd80af"/>
    <x v="186"/>
    <n v="7"/>
    <s v="Jul"/>
    <x v="0"/>
    <x v="853"/>
    <n v="57"/>
    <x v="7"/>
    <x v="0"/>
    <n v="151.5"/>
    <m/>
    <s v="Dermatology"/>
    <s v="Patrick Howard"/>
    <s v="Eczema"/>
    <x v="1"/>
    <x v="856"/>
    <x v="2"/>
    <s v=""/>
    <n v="4"/>
    <x v="0"/>
    <x v="688"/>
  </r>
  <r>
    <s v="1c766464-7ff0-47a4-b7f6-5fcb18f96342"/>
    <x v="166"/>
    <n v="8"/>
    <s v="Aug"/>
    <x v="1"/>
    <x v="854"/>
    <m/>
    <x v="1"/>
    <x v="2"/>
    <m/>
    <m/>
    <s v="Pediatrics"/>
    <s v="Wanda Sullivan"/>
    <s v="Migraine"/>
    <x v="3"/>
    <x v="857"/>
    <x v="1"/>
    <s v=""/>
    <n v="3"/>
    <x v="170"/>
    <x v="0"/>
  </r>
  <r>
    <s v="a11f0b9d-2f2f-42ad-8606-94a1d95a04ca"/>
    <x v="321"/>
    <n v="8"/>
    <s v="Aug"/>
    <x v="0"/>
    <x v="855"/>
    <m/>
    <x v="1"/>
    <x v="0"/>
    <m/>
    <n v="81.099999999999994"/>
    <s v="Dermatology"/>
    <s v="Tyler Kim"/>
    <s v="Diabetes"/>
    <x v="1"/>
    <x v="858"/>
    <x v="3"/>
    <s v=""/>
    <n v="4"/>
    <x v="0"/>
    <x v="689"/>
  </r>
  <r>
    <s v="64d8bac4-4a59-4443-b9a9-a7824a73c00b"/>
    <x v="222"/>
    <n v="8"/>
    <s v="Aug"/>
    <x v="0"/>
    <x v="856"/>
    <m/>
    <x v="1"/>
    <x v="1"/>
    <n v="181.3"/>
    <m/>
    <s v="Neurology"/>
    <s v="Amanda Hudson"/>
    <s v="Migraine"/>
    <x v="0"/>
    <x v="859"/>
    <x v="2"/>
    <s v=""/>
    <n v="3"/>
    <x v="0"/>
    <x v="690"/>
  </r>
  <r>
    <s v="98edad41-1b24-4fae-b323-0ec8441ad8b6"/>
    <x v="26"/>
    <n v="6"/>
    <s v="Jun"/>
    <x v="0"/>
    <x v="857"/>
    <n v="23"/>
    <x v="6"/>
    <x v="0"/>
    <m/>
    <m/>
    <s v="Cardiology"/>
    <s v="Wanda Sullivan"/>
    <s v="Flu"/>
    <x v="3"/>
    <x v="860"/>
    <x v="2"/>
    <s v=""/>
    <n v="2"/>
    <x v="0"/>
    <x v="691"/>
  </r>
  <r>
    <s v="72a1a802-b22b-4f05-8ff9-7580ad230bb8"/>
    <x v="295"/>
    <n v="1"/>
    <s v="Jan"/>
    <x v="1"/>
    <x v="858"/>
    <m/>
    <x v="1"/>
    <x v="1"/>
    <m/>
    <n v="78.099999999999994"/>
    <s v="Neurology"/>
    <s v="Alec King"/>
    <s v="Back Pain"/>
    <x v="3"/>
    <x v="861"/>
    <x v="3"/>
    <s v=""/>
    <n v="3"/>
    <x v="0"/>
    <x v="692"/>
  </r>
  <r>
    <s v="254c237b-fa71-43f5-93da-aa69c5e306ab"/>
    <x v="79"/>
    <n v="9"/>
    <s v="Sep"/>
    <x v="0"/>
    <x v="859"/>
    <n v="61"/>
    <x v="5"/>
    <x v="0"/>
    <m/>
    <m/>
    <s v="Dermatology"/>
    <s v="Katrina Sanders"/>
    <s v="Hypertension"/>
    <x v="2"/>
    <x v="862"/>
    <x v="2"/>
    <s v=""/>
    <n v="3"/>
    <x v="0"/>
    <x v="693"/>
  </r>
  <r>
    <s v="7eba0c37-e4a0-48aa-9e80-6d1333264cb7"/>
    <x v="329"/>
    <n v="1"/>
    <s v="Jan"/>
    <x v="1"/>
    <x v="860"/>
    <m/>
    <x v="1"/>
    <x v="0"/>
    <n v="110.6"/>
    <n v="71.599999999999994"/>
    <s v="Dermatology"/>
    <s v="Amanda Hudson"/>
    <s v="Hypertension"/>
    <x v="3"/>
    <x v="863"/>
    <x v="2"/>
    <s v=""/>
    <s v="No Feedback"/>
    <x v="0"/>
    <x v="694"/>
  </r>
  <r>
    <s v="cefb7f97-eaad-49d1-894b-5f6dd1595b02"/>
    <x v="78"/>
    <n v="3"/>
    <s v="Mar"/>
    <x v="1"/>
    <x v="861"/>
    <m/>
    <x v="1"/>
    <x v="1"/>
    <n v="119.9"/>
    <m/>
    <s v="Cardiology"/>
    <s v="Tyler Kim"/>
    <s v="Flu"/>
    <x v="0"/>
    <x v="864"/>
    <x v="2"/>
    <s v=""/>
    <n v="1"/>
    <x v="0"/>
    <x v="695"/>
  </r>
  <r>
    <s v="fcd7ee2f-a5eb-41cd-be70-9e8ffd3d1f0c"/>
    <x v="258"/>
    <n v="11"/>
    <s v="Nov"/>
    <x v="0"/>
    <x v="862"/>
    <m/>
    <x v="1"/>
    <x v="0"/>
    <m/>
    <m/>
    <s v="Dermatology"/>
    <s v="Wanda Sullivan"/>
    <s v="Hypertension"/>
    <x v="0"/>
    <x v="865"/>
    <x v="3"/>
    <s v=""/>
    <n v="1"/>
    <x v="0"/>
    <x v="696"/>
  </r>
  <r>
    <s v="97600222-6223-4698-bbca-bf59079082d8"/>
    <x v="330"/>
    <n v="5"/>
    <s v="May"/>
    <x v="1"/>
    <x v="863"/>
    <m/>
    <x v="1"/>
    <x v="0"/>
    <m/>
    <m/>
    <s v="Pediatrics"/>
    <s v="Michael Bowman"/>
    <s v="Fracture"/>
    <x v="0"/>
    <x v="866"/>
    <x v="1"/>
    <s v=""/>
    <n v="3"/>
    <x v="171"/>
    <x v="0"/>
  </r>
  <r>
    <s v="6e986f7e-1424-412e-b09e-91d5627886a1"/>
    <x v="331"/>
    <n v="1"/>
    <s v="Jan"/>
    <x v="0"/>
    <x v="864"/>
    <n v="37"/>
    <x v="4"/>
    <x v="2"/>
    <m/>
    <m/>
    <s v="Orthopedics"/>
    <s v="Katrina Sanders"/>
    <s v="Diabetes"/>
    <x v="3"/>
    <x v="867"/>
    <x v="0"/>
    <s v=""/>
    <n v="4"/>
    <x v="0"/>
    <x v="697"/>
  </r>
  <r>
    <s v="4a449c7a-6e05-471c-bf54-11109d510fdf"/>
    <x v="75"/>
    <n v="1"/>
    <s v="Jan"/>
    <x v="1"/>
    <x v="865"/>
    <m/>
    <x v="1"/>
    <x v="2"/>
    <m/>
    <n v="60"/>
    <s v="Pediatrics"/>
    <s v="Tyler Kim"/>
    <s v="Hypertension"/>
    <x v="2"/>
    <x v="868"/>
    <x v="2"/>
    <s v=""/>
    <s v="No Feedback"/>
    <x v="0"/>
    <x v="698"/>
  </r>
  <r>
    <s v="d018c328-7dbd-40a8-a7f5-089fb08ce877"/>
    <x v="115"/>
    <n v="1"/>
    <s v="Jan"/>
    <x v="1"/>
    <x v="866"/>
    <m/>
    <x v="1"/>
    <x v="0"/>
    <n v="132.6"/>
    <n v="75.599999999999994"/>
    <s v="Orthopedics"/>
    <s v="Amanda Alvarado"/>
    <s v="Fracture"/>
    <x v="1"/>
    <x v="869"/>
    <x v="2"/>
    <s v=""/>
    <n v="1"/>
    <x v="0"/>
    <x v="699"/>
  </r>
  <r>
    <s v="43d6325a-0ac2-4ed8-b872-b5189f763c71"/>
    <x v="332"/>
    <n v="5"/>
    <s v="May"/>
    <x v="1"/>
    <x v="867"/>
    <n v="70"/>
    <x v="5"/>
    <x v="0"/>
    <m/>
    <m/>
    <s v="Orthopedics"/>
    <s v="Anthony Wilson"/>
    <s v="Hypertension"/>
    <x v="1"/>
    <x v="870"/>
    <x v="1"/>
    <s v=""/>
    <n v="1"/>
    <x v="172"/>
    <x v="0"/>
  </r>
  <r>
    <s v="d3852bf3-0564-488b-8371-3a26ee0a5464"/>
    <x v="258"/>
    <n v="11"/>
    <s v="Nov"/>
    <x v="0"/>
    <x v="868"/>
    <m/>
    <x v="1"/>
    <x v="2"/>
    <m/>
    <m/>
    <s v="Pediatrics"/>
    <s v="Steven Brown"/>
    <s v="Hypertension"/>
    <x v="2"/>
    <x v="871"/>
    <x v="0"/>
    <s v=""/>
    <s v="No Feedback"/>
    <x v="0"/>
    <x v="700"/>
  </r>
  <r>
    <s v="1b7ed750-7463-462d-a283-24c6d55d8f49"/>
    <x v="190"/>
    <n v="8"/>
    <s v="Aug"/>
    <x v="0"/>
    <x v="869"/>
    <m/>
    <x v="1"/>
    <x v="0"/>
    <m/>
    <n v="60.1"/>
    <s v="Orthopedics"/>
    <s v="Gary Brown"/>
    <s v="Back Pain"/>
    <x v="2"/>
    <x v="872"/>
    <x v="1"/>
    <s v=""/>
    <s v="No Feedback"/>
    <x v="173"/>
    <x v="0"/>
  </r>
  <r>
    <s v="f9014dd5-e2f1-4027-932d-771f3b614ca1"/>
    <x v="130"/>
    <n v="4"/>
    <s v="Apr"/>
    <x v="1"/>
    <x v="870"/>
    <n v="17"/>
    <x v="2"/>
    <x v="1"/>
    <m/>
    <n v="61.9"/>
    <s v="General Medicine"/>
    <s v="Patrick Howard"/>
    <s v="Diabetes"/>
    <x v="2"/>
    <x v="873"/>
    <x v="0"/>
    <s v=""/>
    <n v="4"/>
    <x v="0"/>
    <x v="701"/>
  </r>
  <r>
    <s v="4f01c863-c4a3-4e83-90ba-0fd8d9f30668"/>
    <x v="246"/>
    <n v="12"/>
    <s v="Dec"/>
    <x v="0"/>
    <x v="871"/>
    <n v="59"/>
    <x v="7"/>
    <x v="2"/>
    <m/>
    <n v="74.2"/>
    <s v="Dermatology"/>
    <s v="Gary Brown"/>
    <s v="Hypertension"/>
    <x v="3"/>
    <x v="874"/>
    <x v="2"/>
    <s v=""/>
    <n v="3"/>
    <x v="0"/>
    <x v="702"/>
  </r>
  <r>
    <s v="5bcffad3-6e0e-4ba5-b494-7de40bf29a59"/>
    <x v="250"/>
    <n v="9"/>
    <s v="Sep"/>
    <x v="0"/>
    <x v="872"/>
    <m/>
    <x v="1"/>
    <x v="0"/>
    <m/>
    <n v="86.1"/>
    <s v="Orthopedics"/>
    <s v="Patrick Howard"/>
    <s v="Hypertension"/>
    <x v="0"/>
    <x v="875"/>
    <x v="1"/>
    <s v=""/>
    <s v="No Feedback"/>
    <x v="174"/>
    <x v="0"/>
  </r>
  <r>
    <s v="333c4c61-b082-4f1d-bbb0-a4c461f1b06b"/>
    <x v="24"/>
    <n v="7"/>
    <s v="Jul"/>
    <x v="0"/>
    <x v="873"/>
    <n v="74"/>
    <x v="5"/>
    <x v="0"/>
    <m/>
    <m/>
    <s v="General Medicine"/>
    <s v="Steven Brown"/>
    <s v="Migraine"/>
    <x v="2"/>
    <x v="876"/>
    <x v="2"/>
    <s v=""/>
    <n v="4"/>
    <x v="0"/>
    <x v="703"/>
  </r>
  <r>
    <s v="ad7caacd-9020-4440-a54d-1d7829360569"/>
    <x v="211"/>
    <n v="4"/>
    <s v="Apr"/>
    <x v="0"/>
    <x v="874"/>
    <n v="55"/>
    <x v="7"/>
    <x v="2"/>
    <n v="151"/>
    <m/>
    <s v="Neurology"/>
    <s v="Anthony Wilson"/>
    <s v="Diabetes"/>
    <x v="3"/>
    <x v="877"/>
    <x v="2"/>
    <s v=""/>
    <n v="3"/>
    <x v="0"/>
    <x v="704"/>
  </r>
  <r>
    <s v="DUPLICATE-ef25f"/>
    <x v="175"/>
    <n v="7"/>
    <s v="Jul"/>
    <x v="0"/>
    <x v="875"/>
    <n v="49"/>
    <x v="7"/>
    <x v="1"/>
    <m/>
    <m/>
    <s v="Cardiology"/>
    <s v="Anthony Wilson"/>
    <s v="Fracture"/>
    <x v="2"/>
    <x v="878"/>
    <x v="1"/>
    <s v=""/>
    <n v="4"/>
    <x v="175"/>
    <x v="0"/>
  </r>
  <r>
    <s v="654733e2-7ae0-4245-8875-827b57b70e7e"/>
    <x v="134"/>
    <n v="2"/>
    <s v="Feb"/>
    <x v="1"/>
    <x v="876"/>
    <m/>
    <x v="1"/>
    <x v="0"/>
    <m/>
    <m/>
    <s v="Pediatrics"/>
    <s v="Gary Brown"/>
    <s v="Eczema"/>
    <x v="3"/>
    <x v="879"/>
    <x v="0"/>
    <s v=""/>
    <n v="4"/>
    <x v="0"/>
    <x v="705"/>
  </r>
  <r>
    <s v="2bb9fc13-20d8-4075-bbfb-94159dd0fbf5"/>
    <x v="67"/>
    <n v="9"/>
    <s v="Sep"/>
    <x v="0"/>
    <x v="877"/>
    <m/>
    <x v="1"/>
    <x v="0"/>
    <m/>
    <n v="44.8"/>
    <s v="Dermatology"/>
    <s v="Tyler Kim"/>
    <s v="Back Pain"/>
    <x v="0"/>
    <x v="880"/>
    <x v="2"/>
    <s v=""/>
    <n v="1"/>
    <x v="0"/>
    <x v="706"/>
  </r>
  <r>
    <s v="88f71bf4-e329-4e4e-a944-7e5f1ce23f8a"/>
    <x v="145"/>
    <n v="10"/>
    <s v="Oct"/>
    <x v="0"/>
    <x v="878"/>
    <m/>
    <x v="1"/>
    <x v="0"/>
    <n v="199.8"/>
    <m/>
    <s v="Orthopedics"/>
    <s v="Alec King"/>
    <s v="Migraine"/>
    <x v="3"/>
    <x v="881"/>
    <x v="1"/>
    <s v=""/>
    <n v="1"/>
    <x v="176"/>
    <x v="0"/>
  </r>
  <r>
    <s v="5b6a3140-574a-446c-9210-0ea54f857129"/>
    <x v="293"/>
    <n v="10"/>
    <s v="Oct"/>
    <x v="0"/>
    <x v="879"/>
    <m/>
    <x v="1"/>
    <x v="0"/>
    <n v="189"/>
    <m/>
    <s v="General Medicine"/>
    <s v="Michael Bowman"/>
    <s v="Eczema"/>
    <x v="0"/>
    <x v="882"/>
    <x v="2"/>
    <s v=""/>
    <n v="1"/>
    <x v="0"/>
    <x v="707"/>
  </r>
  <r>
    <s v="73367689-65d3-4f41-a149-751cd97d6bd2"/>
    <x v="333"/>
    <n v="6"/>
    <s v="Jun"/>
    <x v="0"/>
    <x v="880"/>
    <n v="41"/>
    <x v="4"/>
    <x v="1"/>
    <n v="130.1"/>
    <n v="96.2"/>
    <s v="Neurology"/>
    <s v="Amanda Alvarado"/>
    <s v="Back Pain"/>
    <x v="3"/>
    <x v="883"/>
    <x v="3"/>
    <s v=""/>
    <n v="1"/>
    <x v="0"/>
    <x v="708"/>
  </r>
  <r>
    <s v="99d4e92f-8059-4225-a5de-5d4e9af6eb6a"/>
    <x v="265"/>
    <n v="9"/>
    <s v="Sep"/>
    <x v="0"/>
    <x v="881"/>
    <m/>
    <x v="1"/>
    <x v="1"/>
    <m/>
    <m/>
    <s v="Pediatrics"/>
    <s v="Tina Wright"/>
    <s v="Fracture"/>
    <x v="1"/>
    <x v="884"/>
    <x v="3"/>
    <s v=""/>
    <n v="4"/>
    <x v="0"/>
    <x v="709"/>
  </r>
  <r>
    <s v="194933d6-d1b4-4035-91e1-6b022200cb12"/>
    <x v="82"/>
    <n v="4"/>
    <s v="Apr"/>
    <x v="1"/>
    <x v="882"/>
    <m/>
    <x v="1"/>
    <x v="0"/>
    <m/>
    <n v="72.400000000000006"/>
    <s v="Pediatrics"/>
    <s v="Anthony Wilson"/>
    <s v="Eczema"/>
    <x v="2"/>
    <x v="885"/>
    <x v="2"/>
    <s v=""/>
    <n v="1"/>
    <x v="0"/>
    <x v="710"/>
  </r>
  <r>
    <s v="DUPLICATE-d99d5"/>
    <x v="141"/>
    <n v="3"/>
    <s v="Mar"/>
    <x v="1"/>
    <x v="883"/>
    <m/>
    <x v="1"/>
    <x v="1"/>
    <m/>
    <m/>
    <s v="General Medicine"/>
    <s v="Michael Bowman"/>
    <s v="Fracture"/>
    <x v="2"/>
    <x v="886"/>
    <x v="2"/>
    <s v=""/>
    <n v="1"/>
    <x v="0"/>
    <x v="711"/>
  </r>
  <r>
    <s v="f1707f81-0bae-49d7-ac32-c4bb8a690501"/>
    <x v="236"/>
    <n v="7"/>
    <s v="Jul"/>
    <x v="1"/>
    <x v="884"/>
    <m/>
    <x v="1"/>
    <x v="0"/>
    <n v="189.6"/>
    <n v="97.3"/>
    <s v="Dermatology"/>
    <s v="Cynthia Chavez"/>
    <s v="Flu"/>
    <x v="0"/>
    <x v="887"/>
    <x v="3"/>
    <s v=""/>
    <n v="4"/>
    <x v="0"/>
    <x v="712"/>
  </r>
  <r>
    <s v="cc96763e-7791-49f8-901c-55f74075de87"/>
    <x v="334"/>
    <n v="8"/>
    <s v="Aug"/>
    <x v="0"/>
    <x v="885"/>
    <m/>
    <x v="1"/>
    <x v="0"/>
    <m/>
    <n v="104.6"/>
    <s v="Orthopedics"/>
    <s v="Derrick Campbell"/>
    <s v="Eczema"/>
    <x v="2"/>
    <x v="888"/>
    <x v="0"/>
    <s v=""/>
    <n v="1"/>
    <x v="0"/>
    <x v="713"/>
  </r>
  <r>
    <s v="27a8017c-8157-4e95-b3c4-ce910c111c0e"/>
    <x v="334"/>
    <n v="8"/>
    <s v="Aug"/>
    <x v="0"/>
    <x v="886"/>
    <n v="38"/>
    <x v="4"/>
    <x v="2"/>
    <m/>
    <m/>
    <s v="Neurology"/>
    <s v="Brianna Garcia"/>
    <s v="Diabetes"/>
    <x v="2"/>
    <x v="889"/>
    <x v="2"/>
    <s v=""/>
    <n v="3"/>
    <x v="0"/>
    <x v="714"/>
  </r>
  <r>
    <s v="82893280-c905-4c53-a0c5-eea0c31b8ffc"/>
    <x v="325"/>
    <n v="10"/>
    <s v="Oct"/>
    <x v="0"/>
    <x v="887"/>
    <m/>
    <x v="1"/>
    <x v="1"/>
    <n v="178"/>
    <m/>
    <s v="Pediatrics"/>
    <s v="Brianna Garcia"/>
    <s v="Fracture"/>
    <x v="2"/>
    <x v="890"/>
    <x v="2"/>
    <s v=""/>
    <s v="No Feedback"/>
    <x v="0"/>
    <x v="715"/>
  </r>
  <r>
    <s v="fe726a70-7c0a-4f83-af97-5dd082a4aa1c"/>
    <x v="120"/>
    <n v="6"/>
    <s v="Jun"/>
    <x v="0"/>
    <x v="888"/>
    <m/>
    <x v="1"/>
    <x v="0"/>
    <n v="168.5"/>
    <m/>
    <s v="Pediatrics"/>
    <s v="Tina Wright"/>
    <s v="Fracture"/>
    <x v="2"/>
    <x v="891"/>
    <x v="3"/>
    <s v=""/>
    <n v="4"/>
    <x v="0"/>
    <x v="716"/>
  </r>
  <r>
    <s v="DUPLICATE-08887"/>
    <x v="274"/>
    <n v="11"/>
    <s v="Nov"/>
    <x v="0"/>
    <x v="889"/>
    <n v="57"/>
    <x v="7"/>
    <x v="0"/>
    <m/>
    <m/>
    <s v="Neurology"/>
    <s v="Tyler Kim"/>
    <s v="Hypertension"/>
    <x v="0"/>
    <x v="892"/>
    <x v="0"/>
    <s v=""/>
    <n v="1"/>
    <x v="0"/>
    <x v="717"/>
  </r>
  <r>
    <s v="b6d78beb-6bdd-49bf-a27e-f9575cd35a11"/>
    <x v="335"/>
    <n v="1"/>
    <s v="Jan"/>
    <x v="0"/>
    <x v="890"/>
    <m/>
    <x v="1"/>
    <x v="2"/>
    <m/>
    <m/>
    <s v="Orthopedics"/>
    <s v="Tina Wright"/>
    <s v="Diabetes"/>
    <x v="0"/>
    <x v="893"/>
    <x v="0"/>
    <s v=""/>
    <n v="5"/>
    <x v="0"/>
    <x v="718"/>
  </r>
  <r>
    <s v="4f8932ea-9800-47be-b5b8-c4a47adf9aa4"/>
    <x v="235"/>
    <n v="9"/>
    <s v="Sep"/>
    <x v="0"/>
    <x v="891"/>
    <n v="87"/>
    <x v="0"/>
    <x v="2"/>
    <m/>
    <n v="89.3"/>
    <s v="Pediatrics"/>
    <s v="Michael Bowman"/>
    <s v="Hypertension"/>
    <x v="3"/>
    <x v="894"/>
    <x v="3"/>
    <s v=""/>
    <n v="3"/>
    <x v="0"/>
    <x v="719"/>
  </r>
  <r>
    <s v="dbbac01d-e26d-42a4-b24d-420c95b9fccf"/>
    <x v="90"/>
    <n v="2"/>
    <s v="Feb"/>
    <x v="1"/>
    <x v="892"/>
    <m/>
    <x v="1"/>
    <x v="0"/>
    <n v="103.2"/>
    <n v="64.2"/>
    <s v="Orthopedics"/>
    <s v="Michael Bowman"/>
    <s v="Flu"/>
    <x v="2"/>
    <x v="895"/>
    <x v="1"/>
    <s v=""/>
    <n v="4"/>
    <x v="177"/>
    <x v="0"/>
  </r>
  <r>
    <s v="b4fe9917-c6ac-40e4-96ea-ac7a1a2d77fb"/>
    <x v="65"/>
    <n v="1"/>
    <s v="Jan"/>
    <x v="0"/>
    <x v="893"/>
    <n v="15"/>
    <x v="2"/>
    <x v="2"/>
    <m/>
    <m/>
    <s v="Cardiology"/>
    <s v="Patrick Howard"/>
    <s v="Migraine"/>
    <x v="3"/>
    <x v="896"/>
    <x v="2"/>
    <s v=""/>
    <n v="4"/>
    <x v="0"/>
    <x v="720"/>
  </r>
  <r>
    <s v="69da94f8-9dc0-42c8-b8a3-dcb0ccc3fc00"/>
    <x v="37"/>
    <n v="5"/>
    <s v="May"/>
    <x v="1"/>
    <x v="894"/>
    <n v="56"/>
    <x v="7"/>
    <x v="2"/>
    <m/>
    <m/>
    <s v="Dermatology"/>
    <s v="Amanda Hudson"/>
    <s v="Eczema"/>
    <x v="0"/>
    <x v="897"/>
    <x v="1"/>
    <s v=""/>
    <n v="1"/>
    <x v="178"/>
    <x v="0"/>
  </r>
  <r>
    <s v="62a2f483-ab50-4baf-b253-6363d4c4ab32"/>
    <x v="260"/>
    <n v="11"/>
    <s v="Nov"/>
    <x v="0"/>
    <x v="895"/>
    <m/>
    <x v="1"/>
    <x v="0"/>
    <n v="190.7"/>
    <m/>
    <s v="Dermatology"/>
    <s v="Gary Brown"/>
    <s v="Fracture"/>
    <x v="2"/>
    <x v="898"/>
    <x v="0"/>
    <s v=""/>
    <n v="1"/>
    <x v="0"/>
    <x v="721"/>
  </r>
  <r>
    <s v="d8a042cc-94ba-4572-8218-0c8bdadb732d"/>
    <x v="154"/>
    <n v="11"/>
    <s v="Nov"/>
    <x v="0"/>
    <x v="896"/>
    <m/>
    <x v="1"/>
    <x v="2"/>
    <m/>
    <m/>
    <s v="Dermatology"/>
    <s v="Brianna Garcia"/>
    <s v="Migraine"/>
    <x v="3"/>
    <x v="899"/>
    <x v="0"/>
    <s v=""/>
    <s v="No Feedback"/>
    <x v="0"/>
    <x v="722"/>
  </r>
  <r>
    <s v="815db10c-bc04-4de9-9253-65cb9db6d002"/>
    <x v="216"/>
    <n v="1"/>
    <s v="Jan"/>
    <x v="1"/>
    <x v="897"/>
    <n v="13"/>
    <x v="2"/>
    <x v="0"/>
    <m/>
    <m/>
    <s v="Cardiology"/>
    <s v="Michael Bowman"/>
    <s v="Diabetes"/>
    <x v="1"/>
    <x v="900"/>
    <x v="2"/>
    <s v=""/>
    <n v="4"/>
    <x v="0"/>
    <x v="723"/>
  </r>
  <r>
    <s v="60aef403-d18f-4e5a-b95d-fb7e1b4f6f58"/>
    <x v="279"/>
    <n v="10"/>
    <s v="Oct"/>
    <x v="0"/>
    <x v="898"/>
    <m/>
    <x v="1"/>
    <x v="0"/>
    <m/>
    <m/>
    <s v="Orthopedics"/>
    <s v="Gary Brown"/>
    <s v="Fracture"/>
    <x v="2"/>
    <x v="901"/>
    <x v="0"/>
    <s v=""/>
    <s v="No Feedback"/>
    <x v="0"/>
    <x v="724"/>
  </r>
  <r>
    <s v="0e5bc5eb-aa9e-4f6a-b6a1-c91d927664a0"/>
    <x v="167"/>
    <n v="7"/>
    <s v="Jul"/>
    <x v="0"/>
    <x v="899"/>
    <n v="22"/>
    <x v="6"/>
    <x v="1"/>
    <m/>
    <m/>
    <s v="Pediatrics"/>
    <s v="Brianna Garcia"/>
    <s v="Flu"/>
    <x v="3"/>
    <x v="902"/>
    <x v="2"/>
    <s v=""/>
    <n v="4"/>
    <x v="0"/>
    <x v="725"/>
  </r>
  <r>
    <s v="c54c8e05-712d-45ba-83a6-da987a959ab7"/>
    <x v="67"/>
    <n v="9"/>
    <s v="Sep"/>
    <x v="0"/>
    <x v="900"/>
    <m/>
    <x v="1"/>
    <x v="0"/>
    <m/>
    <m/>
    <s v="Dermatology"/>
    <s v="Amanda Alvarado"/>
    <s v="Diabetes"/>
    <x v="3"/>
    <x v="903"/>
    <x v="2"/>
    <s v=""/>
    <s v="No Feedback"/>
    <x v="0"/>
    <x v="726"/>
  </r>
  <r>
    <s v="e081948c-2db6-4a5b-8ee1-9fbef60a6a1f"/>
    <x v="301"/>
    <n v="1"/>
    <s v="Jan"/>
    <x v="1"/>
    <x v="901"/>
    <n v="62"/>
    <x v="5"/>
    <x v="2"/>
    <m/>
    <n v="115.2"/>
    <s v="Orthopedics"/>
    <s v="Tyler Kim"/>
    <s v="Flu"/>
    <x v="3"/>
    <x v="904"/>
    <x v="1"/>
    <s v=""/>
    <n v="3"/>
    <x v="179"/>
    <x v="0"/>
  </r>
  <r>
    <s v="23280491-5ed8-4d3e-b46d-e6b3899ba323"/>
    <x v="68"/>
    <n v="6"/>
    <s v="Jun"/>
    <x v="0"/>
    <x v="902"/>
    <m/>
    <x v="1"/>
    <x v="2"/>
    <m/>
    <m/>
    <s v="General Medicine"/>
    <s v="Brianna Garcia"/>
    <s v="Flu"/>
    <x v="2"/>
    <x v="905"/>
    <x v="1"/>
    <s v=""/>
    <s v="No Feedback"/>
    <x v="180"/>
    <x v="0"/>
  </r>
  <r>
    <s v="a32645ab-9607-4d0c-b564-3d19628306f5"/>
    <x v="86"/>
    <n v="3"/>
    <s v="Mar"/>
    <x v="0"/>
    <x v="903"/>
    <m/>
    <x v="1"/>
    <x v="2"/>
    <m/>
    <n v="90.1"/>
    <s v="Cardiology"/>
    <s v="Alec King"/>
    <s v="Back Pain"/>
    <x v="3"/>
    <x v="906"/>
    <x v="3"/>
    <s v=""/>
    <n v="4"/>
    <x v="0"/>
    <x v="727"/>
  </r>
  <r>
    <s v="0fc77ec5-6974-4754-8eb5-f4d10a428f0a"/>
    <x v="72"/>
    <n v="5"/>
    <s v="May"/>
    <x v="1"/>
    <x v="904"/>
    <m/>
    <x v="1"/>
    <x v="2"/>
    <m/>
    <m/>
    <s v="General Medicine"/>
    <s v="Amanda Hudson"/>
    <s v="Migraine"/>
    <x v="2"/>
    <x v="907"/>
    <x v="2"/>
    <s v=""/>
    <n v="2"/>
    <x v="0"/>
    <x v="728"/>
  </r>
  <r>
    <s v="31d28a7f-c6f7-459f-ac1c-2b0757202289"/>
    <x v="298"/>
    <n v="9"/>
    <s v="Sep"/>
    <x v="1"/>
    <x v="905"/>
    <n v="38"/>
    <x v="4"/>
    <x v="0"/>
    <m/>
    <m/>
    <s v="Pediatrics"/>
    <s v="Amanda Alvarado"/>
    <s v="Hypertension"/>
    <x v="0"/>
    <x v="908"/>
    <x v="0"/>
    <s v=""/>
    <s v="No Feedback"/>
    <x v="0"/>
    <x v="729"/>
  </r>
  <r>
    <s v="b2e5b66c-2686-4197-b9e8-f90c6b1ebb95"/>
    <x v="220"/>
    <n v="12"/>
    <s v="Dec"/>
    <x v="0"/>
    <x v="906"/>
    <m/>
    <x v="1"/>
    <x v="1"/>
    <n v="170.7"/>
    <n v="60.1"/>
    <s v="General Medicine"/>
    <s v="Steven Brown"/>
    <s v="Back Pain"/>
    <x v="0"/>
    <x v="909"/>
    <x v="1"/>
    <s v=""/>
    <s v="No Feedback"/>
    <x v="181"/>
    <x v="0"/>
  </r>
  <r>
    <s v="30ab6542-e7f4-4a00-b88d-d7dadfabe66c"/>
    <x v="135"/>
    <n v="6"/>
    <s v="Jun"/>
    <x v="0"/>
    <x v="907"/>
    <n v="16"/>
    <x v="2"/>
    <x v="0"/>
    <m/>
    <m/>
    <s v="Dermatology"/>
    <s v="Derrick Campbell"/>
    <s v="Diabetes"/>
    <x v="0"/>
    <x v="910"/>
    <x v="1"/>
    <s v=""/>
    <n v="3"/>
    <x v="182"/>
    <x v="0"/>
  </r>
  <r>
    <s v="ca05b40d-5bca-4d8c-b06e-4e8400b728e6"/>
    <x v="162"/>
    <n v="1"/>
    <s v="Jan"/>
    <x v="1"/>
    <x v="908"/>
    <m/>
    <x v="1"/>
    <x v="2"/>
    <m/>
    <n v="62.1"/>
    <s v="Neurology"/>
    <s v="Wanda Sullivan"/>
    <s v="Migraine"/>
    <x v="2"/>
    <x v="911"/>
    <x v="3"/>
    <s v=""/>
    <n v="2"/>
    <x v="0"/>
    <x v="730"/>
  </r>
  <r>
    <s v="a4b54125-524e-41c4-aaab-be3195568266"/>
    <x v="336"/>
    <n v="1"/>
    <s v="Jan"/>
    <x v="1"/>
    <x v="909"/>
    <m/>
    <x v="1"/>
    <x v="0"/>
    <n v="143.6"/>
    <n v="96.8"/>
    <s v="Orthopedics"/>
    <s v="Cynthia Chavez"/>
    <s v="Back Pain"/>
    <x v="2"/>
    <x v="912"/>
    <x v="3"/>
    <s v=""/>
    <n v="4"/>
    <x v="0"/>
    <x v="731"/>
  </r>
  <r>
    <s v="49a90f90-743e-4af3-a76c-885268f72b5b"/>
    <x v="41"/>
    <n v="6"/>
    <s v="Jun"/>
    <x v="0"/>
    <x v="910"/>
    <n v="43"/>
    <x v="4"/>
    <x v="2"/>
    <m/>
    <n v="85.9"/>
    <s v="Neurology"/>
    <s v="Amanda Hudson"/>
    <s v="Back Pain"/>
    <x v="1"/>
    <x v="913"/>
    <x v="2"/>
    <s v=""/>
    <n v="5"/>
    <x v="0"/>
    <x v="732"/>
  </r>
  <r>
    <s v="bf4f3483-def3-4472-9769-aa8659eb999a"/>
    <x v="37"/>
    <n v="5"/>
    <s v="May"/>
    <x v="1"/>
    <x v="911"/>
    <m/>
    <x v="1"/>
    <x v="1"/>
    <n v="140.1"/>
    <n v="106.1"/>
    <s v="General Medicine"/>
    <s v="Alec King"/>
    <s v="Diabetes"/>
    <x v="1"/>
    <x v="914"/>
    <x v="2"/>
    <s v=""/>
    <n v="4"/>
    <x v="0"/>
    <x v="733"/>
  </r>
  <r>
    <s v="5d0637fb-7873-48c1-9728-8d909bf666b0"/>
    <x v="145"/>
    <n v="10"/>
    <s v="Oct"/>
    <x v="0"/>
    <x v="912"/>
    <m/>
    <x v="1"/>
    <x v="0"/>
    <m/>
    <m/>
    <s v="Orthopedics"/>
    <s v="Brianna Garcia"/>
    <s v="Migraine"/>
    <x v="0"/>
    <x v="915"/>
    <x v="2"/>
    <s v=""/>
    <s v="No Feedback"/>
    <x v="0"/>
    <x v="734"/>
  </r>
  <r>
    <s v="c34bdeb9-f800-4375-81fd-c2432165049f"/>
    <x v="114"/>
    <n v="10"/>
    <s v="Oct"/>
    <x v="0"/>
    <x v="913"/>
    <m/>
    <x v="1"/>
    <x v="0"/>
    <m/>
    <m/>
    <s v="General Medicine"/>
    <s v="Gary Brown"/>
    <s v="Eczema"/>
    <x v="1"/>
    <x v="916"/>
    <x v="2"/>
    <s v=""/>
    <n v="4"/>
    <x v="0"/>
    <x v="735"/>
  </r>
  <r>
    <s v="b670720a-e0e5-40a8-b20d-24f72f35e2a7"/>
    <x v="337"/>
    <n v="7"/>
    <s v="Jul"/>
    <x v="0"/>
    <x v="914"/>
    <m/>
    <x v="1"/>
    <x v="0"/>
    <n v="133.80000000000001"/>
    <n v="109.5"/>
    <s v="General Medicine"/>
    <s v="Cynthia Chavez"/>
    <s v="Migraine"/>
    <x v="1"/>
    <x v="917"/>
    <x v="2"/>
    <s v=""/>
    <n v="3"/>
    <x v="0"/>
    <x v="736"/>
  </r>
  <r>
    <s v="3fa6b924-a8ba-4dee-b0d1-4bdd8748fe58"/>
    <x v="338"/>
    <n v="10"/>
    <s v="Oct"/>
    <x v="0"/>
    <x v="915"/>
    <n v="77"/>
    <x v="5"/>
    <x v="0"/>
    <n v="174"/>
    <m/>
    <s v="Dermatology"/>
    <s v="Amanda Hudson"/>
    <s v="Fracture"/>
    <x v="1"/>
    <x v="918"/>
    <x v="3"/>
    <s v=""/>
    <s v="No Feedback"/>
    <x v="0"/>
    <x v="737"/>
  </r>
  <r>
    <s v="2ba31f7d-ca9c-4299-8e31-9f6c4adaf759"/>
    <x v="18"/>
    <n v="2"/>
    <s v="Feb"/>
    <x v="1"/>
    <x v="916"/>
    <m/>
    <x v="1"/>
    <x v="1"/>
    <m/>
    <m/>
    <s v="Dermatology"/>
    <s v="Amanda Alvarado"/>
    <s v="Diabetes"/>
    <x v="1"/>
    <x v="919"/>
    <x v="0"/>
    <s v=""/>
    <n v="4"/>
    <x v="0"/>
    <x v="738"/>
  </r>
  <r>
    <s v="85d457e9-d662-491d-b9b8-cac9820c3293"/>
    <x v="339"/>
    <n v="12"/>
    <s v="Dec"/>
    <x v="0"/>
    <x v="917"/>
    <n v="80"/>
    <x v="0"/>
    <x v="2"/>
    <n v="162.5"/>
    <m/>
    <s v="Orthopedics"/>
    <s v="Wanda Sullivan"/>
    <s v="Fracture"/>
    <x v="1"/>
    <x v="920"/>
    <x v="3"/>
    <s v=""/>
    <n v="1"/>
    <x v="0"/>
    <x v="739"/>
  </r>
  <r>
    <s v="e04ec588-4923-473e-a6f0-c6d2ad0c6792"/>
    <x v="29"/>
    <n v="5"/>
    <s v="May"/>
    <x v="0"/>
    <x v="918"/>
    <m/>
    <x v="1"/>
    <x v="1"/>
    <m/>
    <m/>
    <s v="Pediatrics"/>
    <s v="Tina Wright"/>
    <s v="Migraine"/>
    <x v="2"/>
    <x v="921"/>
    <x v="3"/>
    <s v=""/>
    <n v="4"/>
    <x v="0"/>
    <x v="740"/>
  </r>
  <r>
    <s v="d594d9be-80c8-422b-88e3-567b1cc8b17a"/>
    <x v="293"/>
    <n v="10"/>
    <s v="Oct"/>
    <x v="0"/>
    <x v="919"/>
    <m/>
    <x v="1"/>
    <x v="2"/>
    <m/>
    <n v="73.8"/>
    <s v="General Medicine"/>
    <s v="Tyler Kim"/>
    <s v="Flu"/>
    <x v="0"/>
    <x v="922"/>
    <x v="3"/>
    <s v=""/>
    <n v="2"/>
    <x v="0"/>
    <x v="741"/>
  </r>
  <r>
    <s v="371889e3-3418-4f3c-9ed5-faa21dd7eb63"/>
    <x v="257"/>
    <n v="3"/>
    <s v="Mar"/>
    <x v="1"/>
    <x v="920"/>
    <m/>
    <x v="1"/>
    <x v="1"/>
    <m/>
    <m/>
    <s v="Orthopedics"/>
    <s v="Steven Brown"/>
    <s v="Diabetes"/>
    <x v="2"/>
    <x v="923"/>
    <x v="1"/>
    <s v=""/>
    <n v="4"/>
    <x v="183"/>
    <x v="0"/>
  </r>
  <r>
    <s v="6ff7aaa2-b206-4a05-ba09-32ae288b8cc3"/>
    <x v="78"/>
    <n v="3"/>
    <s v="Mar"/>
    <x v="1"/>
    <x v="921"/>
    <n v="3"/>
    <x v="3"/>
    <x v="0"/>
    <m/>
    <m/>
    <s v="Dermatology"/>
    <s v="Steven Brown"/>
    <s v="Diabetes"/>
    <x v="0"/>
    <x v="924"/>
    <x v="3"/>
    <s v=""/>
    <n v="4"/>
    <x v="0"/>
    <x v="742"/>
  </r>
  <r>
    <s v="354f23ee-8eca-4072-9770-91502717dbd7"/>
    <x v="102"/>
    <n v="12"/>
    <s v="Dec"/>
    <x v="0"/>
    <x v="922"/>
    <m/>
    <x v="1"/>
    <x v="0"/>
    <m/>
    <m/>
    <s v="Dermatology"/>
    <s v="Gary Brown"/>
    <s v="Flu"/>
    <x v="0"/>
    <x v="925"/>
    <x v="2"/>
    <s v=""/>
    <n v="1"/>
    <x v="0"/>
    <x v="743"/>
  </r>
  <r>
    <s v="98cac5f2-c99e-4ab0-9987-a9bd06b2a9d8"/>
    <x v="14"/>
    <n v="1"/>
    <s v="Jan"/>
    <x v="0"/>
    <x v="923"/>
    <m/>
    <x v="1"/>
    <x v="0"/>
    <m/>
    <m/>
    <s v="Dermatology"/>
    <s v="Wanda Sullivan"/>
    <s v="Back Pain"/>
    <x v="0"/>
    <x v="926"/>
    <x v="2"/>
    <s v=""/>
    <s v="No Feedback"/>
    <x v="0"/>
    <x v="744"/>
  </r>
  <r>
    <s v="0a213549-ea3a-47ec-b331-02e6ab923fcf"/>
    <x v="187"/>
    <n v="8"/>
    <s v="Aug"/>
    <x v="0"/>
    <x v="924"/>
    <m/>
    <x v="1"/>
    <x v="1"/>
    <m/>
    <m/>
    <s v="Orthopedics"/>
    <s v="Steven Brown"/>
    <s v="Diabetes"/>
    <x v="2"/>
    <x v="927"/>
    <x v="1"/>
    <s v=""/>
    <s v="No Feedback"/>
    <x v="184"/>
    <x v="0"/>
  </r>
  <r>
    <s v="11284283-a221-44e5-82c6-6eaf2a77a988"/>
    <x v="163"/>
    <n v="12"/>
    <s v="Dec"/>
    <x v="1"/>
    <x v="925"/>
    <n v="41"/>
    <x v="4"/>
    <x v="1"/>
    <m/>
    <n v="100.4"/>
    <s v="Pediatrics"/>
    <s v="Alec King"/>
    <s v="Hypertension"/>
    <x v="1"/>
    <x v="928"/>
    <x v="0"/>
    <s v=""/>
    <n v="2"/>
    <x v="0"/>
    <x v="745"/>
  </r>
  <r>
    <s v="5c611394-5933-471b-8510-84928d6e083c"/>
    <x v="59"/>
    <n v="7"/>
    <s v="Jul"/>
    <x v="0"/>
    <x v="926"/>
    <m/>
    <x v="1"/>
    <x v="0"/>
    <m/>
    <n v="83.9"/>
    <s v="Cardiology"/>
    <s v="Tyler Kim"/>
    <s v="Hypertension"/>
    <x v="0"/>
    <x v="929"/>
    <x v="2"/>
    <s v=""/>
    <s v="No Feedback"/>
    <x v="0"/>
    <x v="746"/>
  </r>
  <r>
    <s v="99fe9b34-de9f-49dd-9618-97d198b7e944"/>
    <x v="85"/>
    <n v="10"/>
    <s v="Oct"/>
    <x v="0"/>
    <x v="927"/>
    <m/>
    <x v="1"/>
    <x v="0"/>
    <m/>
    <n v="107"/>
    <s v="Neurology"/>
    <s v="Alec King"/>
    <s v="Back Pain"/>
    <x v="3"/>
    <x v="930"/>
    <x v="1"/>
    <s v=""/>
    <s v="No Feedback"/>
    <x v="185"/>
    <x v="0"/>
  </r>
  <r>
    <s v="fab0b912-a0c6-40b7-a633-dafd2830ef74"/>
    <x v="67"/>
    <n v="9"/>
    <s v="Sep"/>
    <x v="0"/>
    <x v="928"/>
    <n v="83"/>
    <x v="0"/>
    <x v="0"/>
    <m/>
    <n v="84.8"/>
    <s v="Neurology"/>
    <s v="Katrina Sanders"/>
    <s v="Eczema"/>
    <x v="0"/>
    <x v="931"/>
    <x v="0"/>
    <s v=""/>
    <n v="2"/>
    <x v="0"/>
    <x v="747"/>
  </r>
  <r>
    <s v="e65bdf10-4e20-4bc9-9986-b2211b62325f"/>
    <x v="300"/>
    <n v="12"/>
    <s v="Dec"/>
    <x v="0"/>
    <x v="929"/>
    <n v="20"/>
    <x v="6"/>
    <x v="0"/>
    <m/>
    <n v="55.2"/>
    <s v="Dermatology"/>
    <s v="Brianna Garcia"/>
    <s v="Hypertension"/>
    <x v="2"/>
    <x v="932"/>
    <x v="3"/>
    <s v=""/>
    <n v="3"/>
    <x v="0"/>
    <x v="748"/>
  </r>
  <r>
    <s v="bbc00c4f-c1f0-4267-be0c-5b8678ff8058"/>
    <x v="111"/>
    <n v="1"/>
    <s v="Jan"/>
    <x v="1"/>
    <x v="930"/>
    <m/>
    <x v="1"/>
    <x v="1"/>
    <m/>
    <n v="115.1"/>
    <s v="Dermatology"/>
    <s v="Wanda Sullivan"/>
    <s v="Migraine"/>
    <x v="0"/>
    <x v="933"/>
    <x v="2"/>
    <s v=""/>
    <n v="4"/>
    <x v="0"/>
    <x v="749"/>
  </r>
  <r>
    <s v="df297601-c6fc-4b82-b9b7-a908c78adb66"/>
    <x v="131"/>
    <n v="5"/>
    <s v="May"/>
    <x v="0"/>
    <x v="931"/>
    <n v="80"/>
    <x v="0"/>
    <x v="2"/>
    <m/>
    <n v="51.7"/>
    <s v="Orthopedics"/>
    <s v="Katrina Sanders"/>
    <s v="Flu"/>
    <x v="0"/>
    <x v="934"/>
    <x v="2"/>
    <s v=""/>
    <n v="5"/>
    <x v="0"/>
    <x v="750"/>
  </r>
  <r>
    <s v="63e4852b-9bf3-4c26-9f5d-31b14db9c9c5"/>
    <x v="219"/>
    <n v="12"/>
    <s v="Dec"/>
    <x v="0"/>
    <x v="932"/>
    <n v="67"/>
    <x v="5"/>
    <x v="0"/>
    <m/>
    <n v="98.1"/>
    <s v="General Medicine"/>
    <s v="Derrick Campbell"/>
    <s v="Hypertension"/>
    <x v="1"/>
    <x v="935"/>
    <x v="1"/>
    <s v=""/>
    <n v="4"/>
    <x v="186"/>
    <x v="0"/>
  </r>
  <r>
    <s v="142fba36-ae32-44b5-aa5d-3498008a258f"/>
    <x v="182"/>
    <n v="11"/>
    <s v="Nov"/>
    <x v="0"/>
    <x v="933"/>
    <n v="14"/>
    <x v="2"/>
    <x v="2"/>
    <n v="136.4"/>
    <m/>
    <s v="General Medicine"/>
    <s v="Steven Brown"/>
    <s v="Diabetes"/>
    <x v="1"/>
    <x v="936"/>
    <x v="0"/>
    <s v=""/>
    <n v="1"/>
    <x v="0"/>
    <x v="751"/>
  </r>
  <r>
    <s v="051599a9-9ef8-421d-ab44-bb0803d4aa43"/>
    <x v="274"/>
    <n v="11"/>
    <s v="Nov"/>
    <x v="0"/>
    <x v="934"/>
    <m/>
    <x v="1"/>
    <x v="1"/>
    <n v="153.4"/>
    <m/>
    <s v="Dermatology"/>
    <s v="Michael Bowman"/>
    <s v="Fracture"/>
    <x v="1"/>
    <x v="937"/>
    <x v="2"/>
    <s v=""/>
    <n v="4"/>
    <x v="0"/>
    <x v="752"/>
  </r>
  <r>
    <s v="89a35431-53dd-43a0-b39a-8ec6da0e7de9"/>
    <x v="76"/>
    <n v="9"/>
    <s v="Sep"/>
    <x v="0"/>
    <x v="935"/>
    <m/>
    <x v="1"/>
    <x v="2"/>
    <m/>
    <m/>
    <s v="Orthopedics"/>
    <s v="Tina Wright"/>
    <s v="Back Pain"/>
    <x v="2"/>
    <x v="938"/>
    <x v="0"/>
    <s v=""/>
    <n v="1"/>
    <x v="0"/>
    <x v="753"/>
  </r>
  <r>
    <s v="d1b16a98-798f-49fd-97ea-75ce4a3a1334"/>
    <x v="247"/>
    <n v="3"/>
    <s v="Mar"/>
    <x v="1"/>
    <x v="936"/>
    <m/>
    <x v="1"/>
    <x v="2"/>
    <m/>
    <m/>
    <s v="Cardiology"/>
    <s v="Alec King"/>
    <s v="Migraine"/>
    <x v="1"/>
    <x v="939"/>
    <x v="3"/>
    <s v=""/>
    <s v="No Feedback"/>
    <x v="0"/>
    <x v="754"/>
  </r>
  <r>
    <s v="8c9bcb4e-f807-4a59-8a86-4470eef6aa79"/>
    <x v="267"/>
    <n v="5"/>
    <s v="May"/>
    <x v="1"/>
    <x v="937"/>
    <n v="63"/>
    <x v="5"/>
    <x v="1"/>
    <n v="164.1"/>
    <m/>
    <s v="Neurology"/>
    <s v="Cynthia Chavez"/>
    <s v="Diabetes"/>
    <x v="3"/>
    <x v="940"/>
    <x v="2"/>
    <s v=""/>
    <n v="5"/>
    <x v="0"/>
    <x v="755"/>
  </r>
  <r>
    <s v="dcc0ebfd-5549-4786-a0de-be26967572a8"/>
    <x v="111"/>
    <n v="1"/>
    <s v="Jan"/>
    <x v="1"/>
    <x v="938"/>
    <m/>
    <x v="1"/>
    <x v="0"/>
    <m/>
    <n v="110.1"/>
    <s v="Orthopedics"/>
    <s v="Gary Brown"/>
    <s v="Back Pain"/>
    <x v="3"/>
    <x v="941"/>
    <x v="1"/>
    <s v=""/>
    <s v="No Feedback"/>
    <x v="187"/>
    <x v="0"/>
  </r>
  <r>
    <s v="4e3fe72e-df24-4f1c-ac9c-9f64bec8df9f"/>
    <x v="59"/>
    <n v="7"/>
    <s v="Jul"/>
    <x v="0"/>
    <x v="939"/>
    <n v="53"/>
    <x v="7"/>
    <x v="0"/>
    <m/>
    <m/>
    <s v="Dermatology"/>
    <s v="Derrick Campbell"/>
    <s v="Back Pain"/>
    <x v="1"/>
    <x v="942"/>
    <x v="2"/>
    <s v=""/>
    <s v="No Feedback"/>
    <x v="0"/>
    <x v="756"/>
  </r>
  <r>
    <s v="3c27e021-475e-47a3-a579-1cc01620d064"/>
    <x v="72"/>
    <n v="5"/>
    <s v="May"/>
    <x v="1"/>
    <x v="940"/>
    <m/>
    <x v="1"/>
    <x v="2"/>
    <m/>
    <m/>
    <s v="Pediatrics"/>
    <s v="Tyler Kim"/>
    <s v="Diabetes"/>
    <x v="0"/>
    <x v="943"/>
    <x v="1"/>
    <s v=""/>
    <n v="2"/>
    <x v="188"/>
    <x v="0"/>
  </r>
  <r>
    <s v="efa9aae0-b0ee-4d61-b79b-ff0bf452fa22"/>
    <x v="266"/>
    <n v="6"/>
    <s v="Jun"/>
    <x v="0"/>
    <x v="941"/>
    <n v="8"/>
    <x v="3"/>
    <x v="0"/>
    <m/>
    <n v="46.9"/>
    <s v="Dermatology"/>
    <s v="Derrick Campbell"/>
    <s v="Diabetes"/>
    <x v="1"/>
    <x v="944"/>
    <x v="3"/>
    <s v=""/>
    <n v="1"/>
    <x v="0"/>
    <x v="757"/>
  </r>
  <r>
    <s v="DUPLICATE-97140"/>
    <x v="93"/>
    <n v="4"/>
    <s v="Apr"/>
    <x v="1"/>
    <x v="942"/>
    <m/>
    <x v="1"/>
    <x v="0"/>
    <n v="125.5"/>
    <n v="85.5"/>
    <s v="Neurology"/>
    <s v="Steven Brown"/>
    <s v="Hypertension"/>
    <x v="0"/>
    <x v="945"/>
    <x v="2"/>
    <s v=""/>
    <n v="5"/>
    <x v="0"/>
    <x v="758"/>
  </r>
  <r>
    <s v="cf40a199-365e-40d8-80b5-7adb5936ce87"/>
    <x v="91"/>
    <n v="11"/>
    <s v="Nov"/>
    <x v="1"/>
    <x v="943"/>
    <m/>
    <x v="1"/>
    <x v="2"/>
    <n v="141.5"/>
    <n v="85"/>
    <s v="Orthopedics"/>
    <s v="Tyler Kim"/>
    <s v="Fracture"/>
    <x v="1"/>
    <x v="946"/>
    <x v="2"/>
    <s v=""/>
    <s v="No Feedback"/>
    <x v="0"/>
    <x v="759"/>
  </r>
  <r>
    <s v="9f52a1d8-ed22-4319-8022-6b6f0df40bab"/>
    <x v="229"/>
    <n v="10"/>
    <s v="Oct"/>
    <x v="0"/>
    <x v="944"/>
    <m/>
    <x v="1"/>
    <x v="0"/>
    <n v="153.69999999999999"/>
    <m/>
    <s v="Neurology"/>
    <s v="Cynthia Chavez"/>
    <s v="Fracture"/>
    <x v="0"/>
    <x v="947"/>
    <x v="1"/>
    <s v=""/>
    <n v="1"/>
    <x v="189"/>
    <x v="0"/>
  </r>
  <r>
    <s v="06863e70-68c3-4448-a65c-a2ee510af6cd"/>
    <x v="52"/>
    <n v="7"/>
    <s v="Jul"/>
    <x v="0"/>
    <x v="945"/>
    <m/>
    <x v="1"/>
    <x v="0"/>
    <n v="136"/>
    <m/>
    <s v="Neurology"/>
    <s v="Derrick Campbell"/>
    <s v="Migraine"/>
    <x v="1"/>
    <x v="948"/>
    <x v="2"/>
    <s v=""/>
    <n v="5"/>
    <x v="0"/>
    <x v="760"/>
  </r>
  <r>
    <s v="2b8ed092-090b-4a1b-a32d-61e58ddcddeb"/>
    <x v="340"/>
    <n v="5"/>
    <s v="May"/>
    <x v="1"/>
    <x v="946"/>
    <m/>
    <x v="1"/>
    <x v="2"/>
    <m/>
    <n v="94.6"/>
    <s v="Pediatrics"/>
    <s v="Derrick Campbell"/>
    <s v="Fracture"/>
    <x v="3"/>
    <x v="949"/>
    <x v="2"/>
    <s v=""/>
    <s v="No Feedback"/>
    <x v="0"/>
    <x v="761"/>
  </r>
  <r>
    <s v="de5b8933-6547-44da-be04-c2e0d1f0b00f"/>
    <x v="255"/>
    <n v="4"/>
    <s v="Apr"/>
    <x v="1"/>
    <x v="947"/>
    <m/>
    <x v="1"/>
    <x v="0"/>
    <m/>
    <m/>
    <s v="General Medicine"/>
    <s v="Tina Wright"/>
    <s v="Back Pain"/>
    <x v="3"/>
    <x v="950"/>
    <x v="0"/>
    <s v=""/>
    <s v="No Feedback"/>
    <x v="0"/>
    <x v="762"/>
  </r>
  <r>
    <s v="b9357264-a2de-44f8-b441-b4b6b1767ef7"/>
    <x v="28"/>
    <n v="11"/>
    <s v="Nov"/>
    <x v="0"/>
    <x v="948"/>
    <n v="37"/>
    <x v="4"/>
    <x v="0"/>
    <m/>
    <m/>
    <s v="Pediatrics"/>
    <s v="Amanda Alvarado"/>
    <s v="Migraine"/>
    <x v="3"/>
    <x v="951"/>
    <x v="2"/>
    <s v=""/>
    <n v="1"/>
    <x v="0"/>
    <x v="763"/>
  </r>
  <r>
    <s v="158ba9f7-05c2-4fce-847a-da52f96f5bb2"/>
    <x v="316"/>
    <n v="3"/>
    <s v="Mar"/>
    <x v="1"/>
    <x v="949"/>
    <m/>
    <x v="1"/>
    <x v="1"/>
    <n v="142.9"/>
    <m/>
    <s v="Cardiology"/>
    <s v="Anthony Wilson"/>
    <s v="Diabetes"/>
    <x v="1"/>
    <x v="952"/>
    <x v="1"/>
    <s v=""/>
    <n v="4"/>
    <x v="190"/>
    <x v="0"/>
  </r>
  <r>
    <s v="b046e062-f09c-4882-b888-54d2e1f54a4e"/>
    <x v="226"/>
    <n v="2"/>
    <s v="Feb"/>
    <x v="1"/>
    <x v="950"/>
    <m/>
    <x v="1"/>
    <x v="0"/>
    <m/>
    <m/>
    <s v="Orthopedics"/>
    <s v="Tina Wright"/>
    <s v="Diabetes"/>
    <x v="2"/>
    <x v="953"/>
    <x v="0"/>
    <s v=""/>
    <s v="No Feedback"/>
    <x v="0"/>
    <x v="764"/>
  </r>
  <r>
    <s v="c11d0197-fe14-4473-a120-ef36a370c54c"/>
    <x v="309"/>
    <n v="6"/>
    <s v="Jun"/>
    <x v="0"/>
    <x v="951"/>
    <m/>
    <x v="1"/>
    <x v="0"/>
    <m/>
    <n v="109.2"/>
    <s v="Pediatrics"/>
    <s v="Anthony Wilson"/>
    <s v="Hypertension"/>
    <x v="3"/>
    <x v="954"/>
    <x v="2"/>
    <s v=""/>
    <s v="No Feedback"/>
    <x v="0"/>
    <x v="765"/>
  </r>
  <r>
    <s v="3143f77d-404f-4645-b1c3-f69f4e3135ff"/>
    <x v="53"/>
    <n v="7"/>
    <s v="Jul"/>
    <x v="1"/>
    <x v="952"/>
    <m/>
    <x v="1"/>
    <x v="2"/>
    <n v="144.80000000000001"/>
    <m/>
    <s v="Dermatology"/>
    <s v="Anthony Wilson"/>
    <s v="Diabetes"/>
    <x v="1"/>
    <x v="955"/>
    <x v="1"/>
    <s v=""/>
    <n v="2"/>
    <x v="191"/>
    <x v="0"/>
  </r>
  <r>
    <s v="b9f1010b-b8dd-45f5-9e3e-ecc834df0336"/>
    <x v="186"/>
    <n v="7"/>
    <s v="Jul"/>
    <x v="0"/>
    <x v="953"/>
    <m/>
    <x v="1"/>
    <x v="1"/>
    <m/>
    <n v="83.8"/>
    <s v="General Medicine"/>
    <s v="Michael Bowman"/>
    <s v="Eczema"/>
    <x v="1"/>
    <x v="956"/>
    <x v="2"/>
    <s v=""/>
    <s v="No Feedback"/>
    <x v="0"/>
    <x v="766"/>
  </r>
  <r>
    <s v="1728d939-5fbf-4fa8-83f3-b857fd7df7bf"/>
    <x v="214"/>
    <n v="3"/>
    <s v="Mar"/>
    <x v="1"/>
    <x v="954"/>
    <m/>
    <x v="1"/>
    <x v="1"/>
    <m/>
    <m/>
    <s v="Pediatrics"/>
    <s v="Patrick Howard"/>
    <s v="Flu"/>
    <x v="3"/>
    <x v="857"/>
    <x v="0"/>
    <s v=""/>
    <n v="2"/>
    <x v="0"/>
    <x v="767"/>
  </r>
  <r>
    <s v="e33a45bd-2390-4986-ab3e-5a8dec436d7b"/>
    <x v="340"/>
    <n v="5"/>
    <s v="May"/>
    <x v="1"/>
    <x v="955"/>
    <m/>
    <x v="1"/>
    <x v="0"/>
    <n v="133.30000000000001"/>
    <n v="56.4"/>
    <s v="Dermatology"/>
    <s v="Alec King"/>
    <s v="Fracture"/>
    <x v="2"/>
    <x v="957"/>
    <x v="2"/>
    <s v=""/>
    <s v="No Feedback"/>
    <x v="0"/>
    <x v="768"/>
  </r>
  <r>
    <s v="a7378a76-5ef8-4698-86b5-53e3da0a46ea"/>
    <x v="28"/>
    <n v="11"/>
    <s v="Nov"/>
    <x v="0"/>
    <x v="956"/>
    <n v="63"/>
    <x v="5"/>
    <x v="0"/>
    <m/>
    <n v="102.1"/>
    <s v="General Medicine"/>
    <s v="Cynthia Chavez"/>
    <s v="Diabetes"/>
    <x v="1"/>
    <x v="958"/>
    <x v="0"/>
    <s v=""/>
    <n v="4"/>
    <x v="0"/>
    <x v="769"/>
  </r>
  <r>
    <s v="9c56f749-8fc3-4e96-9ef2-2743acae481c"/>
    <x v="330"/>
    <n v="5"/>
    <s v="May"/>
    <x v="1"/>
    <x v="957"/>
    <n v="67"/>
    <x v="5"/>
    <x v="1"/>
    <m/>
    <n v="60.1"/>
    <s v="Neurology"/>
    <s v="Brianna Garcia"/>
    <s v="Migraine"/>
    <x v="0"/>
    <x v="959"/>
    <x v="2"/>
    <s v=""/>
    <n v="1"/>
    <x v="0"/>
    <x v="770"/>
  </r>
  <r>
    <s v="DUPLICATE-79ee9"/>
    <x v="291"/>
    <n v="7"/>
    <s v="Jul"/>
    <x v="0"/>
    <x v="958"/>
    <m/>
    <x v="1"/>
    <x v="1"/>
    <m/>
    <n v="87"/>
    <s v="Dermatology"/>
    <s v="Amanda Alvarado"/>
    <s v="Hypertension"/>
    <x v="3"/>
    <x v="960"/>
    <x v="1"/>
    <s v=""/>
    <n v="5"/>
    <x v="192"/>
    <x v="0"/>
  </r>
  <r>
    <s v="86e4c998-492d-4549-8163-6bb324da76b3"/>
    <x v="332"/>
    <n v="5"/>
    <s v="May"/>
    <x v="1"/>
    <x v="959"/>
    <m/>
    <x v="1"/>
    <x v="0"/>
    <m/>
    <m/>
    <s v="Dermatology"/>
    <s v="Patrick Howard"/>
    <s v="Flu"/>
    <x v="0"/>
    <x v="961"/>
    <x v="2"/>
    <s v=""/>
    <n v="3"/>
    <x v="0"/>
    <x v="771"/>
  </r>
  <r>
    <s v="1fdaa6af-6139-4aaa-a886-38f0ee34cc5a"/>
    <x v="213"/>
    <n v="2"/>
    <s v="Feb"/>
    <x v="0"/>
    <x v="960"/>
    <m/>
    <x v="1"/>
    <x v="1"/>
    <n v="124.2"/>
    <m/>
    <s v="General Medicine"/>
    <s v="Gary Brown"/>
    <s v="Hypertension"/>
    <x v="0"/>
    <x v="962"/>
    <x v="3"/>
    <s v=""/>
    <s v="No Feedback"/>
    <x v="0"/>
    <x v="772"/>
  </r>
  <r>
    <s v="f62f3a03-3a0c-471a-8f0b-bd82e5718c9a"/>
    <x v="133"/>
    <n v="4"/>
    <s v="Apr"/>
    <x v="0"/>
    <x v="961"/>
    <m/>
    <x v="1"/>
    <x v="1"/>
    <m/>
    <n v="51.8"/>
    <s v="Dermatology"/>
    <s v="Wanda Sullivan"/>
    <s v="Back Pain"/>
    <x v="0"/>
    <x v="963"/>
    <x v="1"/>
    <s v=""/>
    <n v="1"/>
    <x v="193"/>
    <x v="0"/>
  </r>
  <r>
    <s v="7cfd88e5-2049-443c-9850-fddbcf518f29"/>
    <x v="127"/>
    <n v="6"/>
    <s v="Jun"/>
    <x v="0"/>
    <x v="962"/>
    <n v="81"/>
    <x v="0"/>
    <x v="0"/>
    <n v="130"/>
    <m/>
    <s v="Orthopedics"/>
    <s v="Patrick Howard"/>
    <s v="Hypertension"/>
    <x v="2"/>
    <x v="964"/>
    <x v="0"/>
    <s v=""/>
    <n v="4"/>
    <x v="0"/>
    <x v="773"/>
  </r>
  <r>
    <s v="DUPLICATE-4ace9"/>
    <x v="274"/>
    <n v="11"/>
    <s v="Nov"/>
    <x v="0"/>
    <x v="963"/>
    <m/>
    <x v="1"/>
    <x v="1"/>
    <m/>
    <n v="54.3"/>
    <s v="Cardiology"/>
    <s v="Tina Wright"/>
    <s v="Eczema"/>
    <x v="1"/>
    <x v="965"/>
    <x v="2"/>
    <s v=""/>
    <n v="4"/>
    <x v="0"/>
    <x v="774"/>
  </r>
  <r>
    <s v="c4dee639-7283-43b4-b91c-baa2f47bd170"/>
    <x v="254"/>
    <n v="7"/>
    <s v="Jul"/>
    <x v="0"/>
    <x v="964"/>
    <m/>
    <x v="1"/>
    <x v="0"/>
    <n v="149.1"/>
    <m/>
    <s v="Pediatrics"/>
    <s v="Steven Brown"/>
    <s v="Fracture"/>
    <x v="3"/>
    <x v="966"/>
    <x v="2"/>
    <s v=""/>
    <s v="No Feedback"/>
    <x v="0"/>
    <x v="775"/>
  </r>
  <r>
    <s v="9ddeebc0-2edd-4e7c-b716-76a0cabe42d4"/>
    <x v="124"/>
    <n v="10"/>
    <s v="Oct"/>
    <x v="0"/>
    <x v="965"/>
    <m/>
    <x v="1"/>
    <x v="2"/>
    <m/>
    <n v="75.900000000000006"/>
    <s v="Cardiology"/>
    <s v="Cynthia Chavez"/>
    <s v="Back Pain"/>
    <x v="3"/>
    <x v="967"/>
    <x v="1"/>
    <s v=""/>
    <n v="5"/>
    <x v="194"/>
    <x v="0"/>
  </r>
  <r>
    <s v="78af09c2-8a39-4e58-8f65-b1c17df53b88"/>
    <x v="155"/>
    <n v="7"/>
    <s v="Jul"/>
    <x v="0"/>
    <x v="966"/>
    <n v="56"/>
    <x v="7"/>
    <x v="1"/>
    <n v="165.8"/>
    <n v="53.3"/>
    <s v="Dermatology"/>
    <s v="Tyler Kim"/>
    <s v="Migraine"/>
    <x v="0"/>
    <x v="968"/>
    <x v="1"/>
    <s v=""/>
    <n v="5"/>
    <x v="195"/>
    <x v="0"/>
  </r>
  <r>
    <s v="c3134449-1667-4e20-b630-884722d72a47"/>
    <x v="37"/>
    <n v="5"/>
    <s v="May"/>
    <x v="1"/>
    <x v="967"/>
    <m/>
    <x v="1"/>
    <x v="0"/>
    <m/>
    <n v="54.4"/>
    <s v="Orthopedics"/>
    <s v="Steven Brown"/>
    <s v="Hypertension"/>
    <x v="3"/>
    <x v="969"/>
    <x v="1"/>
    <s v=""/>
    <n v="3"/>
    <x v="196"/>
    <x v="0"/>
  </r>
  <r>
    <s v="d2f85cf7-8cc8-484d-aa89-b4ae613ea4a4"/>
    <x v="124"/>
    <n v="10"/>
    <s v="Oct"/>
    <x v="0"/>
    <x v="968"/>
    <m/>
    <x v="1"/>
    <x v="2"/>
    <m/>
    <n v="95.3"/>
    <s v="Dermatology"/>
    <s v="Anthony Wilson"/>
    <s v="Fracture"/>
    <x v="1"/>
    <x v="970"/>
    <x v="2"/>
    <s v=""/>
    <n v="4"/>
    <x v="0"/>
    <x v="776"/>
  </r>
  <r>
    <s v="a2ffc1f0-784c-4d0e-980c-9f539948f49b"/>
    <x v="58"/>
    <n v="11"/>
    <s v="Nov"/>
    <x v="0"/>
    <x v="969"/>
    <m/>
    <x v="1"/>
    <x v="0"/>
    <m/>
    <n v="111.4"/>
    <s v="Neurology"/>
    <s v="Wanda Sullivan"/>
    <s v="Eczema"/>
    <x v="3"/>
    <x v="971"/>
    <x v="0"/>
    <s v=""/>
    <n v="1"/>
    <x v="0"/>
    <x v="777"/>
  </r>
  <r>
    <s v="cd41e223-5e59-430e-8304-f5651e4d6f11"/>
    <x v="191"/>
    <n v="6"/>
    <s v="Jun"/>
    <x v="0"/>
    <x v="970"/>
    <m/>
    <x v="1"/>
    <x v="0"/>
    <m/>
    <n v="112.8"/>
    <s v="Cardiology"/>
    <s v="Tyler Kim"/>
    <s v="Migraine"/>
    <x v="2"/>
    <x v="972"/>
    <x v="3"/>
    <s v=""/>
    <n v="3"/>
    <x v="0"/>
    <x v="778"/>
  </r>
  <r>
    <s v="eea409cb-d25f-45c2-b130-9bb79acc3354"/>
    <x v="259"/>
    <n v="2"/>
    <s v="Feb"/>
    <x v="1"/>
    <x v="971"/>
    <m/>
    <x v="1"/>
    <x v="0"/>
    <m/>
    <m/>
    <s v="Orthopedics"/>
    <s v="Katrina Sanders"/>
    <s v="Eczema"/>
    <x v="2"/>
    <x v="973"/>
    <x v="1"/>
    <s v=""/>
    <n v="5"/>
    <x v="197"/>
    <x v="0"/>
  </r>
  <r>
    <s v="6bb4d3cf-3465-4bcb-aaf5-57db4e0ca1b9"/>
    <x v="168"/>
    <n v="9"/>
    <s v="Sep"/>
    <x v="1"/>
    <x v="972"/>
    <m/>
    <x v="1"/>
    <x v="0"/>
    <m/>
    <n v="40.799999999999997"/>
    <s v="Orthopedics"/>
    <s v="Cynthia Chavez"/>
    <s v="Fracture"/>
    <x v="2"/>
    <x v="974"/>
    <x v="2"/>
    <s v=""/>
    <s v="No Feedback"/>
    <x v="0"/>
    <x v="779"/>
  </r>
  <r>
    <s v="ea7d9cd9-7e34-41d0-abeb-f3391630ad0c"/>
    <x v="138"/>
    <n v="6"/>
    <s v="Jun"/>
    <x v="0"/>
    <x v="973"/>
    <m/>
    <x v="1"/>
    <x v="0"/>
    <m/>
    <m/>
    <s v="General Medicine"/>
    <s v="Amanda Hudson"/>
    <s v="Fracture"/>
    <x v="0"/>
    <x v="975"/>
    <x v="1"/>
    <s v=""/>
    <n v="2"/>
    <x v="198"/>
    <x v="0"/>
  </r>
  <r>
    <s v="f6ba7043-34c1-4e3a-8b0c-cb78057269fd"/>
    <x v="46"/>
    <n v="6"/>
    <s v="Jun"/>
    <x v="0"/>
    <x v="974"/>
    <m/>
    <x v="1"/>
    <x v="0"/>
    <n v="145.5"/>
    <m/>
    <s v="Dermatology"/>
    <s v="Tina Wright"/>
    <s v="Eczema"/>
    <x v="3"/>
    <x v="976"/>
    <x v="2"/>
    <s v=""/>
    <s v="No Feedback"/>
    <x v="0"/>
    <x v="780"/>
  </r>
  <r>
    <s v="f6623ebd-8cd8-424c-bfc5-a0d66664ec2e"/>
    <x v="21"/>
    <n v="5"/>
    <s v="May"/>
    <x v="1"/>
    <x v="975"/>
    <n v="37"/>
    <x v="4"/>
    <x v="0"/>
    <m/>
    <m/>
    <s v="Pediatrics"/>
    <s v="Tina Wright"/>
    <s v="Eczema"/>
    <x v="1"/>
    <x v="977"/>
    <x v="2"/>
    <s v=""/>
    <s v="No Feedback"/>
    <x v="0"/>
    <x v="781"/>
  </r>
  <r>
    <s v="f162a544-87ae-4de5-9dce-9800a67f0f6b"/>
    <x v="82"/>
    <n v="4"/>
    <s v="Apr"/>
    <x v="1"/>
    <x v="976"/>
    <m/>
    <x v="1"/>
    <x v="1"/>
    <m/>
    <n v="75.099999999999994"/>
    <s v="Cardiology"/>
    <s v="Steven Brown"/>
    <s v="Hypertension"/>
    <x v="1"/>
    <x v="978"/>
    <x v="2"/>
    <s v=""/>
    <n v="5"/>
    <x v="0"/>
    <x v="782"/>
  </r>
  <r>
    <s v="e2f48168-2010-455d-9295-0ba90e40176b"/>
    <x v="137"/>
    <n v="6"/>
    <s v="Jun"/>
    <x v="0"/>
    <x v="977"/>
    <n v="48"/>
    <x v="7"/>
    <x v="0"/>
    <m/>
    <m/>
    <s v="Neurology"/>
    <s v="Tina Wright"/>
    <s v="Eczema"/>
    <x v="0"/>
    <x v="979"/>
    <x v="3"/>
    <s v=""/>
    <n v="1"/>
    <x v="0"/>
    <x v="783"/>
  </r>
  <r>
    <s v="4bf570f9-9fab-4151-bd46-955418a22fec"/>
    <x v="78"/>
    <n v="3"/>
    <s v="Mar"/>
    <x v="1"/>
    <x v="978"/>
    <n v="21"/>
    <x v="6"/>
    <x v="0"/>
    <m/>
    <m/>
    <s v="Neurology"/>
    <s v="Wanda Sullivan"/>
    <s v="Eczema"/>
    <x v="1"/>
    <x v="980"/>
    <x v="0"/>
    <s v=""/>
    <s v="No Feedback"/>
    <x v="0"/>
    <x v="784"/>
  </r>
  <r>
    <s v="65cbf6a9-48db-4e2d-b552-69c15229e06a"/>
    <x v="83"/>
    <n v="12"/>
    <s v="Dec"/>
    <x v="0"/>
    <x v="979"/>
    <m/>
    <x v="1"/>
    <x v="0"/>
    <m/>
    <n v="95.8"/>
    <s v="Neurology"/>
    <s v="Cynthia Chavez"/>
    <s v="Diabetes"/>
    <x v="2"/>
    <x v="981"/>
    <x v="3"/>
    <s v=""/>
    <n v="1"/>
    <x v="0"/>
    <x v="785"/>
  </r>
  <r>
    <s v="83104c06-7b29-4262-9ea9-26f9aa43414a"/>
    <x v="199"/>
    <n v="10"/>
    <s v="Oct"/>
    <x v="0"/>
    <x v="980"/>
    <m/>
    <x v="1"/>
    <x v="0"/>
    <m/>
    <n v="90.9"/>
    <s v="Orthopedics"/>
    <s v="Brianna Garcia"/>
    <s v="Fracture"/>
    <x v="1"/>
    <x v="982"/>
    <x v="2"/>
    <s v=""/>
    <n v="1"/>
    <x v="0"/>
    <x v="786"/>
  </r>
  <r>
    <s v="83104c06-7b29-4262-9ea9-26f9aa43414a"/>
    <x v="56"/>
    <n v="3"/>
    <s v="Mar"/>
    <x v="0"/>
    <x v="981"/>
    <m/>
    <x v="1"/>
    <x v="2"/>
    <n v="130.5"/>
    <m/>
    <s v="General Medicine"/>
    <s v="Cynthia Chavez"/>
    <s v="Hypertension"/>
    <x v="3"/>
    <x v="983"/>
    <x v="1"/>
    <s v=""/>
    <s v="No Feedback"/>
    <x v="199"/>
    <x v="0"/>
  </r>
  <r>
    <s v="36435a6d-dc1e-423a-9150-d83eb4dfbc87"/>
    <x v="341"/>
    <n v="12"/>
    <s v="Dec"/>
    <x v="0"/>
    <x v="982"/>
    <m/>
    <x v="1"/>
    <x v="2"/>
    <n v="166.7"/>
    <n v="61.9"/>
    <s v="Neurology"/>
    <s v="Wanda Sullivan"/>
    <s v="Hypertension"/>
    <x v="1"/>
    <x v="984"/>
    <x v="1"/>
    <s v=""/>
    <n v="3"/>
    <x v="200"/>
    <x v="0"/>
  </r>
  <r>
    <s v="45307632-6412-4d94-b234-07b1ff8ecbf1"/>
    <x v="79"/>
    <n v="9"/>
    <s v="Sep"/>
    <x v="0"/>
    <x v="983"/>
    <n v="80"/>
    <x v="0"/>
    <x v="2"/>
    <m/>
    <n v="90.4"/>
    <s v="Pediatrics"/>
    <s v="Anthony Wilson"/>
    <s v="Migraine"/>
    <x v="1"/>
    <x v="985"/>
    <x v="2"/>
    <s v=""/>
    <n v="5"/>
    <x v="0"/>
    <x v="787"/>
  </r>
  <r>
    <s v="313e2d46-0bd0-4345-8279-45c96c89bbea"/>
    <x v="305"/>
    <n v="5"/>
    <s v="May"/>
    <x v="1"/>
    <x v="984"/>
    <n v="32"/>
    <x v="4"/>
    <x v="0"/>
    <m/>
    <n v="109"/>
    <s v="Orthopedics"/>
    <s v="Brianna Garcia"/>
    <s v="Migraine"/>
    <x v="2"/>
    <x v="986"/>
    <x v="0"/>
    <s v=""/>
    <n v="2"/>
    <x v="0"/>
    <x v="788"/>
  </r>
  <r>
    <s v="d73d544b-b95d-43c6-a2e2-0b18c7ecb191"/>
    <x v="303"/>
    <n v="12"/>
    <s v="Dec"/>
    <x v="0"/>
    <x v="985"/>
    <m/>
    <x v="1"/>
    <x v="0"/>
    <n v="171"/>
    <n v="84.9"/>
    <s v="Dermatology"/>
    <s v="Michael Bowman"/>
    <s v="Diabetes"/>
    <x v="0"/>
    <x v="987"/>
    <x v="1"/>
    <s v=""/>
    <n v="1"/>
    <x v="201"/>
    <x v="0"/>
  </r>
  <r>
    <s v="65906ad1-3729-4618-a1d3-fd956b55f4ea"/>
    <x v="194"/>
    <n v="12"/>
    <s v="Dec"/>
    <x v="0"/>
    <x v="986"/>
    <n v="72"/>
    <x v="5"/>
    <x v="2"/>
    <m/>
    <n v="91.9"/>
    <s v="Orthopedics"/>
    <s v="Cynthia Chavez"/>
    <s v="Flu"/>
    <x v="0"/>
    <x v="988"/>
    <x v="0"/>
    <s v=""/>
    <n v="2"/>
    <x v="0"/>
    <x v="789"/>
  </r>
  <r>
    <s v="f0708f2b-01e3-4167-bcbc-4abc6c46c48b"/>
    <x v="283"/>
    <n v="6"/>
    <s v="Jun"/>
    <x v="0"/>
    <x v="987"/>
    <m/>
    <x v="1"/>
    <x v="0"/>
    <m/>
    <m/>
    <s v="Dermatology"/>
    <s v="Katrina Sanders"/>
    <s v="Hypertension"/>
    <x v="1"/>
    <x v="989"/>
    <x v="2"/>
    <s v=""/>
    <n v="2"/>
    <x v="0"/>
    <x v="790"/>
  </r>
  <r>
    <s v="ffc839fa-bcf2-458d-a2ea-2ed3410ffd08"/>
    <x v="282"/>
    <n v="12"/>
    <s v="Dec"/>
    <x v="0"/>
    <x v="988"/>
    <m/>
    <x v="1"/>
    <x v="0"/>
    <n v="148.30000000000001"/>
    <m/>
    <s v="General Medicine"/>
    <s v="Michael Bowman"/>
    <s v="Migraine"/>
    <x v="2"/>
    <x v="990"/>
    <x v="3"/>
    <s v=""/>
    <n v="1"/>
    <x v="0"/>
    <x v="791"/>
  </r>
  <r>
    <s v="d1228aee-2047-4aba-b34a-197f2f79d729"/>
    <x v="313"/>
    <n v="9"/>
    <s v="Sep"/>
    <x v="0"/>
    <x v="989"/>
    <m/>
    <x v="1"/>
    <x v="2"/>
    <m/>
    <m/>
    <s v="Orthopedics"/>
    <s v="Michael Bowman"/>
    <s v="Diabetes"/>
    <x v="3"/>
    <x v="991"/>
    <x v="2"/>
    <s v=""/>
    <n v="1"/>
    <x v="0"/>
    <x v="792"/>
  </r>
  <r>
    <s v="cd6d3b96-9569-4fa9-80da-42fbdf60b7cd"/>
    <x v="292"/>
    <n v="9"/>
    <s v="Sep"/>
    <x v="1"/>
    <x v="990"/>
    <m/>
    <x v="1"/>
    <x v="2"/>
    <m/>
    <m/>
    <s v="Orthopedics"/>
    <s v="Katrina Sanders"/>
    <s v="Hypertension"/>
    <x v="2"/>
    <x v="992"/>
    <x v="2"/>
    <s v=""/>
    <s v="No Feedback"/>
    <x v="0"/>
    <x v="793"/>
  </r>
  <r>
    <s v="963fcc29-fde9-4914-88a6-7ebe2a5eeb52"/>
    <x v="164"/>
    <n v="4"/>
    <s v="Apr"/>
    <x v="1"/>
    <x v="991"/>
    <m/>
    <x v="1"/>
    <x v="0"/>
    <n v="147.4"/>
    <m/>
    <s v="Pediatrics"/>
    <s v="Cynthia Chavez"/>
    <s v="Fracture"/>
    <x v="3"/>
    <x v="993"/>
    <x v="2"/>
    <s v=""/>
    <n v="1"/>
    <x v="0"/>
    <x v="794"/>
  </r>
  <r>
    <s v="f3497eaf-d013-4ce8-a1a5-7954622f3a7e"/>
    <x v="142"/>
    <n v="2"/>
    <s v="Feb"/>
    <x v="1"/>
    <x v="992"/>
    <n v="34"/>
    <x v="4"/>
    <x v="2"/>
    <m/>
    <m/>
    <s v="Dermatology"/>
    <s v="Tina Wright"/>
    <s v="Diabetes"/>
    <x v="2"/>
    <x v="994"/>
    <x v="0"/>
    <s v=""/>
    <n v="5"/>
    <x v="0"/>
    <x v="795"/>
  </r>
  <r>
    <s v="DUPLICATE-d7f55"/>
    <x v="51"/>
    <n v="8"/>
    <s v="Aug"/>
    <x v="0"/>
    <x v="993"/>
    <m/>
    <x v="1"/>
    <x v="1"/>
    <n v="116.9"/>
    <n v="104.3"/>
    <s v="Dermatology"/>
    <s v="Michael Bowman"/>
    <s v="Diabetes"/>
    <x v="3"/>
    <x v="995"/>
    <x v="2"/>
    <s v=""/>
    <s v="No Feedback"/>
    <x v="0"/>
    <x v="7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083B17-775F-4FBF-AB70-A735317F337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2:M11" firstHeaderRow="1" firstDataRow="1" firstDataCol="1"/>
  <pivotFields count="25">
    <pivotField showAll="0"/>
    <pivotField numFmtId="14" showAll="0">
      <items count="343">
        <item x="0"/>
        <item x="276"/>
        <item x="331"/>
        <item x="14"/>
        <item x="335"/>
        <item x="65"/>
        <item x="43"/>
        <item x="213"/>
        <item x="80"/>
        <item x="132"/>
        <item x="38"/>
        <item x="32"/>
        <item x="153"/>
        <item x="126"/>
        <item x="56"/>
        <item x="42"/>
        <item x="86"/>
        <item x="326"/>
        <item x="203"/>
        <item x="10"/>
        <item x="8"/>
        <item x="211"/>
        <item x="133"/>
        <item x="312"/>
        <item x="176"/>
        <item x="205"/>
        <item x="29"/>
        <item x="131"/>
        <item x="311"/>
        <item x="68"/>
        <item x="61"/>
        <item x="22"/>
        <item x="73"/>
        <item x="314"/>
        <item x="309"/>
        <item x="283"/>
        <item x="135"/>
        <item x="41"/>
        <item x="138"/>
        <item x="266"/>
        <item x="26"/>
        <item x="157"/>
        <item x="221"/>
        <item x="127"/>
        <item x="120"/>
        <item x="333"/>
        <item x="46"/>
        <item x="107"/>
        <item x="137"/>
        <item x="290"/>
        <item x="191"/>
        <item x="337"/>
        <item x="129"/>
        <item x="328"/>
        <item x="101"/>
        <item x="227"/>
        <item x="24"/>
        <item x="52"/>
        <item x="319"/>
        <item x="158"/>
        <item x="59"/>
        <item x="244"/>
        <item x="193"/>
        <item x="175"/>
        <item x="186"/>
        <item x="304"/>
        <item x="167"/>
        <item x="254"/>
        <item x="155"/>
        <item x="270"/>
        <item x="291"/>
        <item x="201"/>
        <item x="323"/>
        <item x="172"/>
        <item x="222"/>
        <item x="9"/>
        <item x="321"/>
        <item x="151"/>
        <item x="161"/>
        <item x="187"/>
        <item x="2"/>
        <item x="174"/>
        <item x="184"/>
        <item x="251"/>
        <item x="334"/>
        <item x="3"/>
        <item x="13"/>
        <item x="17"/>
        <item x="136"/>
        <item x="110"/>
        <item x="189"/>
        <item x="123"/>
        <item x="190"/>
        <item x="51"/>
        <item x="224"/>
        <item x="275"/>
        <item x="286"/>
        <item x="40"/>
        <item x="106"/>
        <item x="320"/>
        <item x="195"/>
        <item x="36"/>
        <item x="250"/>
        <item x="230"/>
        <item x="197"/>
        <item x="31"/>
        <item x="262"/>
        <item x="285"/>
        <item x="313"/>
        <item x="177"/>
        <item x="302"/>
        <item x="265"/>
        <item x="178"/>
        <item x="235"/>
        <item x="79"/>
        <item x="67"/>
        <item x="76"/>
        <item x="284"/>
        <item x="143"/>
        <item x="293"/>
        <item x="104"/>
        <item x="156"/>
        <item x="39"/>
        <item x="124"/>
        <item x="325"/>
        <item x="239"/>
        <item x="279"/>
        <item x="294"/>
        <item x="181"/>
        <item x="63"/>
        <item x="85"/>
        <item x="150"/>
        <item x="199"/>
        <item x="231"/>
        <item x="69"/>
        <item x="338"/>
        <item x="229"/>
        <item x="114"/>
        <item x="271"/>
        <item x="145"/>
        <item x="261"/>
        <item x="4"/>
        <item x="1"/>
        <item x="258"/>
        <item x="74"/>
        <item x="169"/>
        <item x="218"/>
        <item x="217"/>
        <item x="322"/>
        <item x="180"/>
        <item x="58"/>
        <item x="103"/>
        <item x="122"/>
        <item x="154"/>
        <item x="274"/>
        <item x="260"/>
        <item x="48"/>
        <item x="287"/>
        <item x="28"/>
        <item x="117"/>
        <item x="12"/>
        <item x="182"/>
        <item x="160"/>
        <item x="88"/>
        <item x="219"/>
        <item x="20"/>
        <item x="99"/>
        <item x="307"/>
        <item x="246"/>
        <item x="194"/>
        <item x="220"/>
        <item x="223"/>
        <item x="83"/>
        <item x="149"/>
        <item x="300"/>
        <item x="341"/>
        <item x="50"/>
        <item x="102"/>
        <item x="306"/>
        <item x="339"/>
        <item x="282"/>
        <item x="303"/>
        <item x="109"/>
        <item x="243"/>
        <item x="92"/>
        <item x="116"/>
        <item x="234"/>
        <item x="75"/>
        <item x="208"/>
        <item x="327"/>
        <item x="336"/>
        <item x="204"/>
        <item x="71"/>
        <item x="216"/>
        <item x="288"/>
        <item x="111"/>
        <item x="301"/>
        <item x="60"/>
        <item x="66"/>
        <item x="225"/>
        <item x="295"/>
        <item x="202"/>
        <item x="148"/>
        <item x="212"/>
        <item x="329"/>
        <item x="25"/>
        <item x="118"/>
        <item x="249"/>
        <item x="115"/>
        <item x="162"/>
        <item x="315"/>
        <item x="210"/>
        <item x="94"/>
        <item x="139"/>
        <item x="134"/>
        <item x="77"/>
        <item x="144"/>
        <item x="121"/>
        <item x="264"/>
        <item x="198"/>
        <item x="44"/>
        <item x="142"/>
        <item x="259"/>
        <item x="278"/>
        <item x="171"/>
        <item x="18"/>
        <item x="90"/>
        <item x="70"/>
        <item x="324"/>
        <item x="185"/>
        <item x="226"/>
        <item x="125"/>
        <item x="214"/>
        <item x="310"/>
        <item x="253"/>
        <item x="78"/>
        <item x="200"/>
        <item x="128"/>
        <item x="113"/>
        <item x="55"/>
        <item x="96"/>
        <item x="240"/>
        <item x="316"/>
        <item x="141"/>
        <item x="252"/>
        <item x="242"/>
        <item x="247"/>
        <item x="16"/>
        <item x="232"/>
        <item x="100"/>
        <item x="95"/>
        <item x="257"/>
        <item x="183"/>
        <item x="19"/>
        <item x="297"/>
        <item x="5"/>
        <item x="296"/>
        <item x="159"/>
        <item x="255"/>
        <item x="6"/>
        <item x="228"/>
        <item x="241"/>
        <item x="87"/>
        <item x="273"/>
        <item x="84"/>
        <item x="45"/>
        <item x="47"/>
        <item x="299"/>
        <item x="233"/>
        <item x="192"/>
        <item x="93"/>
        <item x="140"/>
        <item x="130"/>
        <item x="82"/>
        <item x="81"/>
        <item x="248"/>
        <item x="164"/>
        <item x="281"/>
        <item x="23"/>
        <item x="152"/>
        <item x="37"/>
        <item x="340"/>
        <item x="173"/>
        <item x="330"/>
        <item x="237"/>
        <item x="34"/>
        <item x="305"/>
        <item x="33"/>
        <item x="89"/>
        <item x="21"/>
        <item x="263"/>
        <item x="318"/>
        <item x="108"/>
        <item x="269"/>
        <item x="245"/>
        <item x="332"/>
        <item x="170"/>
        <item x="72"/>
        <item x="15"/>
        <item x="165"/>
        <item x="179"/>
        <item x="267"/>
        <item x="280"/>
        <item x="256"/>
        <item x="97"/>
        <item x="277"/>
        <item x="11"/>
        <item x="207"/>
        <item x="7"/>
        <item x="196"/>
        <item x="188"/>
        <item x="53"/>
        <item x="209"/>
        <item x="236"/>
        <item x="119"/>
        <item x="166"/>
        <item x="215"/>
        <item x="30"/>
        <item x="112"/>
        <item x="206"/>
        <item x="168"/>
        <item x="298"/>
        <item x="105"/>
        <item x="292"/>
        <item x="238"/>
        <item x="146"/>
        <item x="317"/>
        <item x="54"/>
        <item x="57"/>
        <item x="268"/>
        <item x="64"/>
        <item x="308"/>
        <item x="35"/>
        <item x="289"/>
        <item x="91"/>
        <item x="147"/>
        <item x="62"/>
        <item x="49"/>
        <item x="98"/>
        <item x="27"/>
        <item x="272"/>
        <item x="163"/>
        <item t="default"/>
      </items>
    </pivotField>
    <pivotField numFmtId="1" showAll="0"/>
    <pivotField showAll="0"/>
    <pivotField numFmtId="1" showAll="0">
      <items count="3">
        <item x="0"/>
        <item x="1"/>
        <item t="default"/>
      </items>
    </pivotField>
    <pivotField showAll="0"/>
    <pivotField showAll="0"/>
    <pivotField axis="axisRow" showAll="0">
      <items count="9">
        <item x="4"/>
        <item x="3"/>
        <item x="0"/>
        <item x="7"/>
        <item x="5"/>
        <item x="2"/>
        <item x="1"/>
        <item x="6"/>
        <item t="default"/>
      </items>
    </pivotField>
    <pivotField showAll="0"/>
    <pivotField showAll="0"/>
    <pivotField showAll="0"/>
    <pivotField showAll="0"/>
    <pivotField showAll="0"/>
    <pivotField showAll="0"/>
    <pivotField showAll="0">
      <items count="5">
        <item x="2"/>
        <item x="1"/>
        <item x="0"/>
        <item x="3"/>
        <item t="default"/>
      </items>
    </pivotField>
    <pivotField dataField="1" showAll="0"/>
    <pivotField showAll="0">
      <items count="5">
        <item x="1"/>
        <item x="3"/>
        <item x="2"/>
        <item x="0"/>
        <item t="default"/>
      </items>
    </pivotField>
    <pivotField showAll="0"/>
    <pivotField showAll="0"/>
    <pivotField showAll="0"/>
    <pivotField showAl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7"/>
  </rowFields>
  <rowItems count="9">
    <i>
      <x/>
    </i>
    <i>
      <x v="1"/>
    </i>
    <i>
      <x v="2"/>
    </i>
    <i>
      <x v="3"/>
    </i>
    <i>
      <x v="4"/>
    </i>
    <i>
      <x v="5"/>
    </i>
    <i>
      <x v="6"/>
    </i>
    <i>
      <x v="7"/>
    </i>
    <i t="grand">
      <x/>
    </i>
  </rowItems>
  <colItems count="1">
    <i/>
  </colItems>
  <dataFields count="1">
    <dataField name="Sum of Billing Amount" fld="15" showDataAs="percentOfTotal" baseField="0" baseItem="0" numFmtId="10"/>
  </dataFields>
  <conditionalFormats count="2">
    <conditionalFormat priority="3">
      <pivotAreas count="1">
        <pivotArea type="data" collapsedLevelsAreSubtotals="1" fieldPosition="0">
          <references count="2">
            <reference field="4294967294" count="1" selected="0">
              <x v="0"/>
            </reference>
            <reference field="7" count="1">
              <x v="6"/>
            </reference>
          </references>
        </pivotArea>
      </pivotAreas>
    </conditionalFormat>
    <conditionalFormat priority="2">
      <pivotAreas count="1">
        <pivotArea type="data" collapsedLevelsAreSubtotals="1" fieldPosition="0">
          <references count="2">
            <reference field="4294967294" count="1" selected="0">
              <x v="0"/>
            </reference>
            <reference field="7" count="1">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A44A8B-073E-4B4B-832C-57BDC14D85F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U2:U3" firstHeaderRow="1" firstDataRow="1" firstDataCol="0"/>
  <pivotFields count="25">
    <pivotField showAll="0"/>
    <pivotField numFmtId="14" showAll="0">
      <items count="343">
        <item x="0"/>
        <item x="276"/>
        <item x="331"/>
        <item x="14"/>
        <item x="335"/>
        <item x="65"/>
        <item x="43"/>
        <item x="213"/>
        <item x="80"/>
        <item x="132"/>
        <item x="38"/>
        <item x="32"/>
        <item x="153"/>
        <item x="126"/>
        <item x="56"/>
        <item x="42"/>
        <item x="86"/>
        <item x="326"/>
        <item x="203"/>
        <item x="10"/>
        <item x="8"/>
        <item x="211"/>
        <item x="133"/>
        <item x="312"/>
        <item x="176"/>
        <item x="205"/>
        <item x="29"/>
        <item x="131"/>
        <item x="311"/>
        <item x="68"/>
        <item x="61"/>
        <item x="22"/>
        <item x="73"/>
        <item x="314"/>
        <item x="309"/>
        <item x="283"/>
        <item x="135"/>
        <item x="41"/>
        <item x="138"/>
        <item x="266"/>
        <item x="26"/>
        <item x="157"/>
        <item x="221"/>
        <item x="127"/>
        <item x="120"/>
        <item x="333"/>
        <item x="46"/>
        <item x="107"/>
        <item x="137"/>
        <item x="290"/>
        <item x="191"/>
        <item x="337"/>
        <item x="129"/>
        <item x="328"/>
        <item x="101"/>
        <item x="227"/>
        <item x="24"/>
        <item x="52"/>
        <item x="319"/>
        <item x="158"/>
        <item x="59"/>
        <item x="244"/>
        <item x="193"/>
        <item x="175"/>
        <item x="186"/>
        <item x="304"/>
        <item x="167"/>
        <item x="254"/>
        <item x="155"/>
        <item x="270"/>
        <item x="291"/>
        <item x="201"/>
        <item x="323"/>
        <item x="172"/>
        <item x="222"/>
        <item x="9"/>
        <item x="321"/>
        <item x="151"/>
        <item x="161"/>
        <item x="187"/>
        <item x="2"/>
        <item x="174"/>
        <item x="184"/>
        <item x="251"/>
        <item x="334"/>
        <item x="3"/>
        <item x="13"/>
        <item x="17"/>
        <item x="136"/>
        <item x="110"/>
        <item x="189"/>
        <item x="123"/>
        <item x="190"/>
        <item x="51"/>
        <item x="224"/>
        <item x="275"/>
        <item x="286"/>
        <item x="40"/>
        <item x="106"/>
        <item x="320"/>
        <item x="195"/>
        <item x="36"/>
        <item x="250"/>
        <item x="230"/>
        <item x="197"/>
        <item x="31"/>
        <item x="262"/>
        <item x="285"/>
        <item x="313"/>
        <item x="177"/>
        <item x="302"/>
        <item x="265"/>
        <item x="178"/>
        <item x="235"/>
        <item x="79"/>
        <item x="67"/>
        <item x="76"/>
        <item x="284"/>
        <item x="143"/>
        <item x="293"/>
        <item x="104"/>
        <item x="156"/>
        <item x="39"/>
        <item x="124"/>
        <item x="325"/>
        <item x="239"/>
        <item x="279"/>
        <item x="294"/>
        <item x="181"/>
        <item x="63"/>
        <item x="85"/>
        <item x="150"/>
        <item x="199"/>
        <item x="231"/>
        <item x="69"/>
        <item x="338"/>
        <item x="229"/>
        <item x="114"/>
        <item x="271"/>
        <item x="145"/>
        <item x="261"/>
        <item x="4"/>
        <item x="1"/>
        <item x="258"/>
        <item x="74"/>
        <item x="169"/>
        <item x="218"/>
        <item x="217"/>
        <item x="322"/>
        <item x="180"/>
        <item x="58"/>
        <item x="103"/>
        <item x="122"/>
        <item x="154"/>
        <item x="274"/>
        <item x="260"/>
        <item x="48"/>
        <item x="287"/>
        <item x="28"/>
        <item x="117"/>
        <item x="12"/>
        <item x="182"/>
        <item x="160"/>
        <item x="88"/>
        <item x="219"/>
        <item x="20"/>
        <item x="99"/>
        <item x="307"/>
        <item x="246"/>
        <item x="194"/>
        <item x="220"/>
        <item x="223"/>
        <item x="83"/>
        <item x="149"/>
        <item x="300"/>
        <item x="341"/>
        <item x="50"/>
        <item x="102"/>
        <item x="306"/>
        <item x="339"/>
        <item x="282"/>
        <item x="303"/>
        <item x="109"/>
        <item x="243"/>
        <item x="92"/>
        <item x="116"/>
        <item x="234"/>
        <item x="75"/>
        <item x="208"/>
        <item x="327"/>
        <item x="336"/>
        <item x="204"/>
        <item x="71"/>
        <item x="216"/>
        <item x="288"/>
        <item x="111"/>
        <item x="301"/>
        <item x="60"/>
        <item x="66"/>
        <item x="225"/>
        <item x="295"/>
        <item x="202"/>
        <item x="148"/>
        <item x="212"/>
        <item x="329"/>
        <item x="25"/>
        <item x="118"/>
        <item x="249"/>
        <item x="115"/>
        <item x="162"/>
        <item x="315"/>
        <item x="210"/>
        <item x="94"/>
        <item x="139"/>
        <item x="134"/>
        <item x="77"/>
        <item x="144"/>
        <item x="121"/>
        <item x="264"/>
        <item x="198"/>
        <item x="44"/>
        <item x="142"/>
        <item x="259"/>
        <item x="278"/>
        <item x="171"/>
        <item x="18"/>
        <item x="90"/>
        <item x="70"/>
        <item x="324"/>
        <item x="185"/>
        <item x="226"/>
        <item x="125"/>
        <item x="214"/>
        <item x="310"/>
        <item x="253"/>
        <item x="78"/>
        <item x="200"/>
        <item x="128"/>
        <item x="113"/>
        <item x="55"/>
        <item x="96"/>
        <item x="240"/>
        <item x="316"/>
        <item x="141"/>
        <item x="252"/>
        <item x="242"/>
        <item x="247"/>
        <item x="16"/>
        <item x="232"/>
        <item x="100"/>
        <item x="95"/>
        <item x="257"/>
        <item x="183"/>
        <item x="19"/>
        <item x="297"/>
        <item x="5"/>
        <item x="296"/>
        <item x="159"/>
        <item x="255"/>
        <item x="6"/>
        <item x="228"/>
        <item x="241"/>
        <item x="87"/>
        <item x="273"/>
        <item x="84"/>
        <item x="45"/>
        <item x="47"/>
        <item x="299"/>
        <item x="233"/>
        <item x="192"/>
        <item x="93"/>
        <item x="140"/>
        <item x="130"/>
        <item x="82"/>
        <item x="81"/>
        <item x="248"/>
        <item x="164"/>
        <item x="281"/>
        <item x="23"/>
        <item x="152"/>
        <item x="37"/>
        <item x="340"/>
        <item x="173"/>
        <item x="330"/>
        <item x="237"/>
        <item x="34"/>
        <item x="305"/>
        <item x="33"/>
        <item x="89"/>
        <item x="21"/>
        <item x="263"/>
        <item x="318"/>
        <item x="108"/>
        <item x="269"/>
        <item x="245"/>
        <item x="332"/>
        <item x="170"/>
        <item x="72"/>
        <item x="15"/>
        <item x="165"/>
        <item x="179"/>
        <item x="267"/>
        <item x="280"/>
        <item x="256"/>
        <item x="97"/>
        <item x="277"/>
        <item x="11"/>
        <item x="207"/>
        <item x="7"/>
        <item x="196"/>
        <item x="188"/>
        <item x="53"/>
        <item x="209"/>
        <item x="236"/>
        <item x="119"/>
        <item x="166"/>
        <item x="215"/>
        <item x="30"/>
        <item x="112"/>
        <item x="206"/>
        <item x="168"/>
        <item x="298"/>
        <item x="105"/>
        <item x="292"/>
        <item x="238"/>
        <item x="146"/>
        <item x="317"/>
        <item x="54"/>
        <item x="57"/>
        <item x="268"/>
        <item x="64"/>
        <item x="308"/>
        <item x="35"/>
        <item x="289"/>
        <item x="91"/>
        <item x="147"/>
        <item x="62"/>
        <item x="49"/>
        <item x="98"/>
        <item x="27"/>
        <item x="272"/>
        <item x="163"/>
        <item t="default"/>
      </items>
    </pivotField>
    <pivotField numFmtId="1" showAll="0"/>
    <pivotField showAll="0"/>
    <pivotField numFmtId="1"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 showAll="0"/>
    <pivotField showAll="0">
      <items count="5">
        <item x="1"/>
        <item x="3"/>
        <item x="2"/>
        <item x="0"/>
        <item t="default"/>
      </items>
    </pivotField>
    <pivotField showAll="0"/>
    <pivotField showAll="0"/>
    <pivotField showAll="0"/>
    <pivotField showAll="0"/>
    <pivotField dataField="1"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Sum of Collection Rate" fld="21"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90BF48-EDA1-4EE7-9A80-B3C79D5E70D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0:A41" firstHeaderRow="1" firstDataRow="1" firstDataCol="0"/>
  <pivotFields count="25">
    <pivotField showAll="0"/>
    <pivotField numFmtId="14" showAll="0">
      <items count="343">
        <item x="0"/>
        <item x="276"/>
        <item x="331"/>
        <item x="14"/>
        <item x="335"/>
        <item x="65"/>
        <item x="43"/>
        <item x="213"/>
        <item x="80"/>
        <item x="132"/>
        <item x="38"/>
        <item x="32"/>
        <item x="153"/>
        <item x="126"/>
        <item x="56"/>
        <item x="42"/>
        <item x="86"/>
        <item x="326"/>
        <item x="203"/>
        <item x="10"/>
        <item x="8"/>
        <item x="211"/>
        <item x="133"/>
        <item x="312"/>
        <item x="176"/>
        <item x="205"/>
        <item x="29"/>
        <item x="131"/>
        <item x="311"/>
        <item x="68"/>
        <item x="61"/>
        <item x="22"/>
        <item x="73"/>
        <item x="314"/>
        <item x="309"/>
        <item x="283"/>
        <item x="135"/>
        <item x="41"/>
        <item x="138"/>
        <item x="266"/>
        <item x="26"/>
        <item x="157"/>
        <item x="221"/>
        <item x="127"/>
        <item x="120"/>
        <item x="333"/>
        <item x="46"/>
        <item x="107"/>
        <item x="137"/>
        <item x="290"/>
        <item x="191"/>
        <item x="337"/>
        <item x="129"/>
        <item x="328"/>
        <item x="101"/>
        <item x="227"/>
        <item x="24"/>
        <item x="52"/>
        <item x="319"/>
        <item x="158"/>
        <item x="59"/>
        <item x="244"/>
        <item x="193"/>
        <item x="175"/>
        <item x="186"/>
        <item x="304"/>
        <item x="167"/>
        <item x="254"/>
        <item x="155"/>
        <item x="270"/>
        <item x="291"/>
        <item x="201"/>
        <item x="323"/>
        <item x="172"/>
        <item x="222"/>
        <item x="9"/>
        <item x="321"/>
        <item x="151"/>
        <item x="161"/>
        <item x="187"/>
        <item x="2"/>
        <item x="174"/>
        <item x="184"/>
        <item x="251"/>
        <item x="334"/>
        <item x="3"/>
        <item x="13"/>
        <item x="17"/>
        <item x="136"/>
        <item x="110"/>
        <item x="189"/>
        <item x="123"/>
        <item x="190"/>
        <item x="51"/>
        <item x="224"/>
        <item x="275"/>
        <item x="286"/>
        <item x="40"/>
        <item x="106"/>
        <item x="320"/>
        <item x="195"/>
        <item x="36"/>
        <item x="250"/>
        <item x="230"/>
        <item x="197"/>
        <item x="31"/>
        <item x="262"/>
        <item x="285"/>
        <item x="313"/>
        <item x="177"/>
        <item x="302"/>
        <item x="265"/>
        <item x="178"/>
        <item x="235"/>
        <item x="79"/>
        <item x="67"/>
        <item x="76"/>
        <item x="284"/>
        <item x="143"/>
        <item x="293"/>
        <item x="104"/>
        <item x="156"/>
        <item x="39"/>
        <item x="124"/>
        <item x="325"/>
        <item x="239"/>
        <item x="279"/>
        <item x="294"/>
        <item x="181"/>
        <item x="63"/>
        <item x="85"/>
        <item x="150"/>
        <item x="199"/>
        <item x="231"/>
        <item x="69"/>
        <item x="338"/>
        <item x="229"/>
        <item x="114"/>
        <item x="271"/>
        <item x="145"/>
        <item x="261"/>
        <item x="4"/>
        <item x="1"/>
        <item x="258"/>
        <item x="74"/>
        <item x="169"/>
        <item x="218"/>
        <item x="217"/>
        <item x="322"/>
        <item x="180"/>
        <item x="58"/>
        <item x="103"/>
        <item x="122"/>
        <item x="154"/>
        <item x="274"/>
        <item x="260"/>
        <item x="48"/>
        <item x="287"/>
        <item x="28"/>
        <item x="117"/>
        <item x="12"/>
        <item x="182"/>
        <item x="160"/>
        <item x="88"/>
        <item x="219"/>
        <item x="20"/>
        <item x="99"/>
        <item x="307"/>
        <item x="246"/>
        <item x="194"/>
        <item x="220"/>
        <item x="223"/>
        <item x="83"/>
        <item x="149"/>
        <item x="300"/>
        <item x="341"/>
        <item x="50"/>
        <item x="102"/>
        <item x="306"/>
        <item x="339"/>
        <item x="282"/>
        <item x="303"/>
        <item x="109"/>
        <item x="243"/>
        <item x="92"/>
        <item x="116"/>
        <item x="234"/>
        <item x="75"/>
        <item x="208"/>
        <item x="327"/>
        <item x="336"/>
        <item x="204"/>
        <item x="71"/>
        <item x="216"/>
        <item x="288"/>
        <item x="111"/>
        <item x="301"/>
        <item x="60"/>
        <item x="66"/>
        <item x="225"/>
        <item x="295"/>
        <item x="202"/>
        <item x="148"/>
        <item x="212"/>
        <item x="329"/>
        <item x="25"/>
        <item x="118"/>
        <item x="249"/>
        <item x="115"/>
        <item x="162"/>
        <item x="315"/>
        <item x="210"/>
        <item x="94"/>
        <item x="139"/>
        <item x="134"/>
        <item x="77"/>
        <item x="144"/>
        <item x="121"/>
        <item x="264"/>
        <item x="198"/>
        <item x="44"/>
        <item x="142"/>
        <item x="259"/>
        <item x="278"/>
        <item x="171"/>
        <item x="18"/>
        <item x="90"/>
        <item x="70"/>
        <item x="324"/>
        <item x="185"/>
        <item x="226"/>
        <item x="125"/>
        <item x="214"/>
        <item x="310"/>
        <item x="253"/>
        <item x="78"/>
        <item x="200"/>
        <item x="128"/>
        <item x="113"/>
        <item x="55"/>
        <item x="96"/>
        <item x="240"/>
        <item x="316"/>
        <item x="141"/>
        <item x="252"/>
        <item x="242"/>
        <item x="247"/>
        <item x="16"/>
        <item x="232"/>
        <item x="100"/>
        <item x="95"/>
        <item x="257"/>
        <item x="183"/>
        <item x="19"/>
        <item x="297"/>
        <item x="5"/>
        <item x="296"/>
        <item x="159"/>
        <item x="255"/>
        <item x="6"/>
        <item x="228"/>
        <item x="241"/>
        <item x="87"/>
        <item x="273"/>
        <item x="84"/>
        <item x="45"/>
        <item x="47"/>
        <item x="299"/>
        <item x="233"/>
        <item x="192"/>
        <item x="93"/>
        <item x="140"/>
        <item x="130"/>
        <item x="82"/>
        <item x="81"/>
        <item x="248"/>
        <item x="164"/>
        <item x="281"/>
        <item x="23"/>
        <item x="152"/>
        <item x="37"/>
        <item x="340"/>
        <item x="173"/>
        <item x="330"/>
        <item x="237"/>
        <item x="34"/>
        <item x="305"/>
        <item x="33"/>
        <item x="89"/>
        <item x="21"/>
        <item x="263"/>
        <item x="318"/>
        <item x="108"/>
        <item x="269"/>
        <item x="245"/>
        <item x="332"/>
        <item x="170"/>
        <item x="72"/>
        <item x="15"/>
        <item x="165"/>
        <item x="179"/>
        <item x="267"/>
        <item x="280"/>
        <item x="256"/>
        <item x="97"/>
        <item x="277"/>
        <item x="11"/>
        <item x="207"/>
        <item x="7"/>
        <item x="196"/>
        <item x="188"/>
        <item x="53"/>
        <item x="209"/>
        <item x="236"/>
        <item x="119"/>
        <item x="166"/>
        <item x="215"/>
        <item x="30"/>
        <item x="112"/>
        <item x="206"/>
        <item x="168"/>
        <item x="298"/>
        <item x="105"/>
        <item x="292"/>
        <item x="238"/>
        <item x="146"/>
        <item x="317"/>
        <item x="54"/>
        <item x="57"/>
        <item x="268"/>
        <item x="64"/>
        <item x="308"/>
        <item x="35"/>
        <item x="289"/>
        <item x="91"/>
        <item x="147"/>
        <item x="62"/>
        <item x="49"/>
        <item x="98"/>
        <item x="27"/>
        <item x="272"/>
        <item x="163"/>
        <item t="default"/>
      </items>
    </pivotField>
    <pivotField numFmtId="1" showAll="0"/>
    <pivotField showAll="0"/>
    <pivotField numFmtId="1"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 showAll="0"/>
    <pivotField showAll="0">
      <items count="5">
        <item x="1"/>
        <item x="3"/>
        <item x="2"/>
        <item x="0"/>
        <item t="default"/>
      </items>
    </pivotField>
    <pivotField showAll="0"/>
    <pivotField showAll="0"/>
    <pivotField dataField="1" showAll="0"/>
    <pivotField showAl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Sum of Collected Revenue " fld="19" baseField="0" baseItem="0" numFmtId="167"/>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FF4B30-CF7C-43DE-886B-B2D8EFBAFFE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5">
    <pivotField showAll="0"/>
    <pivotField numFmtId="14" showAll="0">
      <items count="343">
        <item x="0"/>
        <item x="276"/>
        <item x="331"/>
        <item x="14"/>
        <item x="335"/>
        <item x="65"/>
        <item x="43"/>
        <item x="213"/>
        <item x="80"/>
        <item x="132"/>
        <item x="38"/>
        <item x="32"/>
        <item x="153"/>
        <item x="126"/>
        <item x="56"/>
        <item x="42"/>
        <item x="86"/>
        <item x="326"/>
        <item x="203"/>
        <item x="10"/>
        <item x="8"/>
        <item x="211"/>
        <item x="133"/>
        <item x="312"/>
        <item x="176"/>
        <item x="205"/>
        <item x="29"/>
        <item x="131"/>
        <item x="311"/>
        <item x="68"/>
        <item x="61"/>
        <item x="22"/>
        <item x="73"/>
        <item x="314"/>
        <item x="309"/>
        <item x="283"/>
        <item x="135"/>
        <item x="41"/>
        <item x="138"/>
        <item x="266"/>
        <item x="26"/>
        <item x="157"/>
        <item x="221"/>
        <item x="127"/>
        <item x="120"/>
        <item x="333"/>
        <item x="46"/>
        <item x="107"/>
        <item x="137"/>
        <item x="290"/>
        <item x="191"/>
        <item x="337"/>
        <item x="129"/>
        <item x="328"/>
        <item x="101"/>
        <item x="227"/>
        <item x="24"/>
        <item x="52"/>
        <item x="319"/>
        <item x="158"/>
        <item x="59"/>
        <item x="244"/>
        <item x="193"/>
        <item x="175"/>
        <item x="186"/>
        <item x="304"/>
        <item x="167"/>
        <item x="254"/>
        <item x="155"/>
        <item x="270"/>
        <item x="291"/>
        <item x="201"/>
        <item x="323"/>
        <item x="172"/>
        <item x="222"/>
        <item x="9"/>
        <item x="321"/>
        <item x="151"/>
        <item x="161"/>
        <item x="187"/>
        <item x="2"/>
        <item x="174"/>
        <item x="184"/>
        <item x="251"/>
        <item x="334"/>
        <item x="3"/>
        <item x="13"/>
        <item x="17"/>
        <item x="136"/>
        <item x="110"/>
        <item x="189"/>
        <item x="123"/>
        <item x="190"/>
        <item x="51"/>
        <item x="224"/>
        <item x="275"/>
        <item x="286"/>
        <item x="40"/>
        <item x="106"/>
        <item x="320"/>
        <item x="195"/>
        <item x="36"/>
        <item x="250"/>
        <item x="230"/>
        <item x="197"/>
        <item x="31"/>
        <item x="262"/>
        <item x="285"/>
        <item x="313"/>
        <item x="177"/>
        <item x="302"/>
        <item x="265"/>
        <item x="178"/>
        <item x="235"/>
        <item x="79"/>
        <item x="67"/>
        <item x="76"/>
        <item x="284"/>
        <item x="143"/>
        <item x="293"/>
        <item x="104"/>
        <item x="156"/>
        <item x="39"/>
        <item x="124"/>
        <item x="325"/>
        <item x="239"/>
        <item x="279"/>
        <item x="294"/>
        <item x="181"/>
        <item x="63"/>
        <item x="85"/>
        <item x="150"/>
        <item x="199"/>
        <item x="231"/>
        <item x="69"/>
        <item x="338"/>
        <item x="229"/>
        <item x="114"/>
        <item x="271"/>
        <item x="145"/>
        <item x="261"/>
        <item x="4"/>
        <item x="1"/>
        <item x="258"/>
        <item x="74"/>
        <item x="169"/>
        <item x="218"/>
        <item x="217"/>
        <item x="322"/>
        <item x="180"/>
        <item x="58"/>
        <item x="103"/>
        <item x="122"/>
        <item x="154"/>
        <item x="274"/>
        <item x="260"/>
        <item x="48"/>
        <item x="287"/>
        <item x="28"/>
        <item x="117"/>
        <item x="12"/>
        <item x="182"/>
        <item x="160"/>
        <item x="88"/>
        <item x="219"/>
        <item x="20"/>
        <item x="99"/>
        <item x="307"/>
        <item x="246"/>
        <item x="194"/>
        <item x="220"/>
        <item x="223"/>
        <item x="83"/>
        <item x="149"/>
        <item x="300"/>
        <item x="341"/>
        <item x="50"/>
        <item x="102"/>
        <item x="306"/>
        <item x="339"/>
        <item x="282"/>
        <item x="303"/>
        <item x="109"/>
        <item x="243"/>
        <item x="92"/>
        <item x="116"/>
        <item x="234"/>
        <item x="75"/>
        <item x="208"/>
        <item x="327"/>
        <item x="336"/>
        <item x="204"/>
        <item x="71"/>
        <item x="216"/>
        <item x="288"/>
        <item x="111"/>
        <item x="301"/>
        <item x="60"/>
        <item x="66"/>
        <item x="225"/>
        <item x="295"/>
        <item x="202"/>
        <item x="148"/>
        <item x="212"/>
        <item x="329"/>
        <item x="25"/>
        <item x="118"/>
        <item x="249"/>
        <item x="115"/>
        <item x="162"/>
        <item x="315"/>
        <item x="210"/>
        <item x="94"/>
        <item x="139"/>
        <item x="134"/>
        <item x="77"/>
        <item x="144"/>
        <item x="121"/>
        <item x="264"/>
        <item x="198"/>
        <item x="44"/>
        <item x="142"/>
        <item x="259"/>
        <item x="278"/>
        <item x="171"/>
        <item x="18"/>
        <item x="90"/>
        <item x="70"/>
        <item x="324"/>
        <item x="185"/>
        <item x="226"/>
        <item x="125"/>
        <item x="214"/>
        <item x="310"/>
        <item x="253"/>
        <item x="78"/>
        <item x="200"/>
        <item x="128"/>
        <item x="113"/>
        <item x="55"/>
        <item x="96"/>
        <item x="240"/>
        <item x="316"/>
        <item x="141"/>
        <item x="252"/>
        <item x="242"/>
        <item x="247"/>
        <item x="16"/>
        <item x="232"/>
        <item x="100"/>
        <item x="95"/>
        <item x="257"/>
        <item x="183"/>
        <item x="19"/>
        <item x="297"/>
        <item x="5"/>
        <item x="296"/>
        <item x="159"/>
        <item x="255"/>
        <item x="6"/>
        <item x="228"/>
        <item x="241"/>
        <item x="87"/>
        <item x="273"/>
        <item x="84"/>
        <item x="45"/>
        <item x="47"/>
        <item x="299"/>
        <item x="233"/>
        <item x="192"/>
        <item x="93"/>
        <item x="140"/>
        <item x="130"/>
        <item x="82"/>
        <item x="81"/>
        <item x="248"/>
        <item x="164"/>
        <item x="281"/>
        <item x="23"/>
        <item x="152"/>
        <item x="37"/>
        <item x="340"/>
        <item x="173"/>
        <item x="330"/>
        <item x="237"/>
        <item x="34"/>
        <item x="305"/>
        <item x="33"/>
        <item x="89"/>
        <item x="21"/>
        <item x="263"/>
        <item x="318"/>
        <item x="108"/>
        <item x="269"/>
        <item x="245"/>
        <item x="332"/>
        <item x="170"/>
        <item x="72"/>
        <item x="15"/>
        <item x="165"/>
        <item x="179"/>
        <item x="267"/>
        <item x="280"/>
        <item x="256"/>
        <item x="97"/>
        <item x="277"/>
        <item x="11"/>
        <item x="207"/>
        <item x="7"/>
        <item x="196"/>
        <item x="188"/>
        <item x="53"/>
        <item x="209"/>
        <item x="236"/>
        <item x="119"/>
        <item x="166"/>
        <item x="215"/>
        <item x="30"/>
        <item x="112"/>
        <item x="206"/>
        <item x="168"/>
        <item x="298"/>
        <item x="105"/>
        <item x="292"/>
        <item x="238"/>
        <item x="146"/>
        <item x="317"/>
        <item x="54"/>
        <item x="57"/>
        <item x="268"/>
        <item x="64"/>
        <item x="308"/>
        <item x="35"/>
        <item x="289"/>
        <item x="91"/>
        <item x="147"/>
        <item x="62"/>
        <item x="49"/>
        <item x="98"/>
        <item x="27"/>
        <item x="272"/>
        <item x="163"/>
        <item t="default"/>
      </items>
    </pivotField>
    <pivotField numFmtId="1" showAll="0"/>
    <pivotField showAll="0"/>
    <pivotField numFmtId="1"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 dataField="1" showAll="0"/>
    <pivotField showAll="0">
      <items count="5">
        <item x="1"/>
        <item x="3"/>
        <item x="2"/>
        <item x="0"/>
        <item t="default"/>
      </items>
    </pivotField>
    <pivotField showAll="0"/>
    <pivotField showAll="0"/>
    <pivotField showAll="0"/>
    <pivotField showAl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Sum of Billing Amount" fld="15"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429297-B81B-415A-A15A-4C961862D07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F3" firstHeaderRow="1" firstDataRow="1" firstDataCol="0"/>
  <pivotFields count="25">
    <pivotField showAll="0"/>
    <pivotField numFmtId="14" showAll="0">
      <items count="343">
        <item x="0"/>
        <item x="276"/>
        <item x="331"/>
        <item x="14"/>
        <item x="335"/>
        <item x="65"/>
        <item x="43"/>
        <item x="213"/>
        <item x="80"/>
        <item x="132"/>
        <item x="38"/>
        <item x="32"/>
        <item x="153"/>
        <item x="126"/>
        <item x="56"/>
        <item x="42"/>
        <item x="86"/>
        <item x="326"/>
        <item x="203"/>
        <item x="10"/>
        <item x="8"/>
        <item x="211"/>
        <item x="133"/>
        <item x="312"/>
        <item x="176"/>
        <item x="205"/>
        <item x="29"/>
        <item x="131"/>
        <item x="311"/>
        <item x="68"/>
        <item x="61"/>
        <item x="22"/>
        <item x="73"/>
        <item x="314"/>
        <item x="309"/>
        <item x="283"/>
        <item x="135"/>
        <item x="41"/>
        <item x="138"/>
        <item x="266"/>
        <item x="26"/>
        <item x="157"/>
        <item x="221"/>
        <item x="127"/>
        <item x="120"/>
        <item x="333"/>
        <item x="46"/>
        <item x="107"/>
        <item x="137"/>
        <item x="290"/>
        <item x="191"/>
        <item x="337"/>
        <item x="129"/>
        <item x="328"/>
        <item x="101"/>
        <item x="227"/>
        <item x="24"/>
        <item x="52"/>
        <item x="319"/>
        <item x="158"/>
        <item x="59"/>
        <item x="244"/>
        <item x="193"/>
        <item x="175"/>
        <item x="186"/>
        <item x="304"/>
        <item x="167"/>
        <item x="254"/>
        <item x="155"/>
        <item x="270"/>
        <item x="291"/>
        <item x="201"/>
        <item x="323"/>
        <item x="172"/>
        <item x="222"/>
        <item x="9"/>
        <item x="321"/>
        <item x="151"/>
        <item x="161"/>
        <item x="187"/>
        <item x="2"/>
        <item x="174"/>
        <item x="184"/>
        <item x="251"/>
        <item x="334"/>
        <item x="3"/>
        <item x="13"/>
        <item x="17"/>
        <item x="136"/>
        <item x="110"/>
        <item x="189"/>
        <item x="123"/>
        <item x="190"/>
        <item x="51"/>
        <item x="224"/>
        <item x="275"/>
        <item x="286"/>
        <item x="40"/>
        <item x="106"/>
        <item x="320"/>
        <item x="195"/>
        <item x="36"/>
        <item x="250"/>
        <item x="230"/>
        <item x="197"/>
        <item x="31"/>
        <item x="262"/>
        <item x="285"/>
        <item x="313"/>
        <item x="177"/>
        <item x="302"/>
        <item x="265"/>
        <item x="178"/>
        <item x="235"/>
        <item x="79"/>
        <item x="67"/>
        <item x="76"/>
        <item x="284"/>
        <item x="143"/>
        <item x="293"/>
        <item x="104"/>
        <item x="156"/>
        <item x="39"/>
        <item x="124"/>
        <item x="325"/>
        <item x="239"/>
        <item x="279"/>
        <item x="294"/>
        <item x="181"/>
        <item x="63"/>
        <item x="85"/>
        <item x="150"/>
        <item x="199"/>
        <item x="231"/>
        <item x="69"/>
        <item x="338"/>
        <item x="229"/>
        <item x="114"/>
        <item x="271"/>
        <item x="145"/>
        <item x="261"/>
        <item x="4"/>
        <item x="1"/>
        <item x="258"/>
        <item x="74"/>
        <item x="169"/>
        <item x="218"/>
        <item x="217"/>
        <item x="322"/>
        <item x="180"/>
        <item x="58"/>
        <item x="103"/>
        <item x="122"/>
        <item x="154"/>
        <item x="274"/>
        <item x="260"/>
        <item x="48"/>
        <item x="287"/>
        <item x="28"/>
        <item x="117"/>
        <item x="12"/>
        <item x="182"/>
        <item x="160"/>
        <item x="88"/>
        <item x="219"/>
        <item x="20"/>
        <item x="99"/>
        <item x="307"/>
        <item x="246"/>
        <item x="194"/>
        <item x="220"/>
        <item x="223"/>
        <item x="83"/>
        <item x="149"/>
        <item x="300"/>
        <item x="341"/>
        <item x="50"/>
        <item x="102"/>
        <item x="306"/>
        <item x="339"/>
        <item x="282"/>
        <item x="303"/>
        <item x="109"/>
        <item x="243"/>
        <item x="92"/>
        <item x="116"/>
        <item x="234"/>
        <item x="75"/>
        <item x="208"/>
        <item x="327"/>
        <item x="336"/>
        <item x="204"/>
        <item x="71"/>
        <item x="216"/>
        <item x="288"/>
        <item x="111"/>
        <item x="301"/>
        <item x="60"/>
        <item x="66"/>
        <item x="225"/>
        <item x="295"/>
        <item x="202"/>
        <item x="148"/>
        <item x="212"/>
        <item x="329"/>
        <item x="25"/>
        <item x="118"/>
        <item x="249"/>
        <item x="115"/>
        <item x="162"/>
        <item x="315"/>
        <item x="210"/>
        <item x="94"/>
        <item x="139"/>
        <item x="134"/>
        <item x="77"/>
        <item x="144"/>
        <item x="121"/>
        <item x="264"/>
        <item x="198"/>
        <item x="44"/>
        <item x="142"/>
        <item x="259"/>
        <item x="278"/>
        <item x="171"/>
        <item x="18"/>
        <item x="90"/>
        <item x="70"/>
        <item x="324"/>
        <item x="185"/>
        <item x="226"/>
        <item x="125"/>
        <item x="214"/>
        <item x="310"/>
        <item x="253"/>
        <item x="78"/>
        <item x="200"/>
        <item x="128"/>
        <item x="113"/>
        <item x="55"/>
        <item x="96"/>
        <item x="240"/>
        <item x="316"/>
        <item x="141"/>
        <item x="252"/>
        <item x="242"/>
        <item x="247"/>
        <item x="16"/>
        <item x="232"/>
        <item x="100"/>
        <item x="95"/>
        <item x="257"/>
        <item x="183"/>
        <item x="19"/>
        <item x="297"/>
        <item x="5"/>
        <item x="296"/>
        <item x="159"/>
        <item x="255"/>
        <item x="6"/>
        <item x="228"/>
        <item x="241"/>
        <item x="87"/>
        <item x="273"/>
        <item x="84"/>
        <item x="45"/>
        <item x="47"/>
        <item x="299"/>
        <item x="233"/>
        <item x="192"/>
        <item x="93"/>
        <item x="140"/>
        <item x="130"/>
        <item x="82"/>
        <item x="81"/>
        <item x="248"/>
        <item x="164"/>
        <item x="281"/>
        <item x="23"/>
        <item x="152"/>
        <item x="37"/>
        <item x="340"/>
        <item x="173"/>
        <item x="330"/>
        <item x="237"/>
        <item x="34"/>
        <item x="305"/>
        <item x="33"/>
        <item x="89"/>
        <item x="21"/>
        <item x="263"/>
        <item x="318"/>
        <item x="108"/>
        <item x="269"/>
        <item x="245"/>
        <item x="332"/>
        <item x="170"/>
        <item x="72"/>
        <item x="15"/>
        <item x="165"/>
        <item x="179"/>
        <item x="267"/>
        <item x="280"/>
        <item x="256"/>
        <item x="97"/>
        <item x="277"/>
        <item x="11"/>
        <item x="207"/>
        <item x="7"/>
        <item x="196"/>
        <item x="188"/>
        <item x="53"/>
        <item x="209"/>
        <item x="236"/>
        <item x="119"/>
        <item x="166"/>
        <item x="215"/>
        <item x="30"/>
        <item x="112"/>
        <item x="206"/>
        <item x="168"/>
        <item x="298"/>
        <item x="105"/>
        <item x="292"/>
        <item x="238"/>
        <item x="146"/>
        <item x="317"/>
        <item x="54"/>
        <item x="57"/>
        <item x="268"/>
        <item x="64"/>
        <item x="308"/>
        <item x="35"/>
        <item x="289"/>
        <item x="91"/>
        <item x="147"/>
        <item x="62"/>
        <item x="49"/>
        <item x="98"/>
        <item x="27"/>
        <item x="272"/>
        <item x="163"/>
        <item t="default"/>
      </items>
    </pivotField>
    <pivotField numFmtId="1" showAll="0"/>
    <pivotField showAll="0"/>
    <pivotField numFmtId="1"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 showAll="0">
      <items count="997">
        <item x="406"/>
        <item x="330"/>
        <item x="15"/>
        <item x="638"/>
        <item x="248"/>
        <item x="918"/>
        <item x="506"/>
        <item x="841"/>
        <item x="29"/>
        <item x="820"/>
        <item x="850"/>
        <item x="580"/>
        <item x="827"/>
        <item x="412"/>
        <item x="146"/>
        <item x="76"/>
        <item x="832"/>
        <item x="314"/>
        <item x="595"/>
        <item x="642"/>
        <item x="777"/>
        <item x="115"/>
        <item x="978"/>
        <item x="946"/>
        <item x="460"/>
        <item x="84"/>
        <item x="74"/>
        <item x="138"/>
        <item x="613"/>
        <item x="909"/>
        <item x="318"/>
        <item x="27"/>
        <item x="131"/>
        <item x="435"/>
        <item x="176"/>
        <item x="306"/>
        <item x="735"/>
        <item x="265"/>
        <item x="532"/>
        <item x="913"/>
        <item x="839"/>
        <item x="263"/>
        <item x="165"/>
        <item x="134"/>
        <item x="894"/>
        <item x="654"/>
        <item x="255"/>
        <item x="884"/>
        <item x="288"/>
        <item x="58"/>
        <item x="798"/>
        <item x="485"/>
        <item x="192"/>
        <item x="89"/>
        <item x="658"/>
        <item x="254"/>
        <item x="191"/>
        <item x="152"/>
        <item x="536"/>
        <item x="317"/>
        <item x="364"/>
        <item x="509"/>
        <item x="465"/>
        <item x="282"/>
        <item x="826"/>
        <item x="69"/>
        <item x="36"/>
        <item x="68"/>
        <item x="244"/>
        <item x="529"/>
        <item x="784"/>
        <item x="439"/>
        <item x="90"/>
        <item x="741"/>
        <item x="879"/>
        <item x="251"/>
        <item x="640"/>
        <item x="976"/>
        <item x="94"/>
        <item x="629"/>
        <item x="62"/>
        <item x="795"/>
        <item x="195"/>
        <item x="534"/>
        <item x="831"/>
        <item x="377"/>
        <item x="334"/>
        <item x="169"/>
        <item x="510"/>
        <item x="685"/>
        <item x="300"/>
        <item x="385"/>
        <item x="326"/>
        <item x="833"/>
        <item x="483"/>
        <item x="447"/>
        <item x="720"/>
        <item x="964"/>
        <item x="583"/>
        <item x="150"/>
        <item x="167"/>
        <item x="224"/>
        <item x="125"/>
        <item x="162"/>
        <item x="110"/>
        <item x="324"/>
        <item x="85"/>
        <item x="140"/>
        <item x="593"/>
        <item x="970"/>
        <item x="718"/>
        <item x="550"/>
        <item x="122"/>
        <item x="594"/>
        <item x="557"/>
        <item x="242"/>
        <item x="899"/>
        <item x="144"/>
        <item x="938"/>
        <item x="558"/>
        <item x="10"/>
        <item x="101"/>
        <item x="679"/>
        <item x="734"/>
        <item x="796"/>
        <item x="234"/>
        <item x="49"/>
        <item x="716"/>
        <item x="197"/>
        <item x="508"/>
        <item x="809"/>
        <item x="646"/>
        <item x="789"/>
        <item x="864"/>
        <item x="715"/>
        <item x="788"/>
        <item x="345"/>
        <item x="972"/>
        <item x="539"/>
        <item x="527"/>
        <item x="423"/>
        <item x="100"/>
        <item x="680"/>
        <item x="468"/>
        <item x="877"/>
        <item x="55"/>
        <item x="622"/>
        <item x="882"/>
        <item x="810"/>
        <item x="688"/>
        <item x="753"/>
        <item x="865"/>
        <item x="694"/>
        <item x="579"/>
        <item x="281"/>
        <item x="65"/>
        <item x="266"/>
        <item x="376"/>
        <item x="944"/>
        <item x="381"/>
        <item x="250"/>
        <item x="273"/>
        <item x="507"/>
        <item x="512"/>
        <item x="571"/>
        <item x="773"/>
        <item x="446"/>
        <item x="203"/>
        <item x="26"/>
        <item x="25"/>
        <item x="922"/>
        <item x="361"/>
        <item x="713"/>
        <item x="531"/>
        <item x="67"/>
        <item x="617"/>
        <item x="452"/>
        <item x="943"/>
        <item x="331"/>
        <item x="932"/>
        <item x="8"/>
        <item x="578"/>
        <item x="328"/>
        <item x="484"/>
        <item x="619"/>
        <item x="428"/>
        <item x="409"/>
        <item x="413"/>
        <item x="956"/>
        <item x="548"/>
        <item x="31"/>
        <item x="198"/>
        <item x="221"/>
        <item x="451"/>
        <item x="612"/>
        <item x="40"/>
        <item x="515"/>
        <item x="762"/>
        <item x="333"/>
        <item x="497"/>
        <item x="275"/>
        <item x="398"/>
        <item x="274"/>
        <item x="950"/>
        <item x="500"/>
        <item x="605"/>
        <item x="4"/>
        <item x="588"/>
        <item x="443"/>
        <item x="171"/>
        <item x="369"/>
        <item x="246"/>
        <item x="417"/>
        <item x="693"/>
        <item x="503"/>
        <item x="30"/>
        <item x="61"/>
        <item x="420"/>
        <item x="543"/>
        <item x="378"/>
        <item x="188"/>
        <item x="180"/>
        <item x="724"/>
        <item x="546"/>
        <item x="772"/>
        <item x="969"/>
        <item x="354"/>
        <item x="990"/>
        <item x="626"/>
        <item x="143"/>
        <item x="923"/>
        <item x="917"/>
        <item x="181"/>
        <item x="980"/>
        <item x="817"/>
        <item x="511"/>
        <item x="836"/>
        <item x="747"/>
        <item x="164"/>
        <item x="808"/>
        <item x="600"/>
        <item x="291"/>
        <item x="552"/>
        <item x="757"/>
        <item x="939"/>
        <item x="678"/>
        <item x="319"/>
        <item x="537"/>
        <item x="332"/>
        <item x="103"/>
        <item x="137"/>
        <item x="764"/>
        <item x="183"/>
        <item x="561"/>
        <item x="933"/>
        <item x="92"/>
        <item x="620"/>
        <item x="127"/>
        <item x="992"/>
        <item x="277"/>
        <item x="818"/>
        <item x="492"/>
        <item x="686"/>
        <item x="954"/>
        <item x="941"/>
        <item x="16"/>
        <item x="220"/>
        <item x="801"/>
        <item x="803"/>
        <item x="698"/>
        <item x="530"/>
        <item x="533"/>
        <item x="87"/>
        <item x="472"/>
        <item x="200"/>
        <item x="289"/>
        <item x="382"/>
        <item x="787"/>
        <item x="751"/>
        <item x="370"/>
        <item x="886"/>
        <item x="540"/>
        <item x="625"/>
        <item x="589"/>
        <item x="963"/>
        <item x="494"/>
        <item x="726"/>
        <item x="39"/>
        <item x="206"/>
        <item x="295"/>
        <item x="70"/>
        <item x="141"/>
        <item x="584"/>
        <item x="227"/>
        <item x="610"/>
        <item x="481"/>
        <item x="513"/>
        <item x="982"/>
        <item x="697"/>
        <item x="779"/>
        <item x="235"/>
        <item x="614"/>
        <item x="488"/>
        <item x="340"/>
        <item x="190"/>
        <item x="596"/>
        <item x="665"/>
        <item x="673"/>
        <item x="574"/>
        <item x="800"/>
        <item x="271"/>
        <item x="979"/>
        <item x="608"/>
        <item x="883"/>
        <item x="105"/>
        <item x="259"/>
        <item x="812"/>
        <item x="770"/>
        <item x="199"/>
        <item x="153"/>
        <item x="853"/>
        <item x="615"/>
        <item x="299"/>
        <item x="631"/>
        <item x="822"/>
        <item x="438"/>
        <item x="323"/>
        <item x="985"/>
        <item x="272"/>
        <item x="566"/>
        <item x="213"/>
        <item x="742"/>
        <item x="418"/>
        <item x="9"/>
        <item x="37"/>
        <item x="947"/>
        <item x="523"/>
        <item x="33"/>
        <item x="987"/>
        <item x="357"/>
        <item x="834"/>
        <item x="937"/>
        <item x="851"/>
        <item x="577"/>
        <item x="752"/>
        <item x="676"/>
        <item x="445"/>
        <item x="392"/>
        <item x="24"/>
        <item x="730"/>
        <item x="893"/>
        <item x="335"/>
        <item x="102"/>
        <item x="653"/>
        <item x="921"/>
        <item x="514"/>
        <item x="728"/>
        <item x="559"/>
        <item x="591"/>
        <item x="870"/>
        <item x="80"/>
        <item x="44"/>
        <item x="209"/>
        <item x="569"/>
        <item x="456"/>
        <item x="663"/>
        <item x="480"/>
        <item x="353"/>
        <item x="393"/>
        <item x="700"/>
        <item x="811"/>
        <item x="727"/>
        <item x="249"/>
        <item x="257"/>
        <item x="582"/>
        <item x="182"/>
        <item x="666"/>
        <item x="78"/>
        <item x="703"/>
        <item x="470"/>
        <item x="701"/>
        <item x="712"/>
        <item x="489"/>
        <item x="555"/>
        <item x="682"/>
        <item x="695"/>
        <item x="313"/>
        <item x="651"/>
        <item x="526"/>
        <item x="223"/>
        <item x="736"/>
        <item x="845"/>
        <item x="670"/>
        <item x="253"/>
        <item x="733"/>
        <item x="57"/>
        <item x="549"/>
        <item x="828"/>
        <item x="776"/>
        <item x="379"/>
        <item x="934"/>
        <item x="991"/>
        <item x="98"/>
        <item x="302"/>
        <item x="868"/>
        <item x="214"/>
        <item x="650"/>
        <item x="501"/>
        <item x="411"/>
        <item x="50"/>
        <item x="967"/>
        <item x="157"/>
        <item x="14"/>
        <item x="867"/>
        <item x="429"/>
        <item x="270"/>
        <item x="458"/>
        <item x="487"/>
        <item x="671"/>
        <item x="160"/>
        <item x="205"/>
        <item x="910"/>
        <item x="433"/>
        <item x="842"/>
        <item x="462"/>
        <item x="178"/>
        <item x="351"/>
        <item x="696"/>
        <item x="755"/>
        <item x="399"/>
        <item x="744"/>
        <item x="915"/>
        <item x="875"/>
        <item x="123"/>
        <item x="849"/>
        <item x="516"/>
        <item x="806"/>
        <item x="977"/>
        <item x="390"/>
        <item x="919"/>
        <item x="690"/>
        <item x="360"/>
        <item x="222"/>
        <item x="34"/>
        <item x="453"/>
        <item x="754"/>
        <item x="681"/>
        <item x="119"/>
        <item x="988"/>
        <item x="315"/>
        <item x="196"/>
        <item x="858"/>
        <item x="490"/>
        <item x="77"/>
        <item x="54"/>
        <item x="551"/>
        <item x="814"/>
        <item x="427"/>
        <item x="668"/>
        <item x="729"/>
        <item x="719"/>
        <item x="338"/>
        <item x="373"/>
        <item x="189"/>
        <item x="920"/>
        <item x="106"/>
        <item x="746"/>
        <item x="889"/>
        <item x="553"/>
        <item x="466"/>
        <item x="649"/>
        <item x="17"/>
        <item x="240"/>
        <item x="28"/>
        <item x="219"/>
        <item x="957"/>
        <item x="482"/>
        <item x="252"/>
        <item x="258"/>
        <item x="635"/>
        <item x="461"/>
        <item x="18"/>
        <item x="708"/>
        <item x="961"/>
        <item x="672"/>
        <item x="47"/>
        <item x="346"/>
        <item x="51"/>
        <item x="256"/>
        <item x="421"/>
        <item x="714"/>
        <item x="1"/>
        <item x="767"/>
        <item x="145"/>
        <item x="628"/>
        <item x="368"/>
        <item x="983"/>
        <item x="725"/>
        <item x="486"/>
        <item x="407"/>
        <item x="823"/>
        <item x="677"/>
        <item x="657"/>
        <item x="88"/>
        <item x="874"/>
        <item x="854"/>
        <item x="520"/>
        <item x="794"/>
        <item x="161"/>
        <item x="968"/>
        <item x="11"/>
        <item x="505"/>
        <item x="179"/>
        <item x="898"/>
        <item x="928"/>
        <item x="904"/>
        <item x="848"/>
        <item x="940"/>
        <item x="525"/>
        <item x="467"/>
        <item x="66"/>
        <item x="768"/>
        <item x="424"/>
        <item x="230"/>
        <item x="113"/>
        <item x="278"/>
        <item x="454"/>
        <item x="228"/>
        <item x="908"/>
        <item x="869"/>
        <item x="951"/>
        <item x="603"/>
        <item x="285"/>
        <item x="268"/>
        <item x="304"/>
        <item x="912"/>
        <item x="491"/>
        <item x="960"/>
        <item x="565"/>
        <item x="563"/>
        <item x="307"/>
        <item x="327"/>
        <item x="643"/>
        <item x="756"/>
        <item x="384"/>
        <item x="821"/>
        <item x="655"/>
        <item x="239"/>
        <item x="455"/>
        <item x="973"/>
        <item x="156"/>
        <item x="261"/>
        <item x="391"/>
        <item x="535"/>
        <item x="975"/>
        <item x="691"/>
        <item x="652"/>
        <item x="112"/>
        <item x="824"/>
        <item x="477"/>
        <item x="211"/>
        <item x="905"/>
        <item x="567"/>
        <item x="450"/>
        <item x="542"/>
        <item x="474"/>
        <item x="442"/>
        <item x="952"/>
        <item x="352"/>
        <item x="731"/>
        <item x="710"/>
        <item x="471"/>
        <item x="945"/>
        <item x="168"/>
        <item x="705"/>
        <item x="129"/>
        <item x="293"/>
        <item x="126"/>
        <item x="431"/>
        <item x="518"/>
        <item x="900"/>
        <item x="538"/>
        <item x="759"/>
        <item x="388"/>
        <item x="2"/>
        <item x="609"/>
        <item x="297"/>
        <item x="469"/>
        <item x="602"/>
        <item x="587"/>
        <item x="284"/>
        <item x="504"/>
        <item x="872"/>
        <item x="6"/>
        <item x="955"/>
        <item x="926"/>
        <item x="348"/>
        <item x="775"/>
        <item x="32"/>
        <item x="807"/>
        <item x="75"/>
        <item x="238"/>
        <item x="704"/>
        <item x="463"/>
        <item x="856"/>
        <item x="303"/>
        <item x="802"/>
        <item x="71"/>
        <item x="887"/>
        <item x="604"/>
        <item x="41"/>
        <item x="114"/>
        <item x="147"/>
        <item x="966"/>
        <item x="372"/>
        <item x="863"/>
        <item x="194"/>
        <item x="592"/>
        <item x="279"/>
        <item x="371"/>
        <item x="12"/>
        <item x="948"/>
        <item x="624"/>
        <item x="971"/>
        <item x="245"/>
        <item x="723"/>
        <item x="79"/>
        <item x="292"/>
        <item x="422"/>
        <item x="155"/>
        <item x="337"/>
        <item x="405"/>
        <item x="748"/>
        <item x="53"/>
        <item x="521"/>
        <item x="825"/>
        <item x="210"/>
        <item x="415"/>
        <item x="42"/>
        <item x="111"/>
        <item x="866"/>
        <item x="544"/>
        <item x="117"/>
        <item x="722"/>
        <item x="116"/>
        <item x="139"/>
        <item x="208"/>
        <item x="785"/>
        <item x="310"/>
        <item x="83"/>
        <item x="432"/>
        <item x="984"/>
        <item x="473"/>
        <item x="805"/>
        <item x="958"/>
        <item x="852"/>
        <item x="880"/>
        <item x="647"/>
        <item x="269"/>
        <item x="790"/>
        <item x="136"/>
        <item x="316"/>
        <item x="630"/>
        <item x="699"/>
        <item x="401"/>
        <item x="838"/>
        <item x="916"/>
        <item x="478"/>
        <item x="283"/>
        <item x="358"/>
        <item x="819"/>
        <item x="931"/>
        <item x="444"/>
        <item x="590"/>
        <item x="434"/>
        <item x="994"/>
        <item x="840"/>
        <item x="343"/>
        <item x="341"/>
        <item x="702"/>
        <item x="815"/>
        <item x="616"/>
        <item x="403"/>
        <item x="124"/>
        <item x="684"/>
        <item x="586"/>
        <item x="689"/>
        <item x="876"/>
        <item x="311"/>
        <item x="942"/>
        <item x="597"/>
        <item x="290"/>
        <item x="911"/>
        <item x="86"/>
        <item x="674"/>
        <item x="437"/>
        <item x="974"/>
        <item x="73"/>
        <item x="120"/>
        <item x="656"/>
        <item x="959"/>
        <item x="436"/>
        <item x="740"/>
        <item x="99"/>
        <item x="816"/>
        <item x="502"/>
        <item x="45"/>
        <item x="935"/>
        <item x="611"/>
        <item x="792"/>
        <item x="857"/>
        <item x="402"/>
        <item x="396"/>
        <item x="621"/>
        <item x="662"/>
        <item x="121"/>
        <item x="5"/>
        <item x="687"/>
        <item x="774"/>
        <item x="410"/>
        <item x="780"/>
        <item x="993"/>
        <item x="661"/>
        <item x="204"/>
        <item x="72"/>
        <item x="375"/>
        <item x="95"/>
        <item x="229"/>
        <item x="927"/>
        <item x="46"/>
        <item x="907"/>
        <item x="761"/>
        <item x="217"/>
        <item x="560"/>
        <item x="170"/>
        <item x="799"/>
        <item x="260"/>
        <item x="707"/>
        <item x="692"/>
        <item x="906"/>
        <item x="896"/>
        <item x="350"/>
        <item x="895"/>
        <item x="56"/>
        <item x="519"/>
        <item x="48"/>
        <item x="320"/>
        <item x="19"/>
        <item x="711"/>
        <item x="312"/>
        <item x="386"/>
        <item x="43"/>
        <item x="308"/>
        <item x="184"/>
        <item x="193"/>
        <item x="185"/>
        <item x="797"/>
        <item x="363"/>
        <item x="457"/>
        <item x="60"/>
        <item x="572"/>
        <item x="766"/>
        <item x="475"/>
        <item x="367"/>
        <item x="362"/>
        <item x="547"/>
        <item x="660"/>
        <item x="573"/>
        <item x="187"/>
        <item x="93"/>
        <item x="287"/>
        <item x="241"/>
        <item x="349"/>
        <item x="426"/>
        <item x="786"/>
        <item x="149"/>
        <item x="267"/>
        <item x="648"/>
        <item x="763"/>
        <item x="717"/>
        <item x="35"/>
        <item x="215"/>
        <item x="890"/>
        <item x="464"/>
        <item x="233"/>
        <item x="262"/>
        <item x="449"/>
        <item x="22"/>
        <item x="448"/>
        <item x="732"/>
        <item x="7"/>
        <item x="902"/>
        <item x="859"/>
        <item x="151"/>
        <item x="570"/>
        <item x="374"/>
        <item x="441"/>
        <item x="305"/>
        <item x="296"/>
        <item x="871"/>
        <item x="365"/>
        <item x="359"/>
        <item x="599"/>
        <item x="135"/>
        <item x="218"/>
        <item x="564"/>
        <item x="664"/>
        <item x="177"/>
        <item x="901"/>
        <item x="20"/>
        <item x="846"/>
        <item x="881"/>
        <item x="236"/>
        <item x="645"/>
        <item x="344"/>
        <item x="517"/>
        <item x="21"/>
        <item x="118"/>
        <item x="264"/>
        <item x="637"/>
        <item x="154"/>
        <item x="633"/>
        <item x="397"/>
        <item x="618"/>
        <item x="91"/>
        <item x="962"/>
        <item x="404"/>
        <item x="598"/>
        <item x="675"/>
        <item x="175"/>
        <item x="936"/>
        <item x="325"/>
        <item x="632"/>
        <item x="201"/>
        <item x="81"/>
        <item x="528"/>
        <item x="226"/>
        <item x="760"/>
        <item x="782"/>
        <item x="355"/>
        <item x="897"/>
        <item x="159"/>
        <item x="843"/>
        <item x="216"/>
        <item x="166"/>
        <item x="634"/>
        <item x="522"/>
        <item x="995"/>
        <item x="721"/>
        <item x="860"/>
        <item x="861"/>
        <item x="142"/>
        <item x="237"/>
        <item x="408"/>
        <item x="554"/>
        <item x="380"/>
        <item x="925"/>
        <item x="524"/>
        <item x="383"/>
        <item x="298"/>
        <item x="321"/>
        <item x="186"/>
        <item x="356"/>
        <item x="873"/>
        <item x="280"/>
        <item x="247"/>
        <item x="669"/>
        <item x="225"/>
        <item x="781"/>
        <item x="667"/>
        <item x="581"/>
        <item x="232"/>
        <item x="243"/>
        <item x="128"/>
        <item x="63"/>
        <item x="683"/>
        <item x="104"/>
        <item x="965"/>
        <item x="659"/>
        <item x="706"/>
        <item x="207"/>
        <item x="627"/>
        <item x="286"/>
        <item x="430"/>
        <item x="981"/>
        <item x="644"/>
        <item x="294"/>
        <item x="366"/>
        <item x="576"/>
        <item x="82"/>
        <item x="929"/>
        <item x="133"/>
        <item x="109"/>
        <item x="878"/>
        <item x="745"/>
        <item x="765"/>
        <item x="336"/>
        <item x="885"/>
        <item x="394"/>
        <item x="498"/>
        <item x="986"/>
        <item x="96"/>
        <item x="607"/>
        <item x="709"/>
        <item x="562"/>
        <item x="930"/>
        <item x="231"/>
        <item x="108"/>
        <item x="737"/>
        <item x="64"/>
        <item x="924"/>
        <item x="342"/>
        <item x="556"/>
        <item x="989"/>
        <item x="568"/>
        <item x="212"/>
        <item x="174"/>
        <item x="641"/>
        <item x="953"/>
        <item x="749"/>
        <item x="835"/>
        <item x="329"/>
        <item x="130"/>
        <item x="545"/>
        <item x="148"/>
        <item x="844"/>
        <item x="862"/>
        <item x="395"/>
        <item x="585"/>
        <item x="750"/>
        <item x="339"/>
        <item x="495"/>
        <item x="623"/>
        <item x="493"/>
        <item x="59"/>
        <item x="158"/>
        <item x="419"/>
        <item x="476"/>
        <item x="892"/>
        <item x="758"/>
        <item x="769"/>
        <item x="202"/>
        <item x="132"/>
        <item x="347"/>
        <item x="739"/>
        <item x="791"/>
        <item x="639"/>
        <item x="793"/>
        <item x="499"/>
        <item x="163"/>
        <item x="778"/>
        <item x="301"/>
        <item x="829"/>
        <item x="3"/>
        <item x="276"/>
        <item x="891"/>
        <item x="738"/>
        <item x="606"/>
        <item x="541"/>
        <item x="52"/>
        <item x="771"/>
        <item x="173"/>
        <item x="914"/>
        <item x="830"/>
        <item x="855"/>
        <item x="389"/>
        <item x="172"/>
        <item x="813"/>
        <item x="400"/>
        <item x="743"/>
        <item x="479"/>
        <item x="783"/>
        <item x="322"/>
        <item x="387"/>
        <item x="575"/>
        <item x="888"/>
        <item x="636"/>
        <item x="837"/>
        <item x="459"/>
        <item x="949"/>
        <item x="903"/>
        <item x="847"/>
        <item x="496"/>
        <item x="23"/>
        <item x="13"/>
        <item x="414"/>
        <item x="425"/>
        <item x="804"/>
        <item x="97"/>
        <item x="107"/>
        <item x="416"/>
        <item x="309"/>
        <item x="440"/>
        <item x="38"/>
        <item x="601"/>
        <item x="0"/>
        <item t="default"/>
      </items>
    </pivotField>
    <pivotField showAll="0">
      <items count="5">
        <item x="1"/>
        <item x="3"/>
        <item x="2"/>
        <item x="0"/>
        <item t="default"/>
      </items>
    </pivotField>
    <pivotField showAll="0"/>
    <pivotField showAll="0"/>
    <pivotField showAll="0"/>
    <pivotField dataField="1" showAl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Sum of Outstanding Revenue" fld="20" baseField="0"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4569A0-A41F-4280-8FC2-45D3BF091CA9}"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22:M26" firstHeaderRow="1" firstDataRow="1" firstDataCol="1"/>
  <pivotFields count="25">
    <pivotField showAll="0"/>
    <pivotField numFmtId="14" showAll="0">
      <items count="343">
        <item x="0"/>
        <item x="276"/>
        <item x="331"/>
        <item x="14"/>
        <item x="335"/>
        <item x="65"/>
        <item x="43"/>
        <item x="213"/>
        <item x="80"/>
        <item x="132"/>
        <item x="38"/>
        <item x="32"/>
        <item x="153"/>
        <item x="126"/>
        <item x="56"/>
        <item x="42"/>
        <item x="86"/>
        <item x="326"/>
        <item x="203"/>
        <item x="10"/>
        <item x="8"/>
        <item x="211"/>
        <item x="133"/>
        <item x="312"/>
        <item x="176"/>
        <item x="205"/>
        <item x="29"/>
        <item x="131"/>
        <item x="311"/>
        <item x="68"/>
        <item x="61"/>
        <item x="22"/>
        <item x="73"/>
        <item x="314"/>
        <item x="309"/>
        <item x="283"/>
        <item x="135"/>
        <item x="41"/>
        <item x="138"/>
        <item x="266"/>
        <item x="26"/>
        <item x="157"/>
        <item x="221"/>
        <item x="127"/>
        <item x="120"/>
        <item x="333"/>
        <item x="46"/>
        <item x="107"/>
        <item x="137"/>
        <item x="290"/>
        <item x="191"/>
        <item x="337"/>
        <item x="129"/>
        <item x="328"/>
        <item x="101"/>
        <item x="227"/>
        <item x="24"/>
        <item x="52"/>
        <item x="319"/>
        <item x="158"/>
        <item x="59"/>
        <item x="244"/>
        <item x="193"/>
        <item x="175"/>
        <item x="186"/>
        <item x="304"/>
        <item x="167"/>
        <item x="254"/>
        <item x="155"/>
        <item x="270"/>
        <item x="291"/>
        <item x="201"/>
        <item x="323"/>
        <item x="172"/>
        <item x="222"/>
        <item x="9"/>
        <item x="321"/>
        <item x="151"/>
        <item x="161"/>
        <item x="187"/>
        <item x="2"/>
        <item x="174"/>
        <item x="184"/>
        <item x="251"/>
        <item x="334"/>
        <item x="3"/>
        <item x="13"/>
        <item x="17"/>
        <item x="136"/>
        <item x="110"/>
        <item x="189"/>
        <item x="123"/>
        <item x="190"/>
        <item x="51"/>
        <item x="224"/>
        <item x="275"/>
        <item x="286"/>
        <item x="40"/>
        <item x="106"/>
        <item x="320"/>
        <item x="195"/>
        <item x="36"/>
        <item x="250"/>
        <item x="230"/>
        <item x="197"/>
        <item x="31"/>
        <item x="262"/>
        <item x="285"/>
        <item x="313"/>
        <item x="177"/>
        <item x="302"/>
        <item x="265"/>
        <item x="178"/>
        <item x="235"/>
        <item x="79"/>
        <item x="67"/>
        <item x="76"/>
        <item x="284"/>
        <item x="143"/>
        <item x="293"/>
        <item x="104"/>
        <item x="156"/>
        <item x="39"/>
        <item x="124"/>
        <item x="325"/>
        <item x="239"/>
        <item x="279"/>
        <item x="294"/>
        <item x="181"/>
        <item x="63"/>
        <item x="85"/>
        <item x="150"/>
        <item x="199"/>
        <item x="231"/>
        <item x="69"/>
        <item x="338"/>
        <item x="229"/>
        <item x="114"/>
        <item x="271"/>
        <item x="145"/>
        <item x="261"/>
        <item x="4"/>
        <item x="1"/>
        <item x="258"/>
        <item x="74"/>
        <item x="169"/>
        <item x="218"/>
        <item x="217"/>
        <item x="322"/>
        <item x="180"/>
        <item x="58"/>
        <item x="103"/>
        <item x="122"/>
        <item x="154"/>
        <item x="274"/>
        <item x="260"/>
        <item x="48"/>
        <item x="287"/>
        <item x="28"/>
        <item x="117"/>
        <item x="12"/>
        <item x="182"/>
        <item x="160"/>
        <item x="88"/>
        <item x="219"/>
        <item x="20"/>
        <item x="99"/>
        <item x="307"/>
        <item x="246"/>
        <item x="194"/>
        <item x="220"/>
        <item x="223"/>
        <item x="83"/>
        <item x="149"/>
        <item x="300"/>
        <item x="341"/>
        <item x="50"/>
        <item x="102"/>
        <item x="306"/>
        <item x="339"/>
        <item x="282"/>
        <item x="303"/>
        <item x="109"/>
        <item x="243"/>
        <item x="92"/>
        <item x="116"/>
        <item x="234"/>
        <item x="75"/>
        <item x="208"/>
        <item x="327"/>
        <item x="336"/>
        <item x="204"/>
        <item x="71"/>
        <item x="216"/>
        <item x="288"/>
        <item x="111"/>
        <item x="301"/>
        <item x="60"/>
        <item x="66"/>
        <item x="225"/>
        <item x="295"/>
        <item x="202"/>
        <item x="148"/>
        <item x="212"/>
        <item x="329"/>
        <item x="25"/>
        <item x="118"/>
        <item x="249"/>
        <item x="115"/>
        <item x="162"/>
        <item x="315"/>
        <item x="210"/>
        <item x="94"/>
        <item x="139"/>
        <item x="134"/>
        <item x="77"/>
        <item x="144"/>
        <item x="121"/>
        <item x="264"/>
        <item x="198"/>
        <item x="44"/>
        <item x="142"/>
        <item x="259"/>
        <item x="278"/>
        <item x="171"/>
        <item x="18"/>
        <item x="90"/>
        <item x="70"/>
        <item x="324"/>
        <item x="185"/>
        <item x="226"/>
        <item x="125"/>
        <item x="214"/>
        <item x="310"/>
        <item x="253"/>
        <item x="78"/>
        <item x="200"/>
        <item x="128"/>
        <item x="113"/>
        <item x="55"/>
        <item x="96"/>
        <item x="240"/>
        <item x="316"/>
        <item x="141"/>
        <item x="252"/>
        <item x="242"/>
        <item x="247"/>
        <item x="16"/>
        <item x="232"/>
        <item x="100"/>
        <item x="95"/>
        <item x="257"/>
        <item x="183"/>
        <item x="19"/>
        <item x="297"/>
        <item x="5"/>
        <item x="296"/>
        <item x="159"/>
        <item x="255"/>
        <item x="6"/>
        <item x="228"/>
        <item x="241"/>
        <item x="87"/>
        <item x="273"/>
        <item x="84"/>
        <item x="45"/>
        <item x="47"/>
        <item x="299"/>
        <item x="233"/>
        <item x="192"/>
        <item x="93"/>
        <item x="140"/>
        <item x="130"/>
        <item x="82"/>
        <item x="81"/>
        <item x="248"/>
        <item x="164"/>
        <item x="281"/>
        <item x="23"/>
        <item x="152"/>
        <item x="37"/>
        <item x="340"/>
        <item x="173"/>
        <item x="330"/>
        <item x="237"/>
        <item x="34"/>
        <item x="305"/>
        <item x="33"/>
        <item x="89"/>
        <item x="21"/>
        <item x="263"/>
        <item x="318"/>
        <item x="108"/>
        <item x="269"/>
        <item x="245"/>
        <item x="332"/>
        <item x="170"/>
        <item x="72"/>
        <item x="15"/>
        <item x="165"/>
        <item x="179"/>
        <item x="267"/>
        <item x="280"/>
        <item x="256"/>
        <item x="97"/>
        <item x="277"/>
        <item x="11"/>
        <item x="207"/>
        <item x="7"/>
        <item x="196"/>
        <item x="188"/>
        <item x="53"/>
        <item x="209"/>
        <item x="236"/>
        <item x="119"/>
        <item x="166"/>
        <item x="215"/>
        <item x="30"/>
        <item x="112"/>
        <item x="206"/>
        <item x="168"/>
        <item x="298"/>
        <item x="105"/>
        <item x="292"/>
        <item x="238"/>
        <item x="146"/>
        <item x="317"/>
        <item x="54"/>
        <item x="57"/>
        <item x="268"/>
        <item x="64"/>
        <item x="308"/>
        <item x="35"/>
        <item x="289"/>
        <item x="91"/>
        <item x="147"/>
        <item x="62"/>
        <item x="49"/>
        <item x="98"/>
        <item x="27"/>
        <item x="272"/>
        <item x="163"/>
        <item t="default"/>
      </items>
    </pivotField>
    <pivotField numFmtId="1" showAll="0"/>
    <pivotField showAll="0"/>
    <pivotField numFmtId="1" showAll="0">
      <items count="3">
        <item x="0"/>
        <item x="1"/>
        <item t="default"/>
      </items>
    </pivotField>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items count="5">
        <item x="2"/>
        <item x="1"/>
        <item x="0"/>
        <item x="3"/>
        <item t="default"/>
      </items>
    </pivotField>
    <pivotField dataField="1" showAll="0"/>
    <pivotField showAll="0">
      <items count="5">
        <item x="1"/>
        <item x="3"/>
        <item x="2"/>
        <item x="0"/>
        <item t="default"/>
      </items>
    </pivotField>
    <pivotField showAll="0"/>
    <pivotField showAll="0"/>
    <pivotField showAll="0"/>
    <pivotField showAl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8"/>
  </rowFields>
  <rowItems count="4">
    <i>
      <x/>
    </i>
    <i>
      <x v="1"/>
    </i>
    <i>
      <x v="2"/>
    </i>
    <i t="grand">
      <x/>
    </i>
  </rowItems>
  <colItems count="1">
    <i/>
  </colItems>
  <dataFields count="1">
    <dataField name="Sum of Billing Amount" fld="15" showDataAs="percentOfTotal" baseField="0" baseItem="0" numFmtId="10"/>
  </dataFields>
  <conditionalFormats count="1">
    <conditionalFormat priority="1">
      <pivotAreas count="1">
        <pivotArea type="data" collapsedLevelsAreSubtotals="1" fieldPosition="0">
          <references count="2">
            <reference field="4294967294" count="1" selected="0">
              <x v="0"/>
            </reference>
            <reference field="8" count="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FC6DDD-3C1E-4A05-8DDA-C8A0DA5D2AFE}"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V1:W5" firstHeaderRow="1" firstDataRow="1" firstDataCol="1"/>
  <pivotFields count="25">
    <pivotField showAll="0"/>
    <pivotField numFmtId="14" showAll="0">
      <items count="343">
        <item x="0"/>
        <item x="276"/>
        <item x="331"/>
        <item x="14"/>
        <item x="335"/>
        <item x="65"/>
        <item x="43"/>
        <item x="213"/>
        <item x="80"/>
        <item x="132"/>
        <item x="38"/>
        <item x="32"/>
        <item x="153"/>
        <item x="126"/>
        <item x="56"/>
        <item x="42"/>
        <item x="86"/>
        <item x="326"/>
        <item x="203"/>
        <item x="10"/>
        <item x="8"/>
        <item x="211"/>
        <item x="133"/>
        <item x="312"/>
        <item x="176"/>
        <item x="205"/>
        <item x="29"/>
        <item x="131"/>
        <item x="311"/>
        <item x="68"/>
        <item x="61"/>
        <item x="22"/>
        <item x="73"/>
        <item x="314"/>
        <item x="309"/>
        <item x="283"/>
        <item x="135"/>
        <item x="41"/>
        <item x="138"/>
        <item x="266"/>
        <item x="26"/>
        <item x="157"/>
        <item x="221"/>
        <item x="127"/>
        <item x="120"/>
        <item x="333"/>
        <item x="46"/>
        <item x="107"/>
        <item x="137"/>
        <item x="290"/>
        <item x="191"/>
        <item x="337"/>
        <item x="129"/>
        <item x="328"/>
        <item x="101"/>
        <item x="227"/>
        <item x="24"/>
        <item x="52"/>
        <item x="319"/>
        <item x="158"/>
        <item x="59"/>
        <item x="244"/>
        <item x="193"/>
        <item x="175"/>
        <item x="186"/>
        <item x="304"/>
        <item x="167"/>
        <item x="254"/>
        <item x="155"/>
        <item x="270"/>
        <item x="291"/>
        <item x="201"/>
        <item x="323"/>
        <item x="172"/>
        <item x="222"/>
        <item x="9"/>
        <item x="321"/>
        <item x="151"/>
        <item x="161"/>
        <item x="187"/>
        <item x="2"/>
        <item x="174"/>
        <item x="184"/>
        <item x="251"/>
        <item x="334"/>
        <item x="3"/>
        <item x="13"/>
        <item x="17"/>
        <item x="136"/>
        <item x="110"/>
        <item x="189"/>
        <item x="123"/>
        <item x="190"/>
        <item x="51"/>
        <item x="224"/>
        <item x="275"/>
        <item x="286"/>
        <item x="40"/>
        <item x="106"/>
        <item x="320"/>
        <item x="195"/>
        <item x="36"/>
        <item x="250"/>
        <item x="230"/>
        <item x="197"/>
        <item x="31"/>
        <item x="262"/>
        <item x="285"/>
        <item x="313"/>
        <item x="177"/>
        <item x="302"/>
        <item x="265"/>
        <item x="178"/>
        <item x="235"/>
        <item x="79"/>
        <item x="67"/>
        <item x="76"/>
        <item x="284"/>
        <item x="143"/>
        <item x="293"/>
        <item x="104"/>
        <item x="156"/>
        <item x="39"/>
        <item x="124"/>
        <item x="325"/>
        <item x="239"/>
        <item x="279"/>
        <item x="294"/>
        <item x="181"/>
        <item x="63"/>
        <item x="85"/>
        <item x="150"/>
        <item x="199"/>
        <item x="231"/>
        <item x="69"/>
        <item x="338"/>
        <item x="229"/>
        <item x="114"/>
        <item x="271"/>
        <item x="145"/>
        <item x="261"/>
        <item x="4"/>
        <item x="1"/>
        <item x="258"/>
        <item x="74"/>
        <item x="169"/>
        <item x="218"/>
        <item x="217"/>
        <item x="322"/>
        <item x="180"/>
        <item x="58"/>
        <item x="103"/>
        <item x="122"/>
        <item x="154"/>
        <item x="274"/>
        <item x="260"/>
        <item x="48"/>
        <item x="287"/>
        <item x="28"/>
        <item x="117"/>
        <item x="12"/>
        <item x="182"/>
        <item x="160"/>
        <item x="88"/>
        <item x="219"/>
        <item x="20"/>
        <item x="99"/>
        <item x="307"/>
        <item x="246"/>
        <item x="194"/>
        <item x="220"/>
        <item x="223"/>
        <item x="83"/>
        <item x="149"/>
        <item x="300"/>
        <item x="341"/>
        <item x="50"/>
        <item x="102"/>
        <item x="306"/>
        <item x="339"/>
        <item x="282"/>
        <item x="303"/>
        <item x="109"/>
        <item x="243"/>
        <item x="92"/>
        <item x="116"/>
        <item x="234"/>
        <item x="75"/>
        <item x="208"/>
        <item x="327"/>
        <item x="336"/>
        <item x="204"/>
        <item x="71"/>
        <item x="216"/>
        <item x="288"/>
        <item x="111"/>
        <item x="301"/>
        <item x="60"/>
        <item x="66"/>
        <item x="225"/>
        <item x="295"/>
        <item x="202"/>
        <item x="148"/>
        <item x="212"/>
        <item x="329"/>
        <item x="25"/>
        <item x="118"/>
        <item x="249"/>
        <item x="115"/>
        <item x="162"/>
        <item x="315"/>
        <item x="210"/>
        <item x="94"/>
        <item x="139"/>
        <item x="134"/>
        <item x="77"/>
        <item x="144"/>
        <item x="121"/>
        <item x="264"/>
        <item x="198"/>
        <item x="44"/>
        <item x="142"/>
        <item x="259"/>
        <item x="278"/>
        <item x="171"/>
        <item x="18"/>
        <item x="90"/>
        <item x="70"/>
        <item x="324"/>
        <item x="185"/>
        <item x="226"/>
        <item x="125"/>
        <item x="214"/>
        <item x="310"/>
        <item x="253"/>
        <item x="78"/>
        <item x="200"/>
        <item x="128"/>
        <item x="113"/>
        <item x="55"/>
        <item x="96"/>
        <item x="240"/>
        <item x="316"/>
        <item x="141"/>
        <item x="252"/>
        <item x="242"/>
        <item x="247"/>
        <item x="16"/>
        <item x="232"/>
        <item x="100"/>
        <item x="95"/>
        <item x="257"/>
        <item x="183"/>
        <item x="19"/>
        <item x="297"/>
        <item x="5"/>
        <item x="296"/>
        <item x="159"/>
        <item x="255"/>
        <item x="6"/>
        <item x="228"/>
        <item x="241"/>
        <item x="87"/>
        <item x="273"/>
        <item x="84"/>
        <item x="45"/>
        <item x="47"/>
        <item x="299"/>
        <item x="233"/>
        <item x="192"/>
        <item x="93"/>
        <item x="140"/>
        <item x="130"/>
        <item x="82"/>
        <item x="81"/>
        <item x="248"/>
        <item x="164"/>
        <item x="281"/>
        <item x="23"/>
        <item x="152"/>
        <item x="37"/>
        <item x="340"/>
        <item x="173"/>
        <item x="330"/>
        <item x="237"/>
        <item x="34"/>
        <item x="305"/>
        <item x="33"/>
        <item x="89"/>
        <item x="21"/>
        <item x="263"/>
        <item x="318"/>
        <item x="108"/>
        <item x="269"/>
        <item x="245"/>
        <item x="332"/>
        <item x="170"/>
        <item x="72"/>
        <item x="15"/>
        <item x="165"/>
        <item x="179"/>
        <item x="267"/>
        <item x="280"/>
        <item x="256"/>
        <item x="97"/>
        <item x="277"/>
        <item x="11"/>
        <item x="207"/>
        <item x="7"/>
        <item x="196"/>
        <item x="188"/>
        <item x="53"/>
        <item x="209"/>
        <item x="236"/>
        <item x="119"/>
        <item x="166"/>
        <item x="215"/>
        <item x="30"/>
        <item x="112"/>
        <item x="206"/>
        <item x="168"/>
        <item x="298"/>
        <item x="105"/>
        <item x="292"/>
        <item x="238"/>
        <item x="146"/>
        <item x="317"/>
        <item x="54"/>
        <item x="57"/>
        <item x="268"/>
        <item x="64"/>
        <item x="308"/>
        <item x="35"/>
        <item x="289"/>
        <item x="91"/>
        <item x="147"/>
        <item x="62"/>
        <item x="49"/>
        <item x="98"/>
        <item x="27"/>
        <item x="272"/>
        <item x="163"/>
        <item t="default"/>
      </items>
    </pivotField>
    <pivotField numFmtId="1" showAll="0"/>
    <pivotField showAll="0"/>
    <pivotField numFmtId="1" showAll="0">
      <items count="3">
        <item x="0"/>
        <item x="1"/>
        <item t="default"/>
      </items>
    </pivotField>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items count="5">
        <item x="2"/>
        <item x="1"/>
        <item x="0"/>
        <item x="3"/>
        <item t="default"/>
      </items>
    </pivotField>
    <pivotField dataField="1" showAll="0"/>
    <pivotField showAll="0">
      <items count="5">
        <item x="1"/>
        <item x="3"/>
        <item x="2"/>
        <item x="0"/>
        <item t="default"/>
      </items>
    </pivotField>
    <pivotField showAll="0"/>
    <pivotField showAll="0"/>
    <pivotField showAll="0"/>
    <pivotField showAl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8"/>
  </rowFields>
  <rowItems count="4">
    <i>
      <x/>
    </i>
    <i>
      <x v="1"/>
    </i>
    <i>
      <x v="2"/>
    </i>
    <i t="grand">
      <x/>
    </i>
  </rowItems>
  <colItems count="1">
    <i/>
  </colItems>
  <dataFields count="1">
    <dataField name="Sum of Billing Amount" fld="15" baseField="0" baseItem="0" numFmtId="2"/>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6CFFD9A-2CA1-4C8F-8592-0A52BA437A91}"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O1:P10" firstHeaderRow="1" firstDataRow="1" firstDataCol="1"/>
  <pivotFields count="25">
    <pivotField showAll="0"/>
    <pivotField numFmtId="14" showAll="0">
      <items count="343">
        <item x="0"/>
        <item x="276"/>
        <item x="331"/>
        <item x="14"/>
        <item x="335"/>
        <item x="65"/>
        <item x="43"/>
        <item x="213"/>
        <item x="80"/>
        <item x="132"/>
        <item x="38"/>
        <item x="32"/>
        <item x="153"/>
        <item x="126"/>
        <item x="56"/>
        <item x="42"/>
        <item x="86"/>
        <item x="326"/>
        <item x="203"/>
        <item x="10"/>
        <item x="8"/>
        <item x="211"/>
        <item x="133"/>
        <item x="312"/>
        <item x="176"/>
        <item x="205"/>
        <item x="29"/>
        <item x="131"/>
        <item x="311"/>
        <item x="68"/>
        <item x="61"/>
        <item x="22"/>
        <item x="73"/>
        <item x="314"/>
        <item x="309"/>
        <item x="283"/>
        <item x="135"/>
        <item x="41"/>
        <item x="138"/>
        <item x="266"/>
        <item x="26"/>
        <item x="157"/>
        <item x="221"/>
        <item x="127"/>
        <item x="120"/>
        <item x="333"/>
        <item x="46"/>
        <item x="107"/>
        <item x="137"/>
        <item x="290"/>
        <item x="191"/>
        <item x="337"/>
        <item x="129"/>
        <item x="328"/>
        <item x="101"/>
        <item x="227"/>
        <item x="24"/>
        <item x="52"/>
        <item x="319"/>
        <item x="158"/>
        <item x="59"/>
        <item x="244"/>
        <item x="193"/>
        <item x="175"/>
        <item x="186"/>
        <item x="304"/>
        <item x="167"/>
        <item x="254"/>
        <item x="155"/>
        <item x="270"/>
        <item x="291"/>
        <item x="201"/>
        <item x="323"/>
        <item x="172"/>
        <item x="222"/>
        <item x="9"/>
        <item x="321"/>
        <item x="151"/>
        <item x="161"/>
        <item x="187"/>
        <item x="2"/>
        <item x="174"/>
        <item x="184"/>
        <item x="251"/>
        <item x="334"/>
        <item x="3"/>
        <item x="13"/>
        <item x="17"/>
        <item x="136"/>
        <item x="110"/>
        <item x="189"/>
        <item x="123"/>
        <item x="190"/>
        <item x="51"/>
        <item x="224"/>
        <item x="275"/>
        <item x="286"/>
        <item x="40"/>
        <item x="106"/>
        <item x="320"/>
        <item x="195"/>
        <item x="36"/>
        <item x="250"/>
        <item x="230"/>
        <item x="197"/>
        <item x="31"/>
        <item x="262"/>
        <item x="285"/>
        <item x="313"/>
        <item x="177"/>
        <item x="302"/>
        <item x="265"/>
        <item x="178"/>
        <item x="235"/>
        <item x="79"/>
        <item x="67"/>
        <item x="76"/>
        <item x="284"/>
        <item x="143"/>
        <item x="293"/>
        <item x="104"/>
        <item x="156"/>
        <item x="39"/>
        <item x="124"/>
        <item x="325"/>
        <item x="239"/>
        <item x="279"/>
        <item x="294"/>
        <item x="181"/>
        <item x="63"/>
        <item x="85"/>
        <item x="150"/>
        <item x="199"/>
        <item x="231"/>
        <item x="69"/>
        <item x="338"/>
        <item x="229"/>
        <item x="114"/>
        <item x="271"/>
        <item x="145"/>
        <item x="261"/>
        <item x="4"/>
        <item x="1"/>
        <item x="258"/>
        <item x="74"/>
        <item x="169"/>
        <item x="218"/>
        <item x="217"/>
        <item x="322"/>
        <item x="180"/>
        <item x="58"/>
        <item x="103"/>
        <item x="122"/>
        <item x="154"/>
        <item x="274"/>
        <item x="260"/>
        <item x="48"/>
        <item x="287"/>
        <item x="28"/>
        <item x="117"/>
        <item x="12"/>
        <item x="182"/>
        <item x="160"/>
        <item x="88"/>
        <item x="219"/>
        <item x="20"/>
        <item x="99"/>
        <item x="307"/>
        <item x="246"/>
        <item x="194"/>
        <item x="220"/>
        <item x="223"/>
        <item x="83"/>
        <item x="149"/>
        <item x="300"/>
        <item x="341"/>
        <item x="50"/>
        <item x="102"/>
        <item x="306"/>
        <item x="339"/>
        <item x="282"/>
        <item x="303"/>
        <item x="109"/>
        <item x="243"/>
        <item x="92"/>
        <item x="116"/>
        <item x="234"/>
        <item x="75"/>
        <item x="208"/>
        <item x="327"/>
        <item x="336"/>
        <item x="204"/>
        <item x="71"/>
        <item x="216"/>
        <item x="288"/>
        <item x="111"/>
        <item x="301"/>
        <item x="60"/>
        <item x="66"/>
        <item x="225"/>
        <item x="295"/>
        <item x="202"/>
        <item x="148"/>
        <item x="212"/>
        <item x="329"/>
        <item x="25"/>
        <item x="118"/>
        <item x="249"/>
        <item x="115"/>
        <item x="162"/>
        <item x="315"/>
        <item x="210"/>
        <item x="94"/>
        <item x="139"/>
        <item x="134"/>
        <item x="77"/>
        <item x="144"/>
        <item x="121"/>
        <item x="264"/>
        <item x="198"/>
        <item x="44"/>
        <item x="142"/>
        <item x="259"/>
        <item x="278"/>
        <item x="171"/>
        <item x="18"/>
        <item x="90"/>
        <item x="70"/>
        <item x="324"/>
        <item x="185"/>
        <item x="226"/>
        <item x="125"/>
        <item x="214"/>
        <item x="310"/>
        <item x="253"/>
        <item x="78"/>
        <item x="200"/>
        <item x="128"/>
        <item x="113"/>
        <item x="55"/>
        <item x="96"/>
        <item x="240"/>
        <item x="316"/>
        <item x="141"/>
        <item x="252"/>
        <item x="242"/>
        <item x="247"/>
        <item x="16"/>
        <item x="232"/>
        <item x="100"/>
        <item x="95"/>
        <item x="257"/>
        <item x="183"/>
        <item x="19"/>
        <item x="297"/>
        <item x="5"/>
        <item x="296"/>
        <item x="159"/>
        <item x="255"/>
        <item x="6"/>
        <item x="228"/>
        <item x="241"/>
        <item x="87"/>
        <item x="273"/>
        <item x="84"/>
        <item x="45"/>
        <item x="47"/>
        <item x="299"/>
        <item x="233"/>
        <item x="192"/>
        <item x="93"/>
        <item x="140"/>
        <item x="130"/>
        <item x="82"/>
        <item x="81"/>
        <item x="248"/>
        <item x="164"/>
        <item x="281"/>
        <item x="23"/>
        <item x="152"/>
        <item x="37"/>
        <item x="340"/>
        <item x="173"/>
        <item x="330"/>
        <item x="237"/>
        <item x="34"/>
        <item x="305"/>
        <item x="33"/>
        <item x="89"/>
        <item x="21"/>
        <item x="263"/>
        <item x="318"/>
        <item x="108"/>
        <item x="269"/>
        <item x="245"/>
        <item x="332"/>
        <item x="170"/>
        <item x="72"/>
        <item x="15"/>
        <item x="165"/>
        <item x="179"/>
        <item x="267"/>
        <item x="280"/>
        <item x="256"/>
        <item x="97"/>
        <item x="277"/>
        <item x="11"/>
        <item x="207"/>
        <item x="7"/>
        <item x="196"/>
        <item x="188"/>
        <item x="53"/>
        <item x="209"/>
        <item x="236"/>
        <item x="119"/>
        <item x="166"/>
        <item x="215"/>
        <item x="30"/>
        <item x="112"/>
        <item x="206"/>
        <item x="168"/>
        <item x="298"/>
        <item x="105"/>
        <item x="292"/>
        <item x="238"/>
        <item x="146"/>
        <item x="317"/>
        <item x="54"/>
        <item x="57"/>
        <item x="268"/>
        <item x="64"/>
        <item x="308"/>
        <item x="35"/>
        <item x="289"/>
        <item x="91"/>
        <item x="147"/>
        <item x="62"/>
        <item x="49"/>
        <item x="98"/>
        <item x="27"/>
        <item x="272"/>
        <item x="163"/>
        <item t="default"/>
      </items>
    </pivotField>
    <pivotField numFmtId="1" showAll="0"/>
    <pivotField showAll="0"/>
    <pivotField numFmtId="1" showAll="0">
      <items count="3">
        <item x="0"/>
        <item x="1"/>
        <item t="default"/>
      </items>
    </pivotField>
    <pivotField showAll="0"/>
    <pivotField showAll="0"/>
    <pivotField axis="axisRow" showAll="0" sortType="ascending">
      <items count="9">
        <item x="4"/>
        <item x="3"/>
        <item x="0"/>
        <item x="7"/>
        <item x="5"/>
        <item x="2"/>
        <item x="1"/>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5">
        <item x="2"/>
        <item x="1"/>
        <item x="0"/>
        <item x="3"/>
        <item t="default"/>
      </items>
    </pivotField>
    <pivotField dataField="1" showAll="0"/>
    <pivotField showAll="0">
      <items count="5">
        <item x="1"/>
        <item x="3"/>
        <item x="2"/>
        <item x="0"/>
        <item t="default"/>
      </items>
    </pivotField>
    <pivotField showAll="0"/>
    <pivotField showAll="0"/>
    <pivotField showAll="0"/>
    <pivotField showAl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7"/>
  </rowFields>
  <rowItems count="9">
    <i>
      <x v="5"/>
    </i>
    <i>
      <x v="2"/>
    </i>
    <i>
      <x v="1"/>
    </i>
    <i>
      <x/>
    </i>
    <i>
      <x v="7"/>
    </i>
    <i>
      <x v="3"/>
    </i>
    <i>
      <x v="4"/>
    </i>
    <i>
      <x v="6"/>
    </i>
    <i t="grand">
      <x/>
    </i>
  </rowItems>
  <colItems count="1">
    <i/>
  </colItems>
  <dataFields count="1">
    <dataField name="Sum of Billing Amount" fld="15" baseField="0" baseItem="0"/>
  </dataFields>
  <formats count="1">
    <format dxfId="0">
      <pivotArea collapsedLevelsAreSubtotals="1" fieldPosition="0">
        <references count="1">
          <reference field="7" count="0"/>
        </references>
      </pivotArea>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0B613B6-4080-4CD1-9EFC-B857BB89498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2" firstHeaderRow="0" firstDataRow="1" firstDataCol="0"/>
  <pivotFields count="25">
    <pivotField showAll="0"/>
    <pivotField numFmtId="14" showAll="0">
      <items count="343">
        <item x="0"/>
        <item x="276"/>
        <item x="331"/>
        <item x="14"/>
        <item x="335"/>
        <item x="65"/>
        <item x="43"/>
        <item x="213"/>
        <item x="80"/>
        <item x="132"/>
        <item x="38"/>
        <item x="32"/>
        <item x="153"/>
        <item x="126"/>
        <item x="56"/>
        <item x="42"/>
        <item x="86"/>
        <item x="326"/>
        <item x="203"/>
        <item x="10"/>
        <item x="8"/>
        <item x="211"/>
        <item x="133"/>
        <item x="312"/>
        <item x="176"/>
        <item x="205"/>
        <item x="29"/>
        <item x="131"/>
        <item x="311"/>
        <item x="68"/>
        <item x="61"/>
        <item x="22"/>
        <item x="73"/>
        <item x="314"/>
        <item x="309"/>
        <item x="283"/>
        <item x="135"/>
        <item x="41"/>
        <item x="138"/>
        <item x="266"/>
        <item x="26"/>
        <item x="157"/>
        <item x="221"/>
        <item x="127"/>
        <item x="120"/>
        <item x="333"/>
        <item x="46"/>
        <item x="107"/>
        <item x="137"/>
        <item x="290"/>
        <item x="191"/>
        <item x="337"/>
        <item x="129"/>
        <item x="328"/>
        <item x="101"/>
        <item x="227"/>
        <item x="24"/>
        <item x="52"/>
        <item x="319"/>
        <item x="158"/>
        <item x="59"/>
        <item x="244"/>
        <item x="193"/>
        <item x="175"/>
        <item x="186"/>
        <item x="304"/>
        <item x="167"/>
        <item x="254"/>
        <item x="155"/>
        <item x="270"/>
        <item x="291"/>
        <item x="201"/>
        <item x="323"/>
        <item x="172"/>
        <item x="222"/>
        <item x="9"/>
        <item x="321"/>
        <item x="151"/>
        <item x="161"/>
        <item x="187"/>
        <item x="2"/>
        <item x="174"/>
        <item x="184"/>
        <item x="251"/>
        <item x="334"/>
        <item x="3"/>
        <item x="13"/>
        <item x="17"/>
        <item x="136"/>
        <item x="110"/>
        <item x="189"/>
        <item x="123"/>
        <item x="190"/>
        <item x="51"/>
        <item x="224"/>
        <item x="275"/>
        <item x="286"/>
        <item x="40"/>
        <item x="106"/>
        <item x="320"/>
        <item x="195"/>
        <item x="36"/>
        <item x="250"/>
        <item x="230"/>
        <item x="197"/>
        <item x="31"/>
        <item x="262"/>
        <item x="285"/>
        <item x="313"/>
        <item x="177"/>
        <item x="302"/>
        <item x="265"/>
        <item x="178"/>
        <item x="235"/>
        <item x="79"/>
        <item x="67"/>
        <item x="76"/>
        <item x="284"/>
        <item x="143"/>
        <item x="293"/>
        <item x="104"/>
        <item x="156"/>
        <item x="39"/>
        <item x="124"/>
        <item x="325"/>
        <item x="239"/>
        <item x="279"/>
        <item x="294"/>
        <item x="181"/>
        <item x="63"/>
        <item x="85"/>
        <item x="150"/>
        <item x="199"/>
        <item x="231"/>
        <item x="69"/>
        <item x="338"/>
        <item x="229"/>
        <item x="114"/>
        <item x="271"/>
        <item x="145"/>
        <item x="261"/>
        <item x="4"/>
        <item x="1"/>
        <item x="258"/>
        <item x="74"/>
        <item x="169"/>
        <item x="218"/>
        <item x="217"/>
        <item x="322"/>
        <item x="180"/>
        <item x="58"/>
        <item x="103"/>
        <item x="122"/>
        <item x="154"/>
        <item x="274"/>
        <item x="260"/>
        <item x="48"/>
        <item x="287"/>
        <item x="28"/>
        <item x="117"/>
        <item x="12"/>
        <item x="182"/>
        <item x="160"/>
        <item x="88"/>
        <item x="219"/>
        <item x="20"/>
        <item x="99"/>
        <item x="307"/>
        <item x="246"/>
        <item x="194"/>
        <item x="220"/>
        <item x="223"/>
        <item x="83"/>
        <item x="149"/>
        <item x="300"/>
        <item x="341"/>
        <item x="50"/>
        <item x="102"/>
        <item x="306"/>
        <item x="339"/>
        <item x="282"/>
        <item x="303"/>
        <item x="109"/>
        <item x="243"/>
        <item x="92"/>
        <item x="116"/>
        <item x="234"/>
        <item x="75"/>
        <item x="208"/>
        <item x="327"/>
        <item x="336"/>
        <item x="204"/>
        <item x="71"/>
        <item x="216"/>
        <item x="288"/>
        <item x="111"/>
        <item x="301"/>
        <item x="60"/>
        <item x="66"/>
        <item x="225"/>
        <item x="295"/>
        <item x="202"/>
        <item x="148"/>
        <item x="212"/>
        <item x="329"/>
        <item x="25"/>
        <item x="118"/>
        <item x="249"/>
        <item x="115"/>
        <item x="162"/>
        <item x="315"/>
        <item x="210"/>
        <item x="94"/>
        <item x="139"/>
        <item x="134"/>
        <item x="77"/>
        <item x="144"/>
        <item x="121"/>
        <item x="264"/>
        <item x="198"/>
        <item x="44"/>
        <item x="142"/>
        <item x="259"/>
        <item x="278"/>
        <item x="171"/>
        <item x="18"/>
        <item x="90"/>
        <item x="70"/>
        <item x="324"/>
        <item x="185"/>
        <item x="226"/>
        <item x="125"/>
        <item x="214"/>
        <item x="310"/>
        <item x="253"/>
        <item x="78"/>
        <item x="200"/>
        <item x="128"/>
        <item x="113"/>
        <item x="55"/>
        <item x="96"/>
        <item x="240"/>
        <item x="316"/>
        <item x="141"/>
        <item x="252"/>
        <item x="242"/>
        <item x="247"/>
        <item x="16"/>
        <item x="232"/>
        <item x="100"/>
        <item x="95"/>
        <item x="257"/>
        <item x="183"/>
        <item x="19"/>
        <item x="297"/>
        <item x="5"/>
        <item x="296"/>
        <item x="159"/>
        <item x="255"/>
        <item x="6"/>
        <item x="228"/>
        <item x="241"/>
        <item x="87"/>
        <item x="273"/>
        <item x="84"/>
        <item x="45"/>
        <item x="47"/>
        <item x="299"/>
        <item x="233"/>
        <item x="192"/>
        <item x="93"/>
        <item x="140"/>
        <item x="130"/>
        <item x="82"/>
        <item x="81"/>
        <item x="248"/>
        <item x="164"/>
        <item x="281"/>
        <item x="23"/>
        <item x="152"/>
        <item x="37"/>
        <item x="340"/>
        <item x="173"/>
        <item x="330"/>
        <item x="237"/>
        <item x="34"/>
        <item x="305"/>
        <item x="33"/>
        <item x="89"/>
        <item x="21"/>
        <item x="263"/>
        <item x="318"/>
        <item x="108"/>
        <item x="269"/>
        <item x="245"/>
        <item x="332"/>
        <item x="170"/>
        <item x="72"/>
        <item x="15"/>
        <item x="165"/>
        <item x="179"/>
        <item x="267"/>
        <item x="280"/>
        <item x="256"/>
        <item x="97"/>
        <item x="277"/>
        <item x="11"/>
        <item x="207"/>
        <item x="7"/>
        <item x="196"/>
        <item x="188"/>
        <item x="53"/>
        <item x="209"/>
        <item x="236"/>
        <item x="119"/>
        <item x="166"/>
        <item x="215"/>
        <item x="30"/>
        <item x="112"/>
        <item x="206"/>
        <item x="168"/>
        <item x="298"/>
        <item x="105"/>
        <item x="292"/>
        <item x="238"/>
        <item x="146"/>
        <item x="317"/>
        <item x="54"/>
        <item x="57"/>
        <item x="268"/>
        <item x="64"/>
        <item x="308"/>
        <item x="35"/>
        <item x="289"/>
        <item x="91"/>
        <item x="147"/>
        <item x="62"/>
        <item x="49"/>
        <item x="98"/>
        <item x="27"/>
        <item x="272"/>
        <item x="163"/>
        <item t="default"/>
      </items>
    </pivotField>
    <pivotField numFmtId="1" showAll="0"/>
    <pivotField showAll="0"/>
    <pivotField numFmtId="1"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 showAll="0"/>
    <pivotField showAll="0">
      <items count="5">
        <item x="1"/>
        <item x="3"/>
        <item x="2"/>
        <item x="0"/>
        <item t="default"/>
      </items>
    </pivotField>
    <pivotField showAll="0"/>
    <pivotField showAll="0"/>
    <pivotField dataField="1" showAll="0">
      <items count="203">
        <item x="0"/>
        <item x="45"/>
        <item x="100"/>
        <item x="168"/>
        <item x="55"/>
        <item x="23"/>
        <item x="17"/>
        <item x="181"/>
        <item x="83"/>
        <item x="13"/>
        <item x="19"/>
        <item x="56"/>
        <item x="102"/>
        <item x="52"/>
        <item x="85"/>
        <item x="47"/>
        <item x="14"/>
        <item x="106"/>
        <item x="68"/>
        <item x="134"/>
        <item x="71"/>
        <item x="59"/>
        <item x="29"/>
        <item x="18"/>
        <item x="28"/>
        <item x="101"/>
        <item x="162"/>
        <item x="157"/>
        <item x="119"/>
        <item x="50"/>
        <item x="86"/>
        <item x="9"/>
        <item x="140"/>
        <item x="188"/>
        <item x="118"/>
        <item x="87"/>
        <item x="103"/>
        <item x="150"/>
        <item x="60"/>
        <item x="66"/>
        <item x="69"/>
        <item x="143"/>
        <item x="196"/>
        <item x="183"/>
        <item x="33"/>
        <item x="161"/>
        <item x="108"/>
        <item x="57"/>
        <item x="107"/>
        <item x="111"/>
        <item x="164"/>
        <item x="96"/>
        <item x="187"/>
        <item x="6"/>
        <item x="38"/>
        <item x="156"/>
        <item x="193"/>
        <item x="98"/>
        <item x="54"/>
        <item x="16"/>
        <item x="42"/>
        <item x="95"/>
        <item x="129"/>
        <item x="158"/>
        <item x="116"/>
        <item x="112"/>
        <item x="79"/>
        <item x="189"/>
        <item x="104"/>
        <item x="10"/>
        <item x="201"/>
        <item x="113"/>
        <item x="148"/>
        <item x="132"/>
        <item x="73"/>
        <item x="61"/>
        <item x="172"/>
        <item x="74"/>
        <item x="136"/>
        <item x="145"/>
        <item x="46"/>
        <item x="139"/>
        <item x="133"/>
        <item x="126"/>
        <item x="166"/>
        <item x="155"/>
        <item x="99"/>
        <item x="194"/>
        <item x="5"/>
        <item x="94"/>
        <item x="32"/>
        <item x="182"/>
        <item x="90"/>
        <item x="77"/>
        <item x="174"/>
        <item x="11"/>
        <item x="88"/>
        <item x="149"/>
        <item x="25"/>
        <item x="36"/>
        <item x="62"/>
        <item x="21"/>
        <item x="146"/>
        <item x="109"/>
        <item x="91"/>
        <item x="93"/>
        <item x="48"/>
        <item x="7"/>
        <item x="130"/>
        <item x="80"/>
        <item x="141"/>
        <item x="65"/>
        <item x="199"/>
        <item x="144"/>
        <item x="195"/>
        <item x="179"/>
        <item x="15"/>
        <item x="153"/>
        <item x="115"/>
        <item x="192"/>
        <item x="127"/>
        <item x="89"/>
        <item x="197"/>
        <item x="198"/>
        <item x="180"/>
        <item x="190"/>
        <item x="138"/>
        <item x="27"/>
        <item x="82"/>
        <item x="1"/>
        <item x="173"/>
        <item x="191"/>
        <item x="4"/>
        <item x="120"/>
        <item x="165"/>
        <item x="171"/>
        <item x="24"/>
        <item x="200"/>
        <item x="160"/>
        <item x="125"/>
        <item x="135"/>
        <item x="63"/>
        <item x="137"/>
        <item x="26"/>
        <item x="114"/>
        <item x="131"/>
        <item x="84"/>
        <item x="163"/>
        <item x="186"/>
        <item x="170"/>
        <item x="78"/>
        <item x="67"/>
        <item x="39"/>
        <item x="184"/>
        <item x="12"/>
        <item x="177"/>
        <item x="58"/>
        <item x="152"/>
        <item x="44"/>
        <item x="64"/>
        <item x="151"/>
        <item x="49"/>
        <item x="3"/>
        <item x="30"/>
        <item x="176"/>
        <item x="43"/>
        <item x="123"/>
        <item x="76"/>
        <item x="117"/>
        <item x="178"/>
        <item x="31"/>
        <item x="142"/>
        <item x="110"/>
        <item x="70"/>
        <item x="105"/>
        <item x="41"/>
        <item x="128"/>
        <item x="37"/>
        <item x="121"/>
        <item x="53"/>
        <item x="81"/>
        <item x="175"/>
        <item x="20"/>
        <item x="185"/>
        <item x="40"/>
        <item x="22"/>
        <item x="35"/>
        <item x="147"/>
        <item x="169"/>
        <item x="75"/>
        <item x="97"/>
        <item x="92"/>
        <item x="124"/>
        <item x="2"/>
        <item x="51"/>
        <item x="154"/>
        <item x="167"/>
        <item x="72"/>
        <item x="34"/>
        <item x="122"/>
        <item x="8"/>
        <item x="159"/>
        <item t="default"/>
      </items>
    </pivotField>
    <pivotField dataField="1" showAll="0">
      <items count="798">
        <item x="0"/>
        <item x="328"/>
        <item x="271"/>
        <item x="10"/>
        <item x="515"/>
        <item x="737"/>
        <item x="672"/>
        <item x="20"/>
        <item x="656"/>
        <item x="682"/>
        <item x="467"/>
        <item x="662"/>
        <item x="334"/>
        <item x="118"/>
        <item x="59"/>
        <item x="481"/>
        <item x="518"/>
        <item x="622"/>
        <item x="782"/>
        <item x="759"/>
        <item x="371"/>
        <item x="67"/>
        <item x="111"/>
        <item x="498"/>
        <item x="262"/>
        <item x="18"/>
        <item x="104"/>
        <item x="141"/>
        <item x="252"/>
        <item x="590"/>
        <item x="216"/>
        <item x="427"/>
        <item x="732"/>
        <item x="670"/>
        <item x="214"/>
        <item x="132"/>
        <item x="107"/>
        <item x="719"/>
        <item x="528"/>
        <item x="208"/>
        <item x="709"/>
        <item x="235"/>
        <item x="641"/>
        <item x="392"/>
        <item x="157"/>
        <item x="531"/>
        <item x="207"/>
        <item x="156"/>
        <item x="122"/>
        <item x="430"/>
        <item x="300"/>
        <item x="375"/>
        <item x="661"/>
        <item x="54"/>
        <item x="25"/>
        <item x="53"/>
        <item x="200"/>
        <item x="424"/>
        <item x="629"/>
        <item x="71"/>
        <item x="596"/>
        <item x="705"/>
        <item x="516"/>
        <item x="780"/>
        <item x="75"/>
        <item x="508"/>
        <item x="638"/>
        <item x="160"/>
        <item x="664"/>
        <item x="274"/>
        <item x="136"/>
        <item x="408"/>
        <item x="246"/>
        <item x="665"/>
        <item x="390"/>
        <item x="361"/>
        <item x="579"/>
        <item x="773"/>
        <item x="470"/>
        <item x="134"/>
        <item x="186"/>
        <item x="99"/>
        <item x="130"/>
        <item x="88"/>
        <item x="266"/>
        <item x="681"/>
        <item x="479"/>
        <item x="776"/>
        <item x="577"/>
        <item x="443"/>
        <item x="97"/>
        <item x="480"/>
        <item x="447"/>
        <item x="198"/>
        <item x="722"/>
        <item x="116"/>
        <item x="753"/>
        <item x="448"/>
        <item x="7"/>
        <item x="81"/>
        <item x="547"/>
        <item x="589"/>
        <item x="639"/>
        <item x="193"/>
        <item x="37"/>
        <item x="575"/>
        <item x="161"/>
        <item x="522"/>
        <item x="632"/>
        <item x="695"/>
        <item x="574"/>
        <item x="282"/>
        <item x="778"/>
        <item x="432"/>
        <item x="422"/>
        <item x="343"/>
        <item x="80"/>
        <item x="548"/>
        <item x="377"/>
        <item x="704"/>
        <item x="43"/>
        <item x="707"/>
        <item x="648"/>
        <item x="554"/>
        <item x="605"/>
        <item x="696"/>
        <item x="560"/>
        <item x="466"/>
        <item x="230"/>
        <item x="51"/>
        <item x="309"/>
        <item x="757"/>
        <item x="311"/>
        <item x="204"/>
        <item x="223"/>
        <item x="407"/>
        <item x="410"/>
        <item x="459"/>
        <item x="619"/>
        <item x="167"/>
        <item x="17"/>
        <item x="741"/>
        <item x="297"/>
        <item x="426"/>
        <item x="52"/>
        <item x="501"/>
        <item x="365"/>
        <item x="272"/>
        <item x="748"/>
        <item x="5"/>
        <item x="465"/>
        <item x="269"/>
        <item x="391"/>
        <item x="348"/>
        <item x="331"/>
        <item x="335"/>
        <item x="766"/>
        <item x="441"/>
        <item x="22"/>
        <item x="162"/>
        <item x="183"/>
        <item x="497"/>
        <item x="29"/>
        <item x="399"/>
        <item x="225"/>
        <item x="322"/>
        <item x="224"/>
        <item x="762"/>
        <item x="402"/>
        <item x="490"/>
        <item x="2"/>
        <item x="474"/>
        <item x="358"/>
        <item x="138"/>
        <item x="202"/>
        <item x="339"/>
        <item x="559"/>
        <item x="404"/>
        <item x="21"/>
        <item x="48"/>
        <item x="341"/>
        <item x="436"/>
        <item x="153"/>
        <item x="145"/>
        <item x="439"/>
        <item x="618"/>
        <item x="290"/>
        <item x="791"/>
        <item x="506"/>
        <item x="115"/>
        <item x="736"/>
        <item x="146"/>
        <item x="784"/>
        <item x="654"/>
        <item x="409"/>
        <item x="667"/>
        <item x="601"/>
        <item x="486"/>
        <item x="238"/>
        <item x="608"/>
        <item x="754"/>
        <item x="546"/>
        <item x="273"/>
        <item x="83"/>
        <item x="110"/>
        <item x="613"/>
        <item x="148"/>
        <item x="749"/>
        <item x="73"/>
        <item x="502"/>
        <item x="101"/>
        <item x="793"/>
        <item x="226"/>
        <item x="552"/>
        <item x="765"/>
        <item x="643"/>
        <item x="645"/>
        <item x="564"/>
        <item x="425"/>
        <item x="428"/>
        <item x="69"/>
        <item x="381"/>
        <item x="164"/>
        <item x="236"/>
        <item x="312"/>
        <item x="604"/>
        <item x="304"/>
        <item x="711"/>
        <item x="433"/>
        <item x="505"/>
        <item x="475"/>
        <item x="582"/>
        <item x="28"/>
        <item x="170"/>
        <item x="113"/>
        <item x="471"/>
        <item x="189"/>
        <item x="495"/>
        <item x="389"/>
        <item x="411"/>
        <item x="786"/>
        <item x="563"/>
        <item x="624"/>
        <item x="499"/>
        <item x="278"/>
        <item x="155"/>
        <item x="482"/>
        <item x="543"/>
        <item x="462"/>
        <item x="221"/>
        <item x="783"/>
        <item x="493"/>
        <item x="708"/>
        <item x="85"/>
        <item x="211"/>
        <item x="650"/>
        <item x="617"/>
        <item x="163"/>
        <item x="123"/>
        <item x="685"/>
        <item x="245"/>
        <item x="510"/>
        <item x="658"/>
        <item x="354"/>
        <item x="265"/>
        <item x="787"/>
        <item x="222"/>
        <item x="176"/>
        <item x="597"/>
        <item x="6"/>
        <item x="26"/>
        <item x="293"/>
        <item x="666"/>
        <item x="752"/>
        <item x="683"/>
        <item x="360"/>
        <item x="16"/>
        <item x="585"/>
        <item x="718"/>
        <item x="82"/>
        <item x="527"/>
        <item x="740"/>
        <item x="412"/>
        <item x="583"/>
        <item x="449"/>
        <item x="477"/>
        <item x="63"/>
        <item x="33"/>
        <item x="172"/>
        <item x="457"/>
        <item x="367"/>
        <item x="535"/>
        <item x="388"/>
        <item x="289"/>
        <item x="649"/>
        <item x="210"/>
        <item x="469"/>
        <item x="147"/>
        <item x="537"/>
        <item x="61"/>
        <item x="566"/>
        <item x="379"/>
        <item x="565"/>
        <item x="394"/>
        <item x="445"/>
        <item x="561"/>
        <item x="259"/>
        <item x="421"/>
        <item x="185"/>
        <item x="591"/>
        <item x="676"/>
        <item x="541"/>
        <item x="206"/>
        <item x="588"/>
        <item x="45"/>
        <item x="442"/>
        <item x="310"/>
        <item x="750"/>
        <item x="792"/>
        <item x="78"/>
        <item x="248"/>
        <item x="698"/>
        <item x="177"/>
        <item x="525"/>
        <item x="333"/>
        <item x="38"/>
        <item x="127"/>
        <item x="697"/>
        <item x="349"/>
        <item x="220"/>
        <item x="369"/>
        <item x="542"/>
        <item x="169"/>
        <item x="351"/>
        <item x="673"/>
        <item x="143"/>
        <item x="287"/>
        <item x="562"/>
        <item x="606"/>
        <item x="599"/>
        <item x="734"/>
        <item x="98"/>
        <item x="680"/>
        <item x="413"/>
        <item x="646"/>
        <item x="781"/>
        <item x="318"/>
        <item x="738"/>
        <item x="556"/>
        <item x="296"/>
        <item x="184"/>
        <item x="549"/>
        <item x="789"/>
        <item x="260"/>
        <item x="689"/>
        <item x="395"/>
        <item x="60"/>
        <item x="42"/>
        <item x="444"/>
        <item x="652"/>
        <item x="347"/>
        <item x="539"/>
        <item x="584"/>
        <item x="578"/>
        <item x="307"/>
        <item x="154"/>
        <item x="739"/>
        <item x="714"/>
        <item x="524"/>
        <item x="11"/>
        <item x="197"/>
        <item x="19"/>
        <item x="182"/>
        <item x="768"/>
        <item x="205"/>
        <item x="514"/>
        <item x="372"/>
        <item x="570"/>
        <item x="771"/>
        <item x="35"/>
        <item x="283"/>
        <item x="39"/>
        <item x="209"/>
        <item x="1"/>
        <item x="615"/>
        <item x="117"/>
        <item x="507"/>
        <item x="393"/>
        <item x="329"/>
        <item x="659"/>
        <item x="545"/>
        <item x="530"/>
        <item x="70"/>
        <item x="702"/>
        <item x="686"/>
        <item x="417"/>
        <item x="637"/>
        <item x="129"/>
        <item x="8"/>
        <item x="406"/>
        <item x="144"/>
        <item x="721"/>
        <item x="745"/>
        <item x="679"/>
        <item x="755"/>
        <item x="420"/>
        <item x="376"/>
        <item x="344"/>
        <item x="191"/>
        <item x="91"/>
        <item x="227"/>
        <item x="366"/>
        <item x="190"/>
        <item x="729"/>
        <item x="699"/>
        <item x="763"/>
        <item x="233"/>
        <item x="218"/>
        <item x="250"/>
        <item x="731"/>
        <item x="396"/>
        <item x="454"/>
        <item x="452"/>
        <item x="253"/>
        <item x="268"/>
        <item x="519"/>
        <item x="607"/>
        <item x="314"/>
        <item x="657"/>
        <item x="196"/>
        <item x="126"/>
        <item x="213"/>
        <item x="319"/>
        <item x="429"/>
        <item x="557"/>
        <item x="526"/>
        <item x="90"/>
        <item x="660"/>
        <item x="385"/>
        <item x="174"/>
        <item x="455"/>
        <item x="364"/>
        <item x="435"/>
        <item x="383"/>
        <item x="357"/>
        <item x="288"/>
        <item x="586"/>
        <item x="572"/>
        <item x="380"/>
        <item x="758"/>
        <item x="135"/>
        <item x="240"/>
        <item x="100"/>
        <item x="415"/>
        <item x="723"/>
        <item x="431"/>
        <item x="610"/>
        <item x="317"/>
        <item x="494"/>
        <item x="243"/>
        <item x="378"/>
        <item x="488"/>
        <item x="473"/>
        <item x="232"/>
        <item x="405"/>
        <item x="4"/>
        <item x="744"/>
        <item x="285"/>
        <item x="621"/>
        <item x="23"/>
        <item x="647"/>
        <item x="58"/>
        <item x="195"/>
        <item x="567"/>
        <item x="373"/>
        <item x="688"/>
        <item x="249"/>
        <item x="644"/>
        <item x="55"/>
        <item x="712"/>
        <item x="489"/>
        <item x="30"/>
        <item x="92"/>
        <item x="119"/>
        <item x="775"/>
        <item x="306"/>
        <item x="694"/>
        <item x="159"/>
        <item x="478"/>
        <item x="228"/>
        <item x="305"/>
        <item x="760"/>
        <item x="777"/>
        <item x="201"/>
        <item x="581"/>
        <item x="62"/>
        <item x="239"/>
        <item x="342"/>
        <item x="125"/>
        <item x="276"/>
        <item x="327"/>
        <item x="602"/>
        <item x="41"/>
        <item x="418"/>
        <item x="173"/>
        <item x="337"/>
        <item x="31"/>
        <item x="89"/>
        <item x="437"/>
        <item x="93"/>
        <item x="580"/>
        <item x="112"/>
        <item x="171"/>
        <item x="630"/>
        <item x="256"/>
        <item x="66"/>
        <item x="350"/>
        <item x="382"/>
        <item x="769"/>
        <item x="684"/>
        <item x="706"/>
        <item x="219"/>
        <item x="633"/>
        <item x="109"/>
        <item x="261"/>
        <item x="509"/>
        <item x="324"/>
        <item x="669"/>
        <item x="735"/>
        <item x="386"/>
        <item x="231"/>
        <item x="294"/>
        <item x="655"/>
        <item x="747"/>
        <item x="359"/>
        <item x="476"/>
        <item x="352"/>
        <item x="795"/>
        <item x="671"/>
        <item x="280"/>
        <item x="653"/>
        <item x="500"/>
        <item x="325"/>
        <item x="551"/>
        <item x="555"/>
        <item x="703"/>
        <item x="257"/>
        <item x="756"/>
        <item x="483"/>
        <item x="237"/>
        <item x="730"/>
        <item x="68"/>
        <item x="779"/>
        <item x="57"/>
        <item x="95"/>
        <item x="529"/>
        <item x="770"/>
        <item x="353"/>
        <item x="595"/>
        <item x="79"/>
        <item x="403"/>
        <item x="34"/>
        <item x="496"/>
        <item x="635"/>
        <item x="767"/>
        <item x="321"/>
        <item x="503"/>
        <item x="534"/>
        <item x="96"/>
        <item x="3"/>
        <item x="553"/>
        <item x="620"/>
        <item x="332"/>
        <item x="625"/>
        <item x="794"/>
        <item x="533"/>
        <item x="168"/>
        <item x="56"/>
        <item x="76"/>
        <item x="728"/>
        <item x="612"/>
        <item x="180"/>
        <item x="450"/>
        <item x="137"/>
        <item x="642"/>
        <item x="212"/>
        <item x="569"/>
        <item x="558"/>
        <item x="727"/>
        <item x="720"/>
        <item x="286"/>
        <item x="44"/>
        <item x="416"/>
        <item x="36"/>
        <item x="12"/>
        <item x="573"/>
        <item x="258"/>
        <item x="315"/>
        <item x="32"/>
        <item x="254"/>
        <item x="149"/>
        <item x="158"/>
        <item x="150"/>
        <item x="640"/>
        <item x="299"/>
        <item x="368"/>
        <item x="47"/>
        <item x="460"/>
        <item x="384"/>
        <item x="303"/>
        <item x="298"/>
        <item x="440"/>
        <item x="532"/>
        <item x="461"/>
        <item x="152"/>
        <item x="74"/>
        <item x="234"/>
        <item x="346"/>
        <item x="631"/>
        <item x="121"/>
        <item x="217"/>
        <item x="523"/>
        <item x="576"/>
        <item x="24"/>
        <item x="178"/>
        <item x="715"/>
        <item x="374"/>
        <item x="192"/>
        <item x="363"/>
        <item x="15"/>
        <item x="362"/>
        <item x="587"/>
        <item x="725"/>
        <item x="690"/>
        <item x="458"/>
        <item x="308"/>
        <item x="356"/>
        <item x="251"/>
        <item x="242"/>
        <item x="700"/>
        <item x="301"/>
        <item x="295"/>
        <item x="485"/>
        <item x="108"/>
        <item x="181"/>
        <item x="453"/>
        <item x="536"/>
        <item x="142"/>
        <item x="724"/>
        <item x="13"/>
        <item x="677"/>
        <item x="521"/>
        <item x="281"/>
        <item x="414"/>
        <item x="14"/>
        <item x="94"/>
        <item x="215"/>
        <item x="124"/>
        <item x="512"/>
        <item x="72"/>
        <item x="772"/>
        <item x="326"/>
        <item x="484"/>
        <item x="544"/>
        <item x="140"/>
        <item x="751"/>
        <item x="267"/>
        <item x="511"/>
        <item x="165"/>
        <item x="64"/>
        <item x="423"/>
        <item x="188"/>
        <item x="611"/>
        <item x="627"/>
        <item x="291"/>
        <item x="674"/>
        <item x="179"/>
        <item x="133"/>
        <item x="513"/>
        <item x="419"/>
        <item x="796"/>
        <item x="691"/>
        <item x="692"/>
        <item x="114"/>
        <item x="194"/>
        <item x="330"/>
        <item x="743"/>
        <item x="313"/>
        <item x="244"/>
        <item x="263"/>
        <item x="151"/>
        <item x="292"/>
        <item x="701"/>
        <item x="229"/>
        <item x="203"/>
        <item x="540"/>
        <item x="187"/>
        <item x="626"/>
        <item x="538"/>
        <item x="468"/>
        <item x="199"/>
        <item x="102"/>
        <item x="49"/>
        <item x="550"/>
        <item x="84"/>
        <item x="774"/>
        <item x="568"/>
        <item x="785"/>
        <item x="520"/>
        <item x="241"/>
        <item x="302"/>
        <item x="464"/>
        <item x="65"/>
        <item x="746"/>
        <item x="106"/>
        <item x="87"/>
        <item x="600"/>
        <item x="614"/>
        <item x="275"/>
        <item x="710"/>
        <item x="320"/>
        <item x="400"/>
        <item x="788"/>
        <item x="492"/>
        <item x="571"/>
        <item x="451"/>
        <item x="592"/>
        <item x="50"/>
        <item x="742"/>
        <item x="279"/>
        <item x="446"/>
        <item x="790"/>
        <item x="456"/>
        <item x="175"/>
        <item x="517"/>
        <item x="764"/>
        <item x="270"/>
        <item x="103"/>
        <item x="438"/>
        <item x="120"/>
        <item x="675"/>
        <item x="693"/>
        <item x="472"/>
        <item x="603"/>
        <item x="277"/>
        <item x="397"/>
        <item x="504"/>
        <item x="46"/>
        <item x="128"/>
        <item x="340"/>
        <item x="717"/>
        <item x="609"/>
        <item x="616"/>
        <item x="166"/>
        <item x="105"/>
        <item x="284"/>
        <item x="594"/>
        <item x="634"/>
        <item x="636"/>
        <item x="401"/>
        <item x="131"/>
        <item x="623"/>
        <item x="247"/>
        <item x="663"/>
        <item x="716"/>
        <item x="593"/>
        <item x="491"/>
        <item x="434"/>
        <item x="40"/>
        <item x="139"/>
        <item x="733"/>
        <item x="687"/>
        <item x="651"/>
        <item x="323"/>
        <item x="598"/>
        <item x="387"/>
        <item x="628"/>
        <item x="264"/>
        <item x="316"/>
        <item x="463"/>
        <item x="713"/>
        <item x="668"/>
        <item x="370"/>
        <item x="761"/>
        <item x="726"/>
        <item x="678"/>
        <item x="398"/>
        <item x="9"/>
        <item x="336"/>
        <item x="345"/>
        <item x="77"/>
        <item x="86"/>
        <item x="338"/>
        <item x="255"/>
        <item x="355"/>
        <item x="27"/>
        <item x="487"/>
        <item t="default"/>
      </items>
    </pivotField>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Fields count="1">
    <field x="-2"/>
  </colFields>
  <colItems count="2">
    <i>
      <x/>
    </i>
    <i i="1">
      <x v="1"/>
    </i>
  </colItems>
  <dataFields count="2">
    <dataField name="Sum of Collected Revenue " fld="19" baseField="0" baseItem="0"/>
    <dataField name="Sum of Outstanding Revenue" fld="20"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3BA029B-0942-4014-891B-2B183494CF4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M4:BM9" firstHeaderRow="1" firstDataRow="1" firstDataCol="1"/>
  <pivotFields count="25">
    <pivotField showAll="0"/>
    <pivotField numFmtId="14" showAll="0">
      <items count="343">
        <item x="0"/>
        <item x="276"/>
        <item x="331"/>
        <item x="14"/>
        <item x="335"/>
        <item x="65"/>
        <item x="43"/>
        <item x="213"/>
        <item x="80"/>
        <item x="132"/>
        <item x="38"/>
        <item x="32"/>
        <item x="153"/>
        <item x="126"/>
        <item x="56"/>
        <item x="42"/>
        <item x="86"/>
        <item x="326"/>
        <item x="203"/>
        <item x="10"/>
        <item x="8"/>
        <item x="211"/>
        <item x="133"/>
        <item x="312"/>
        <item x="176"/>
        <item x="205"/>
        <item x="29"/>
        <item x="131"/>
        <item x="311"/>
        <item x="68"/>
        <item x="61"/>
        <item x="22"/>
        <item x="73"/>
        <item x="314"/>
        <item x="309"/>
        <item x="283"/>
        <item x="135"/>
        <item x="41"/>
        <item x="138"/>
        <item x="266"/>
        <item x="26"/>
        <item x="157"/>
        <item x="221"/>
        <item x="127"/>
        <item x="120"/>
        <item x="333"/>
        <item x="46"/>
        <item x="107"/>
        <item x="137"/>
        <item x="290"/>
        <item x="191"/>
        <item x="337"/>
        <item x="129"/>
        <item x="328"/>
        <item x="101"/>
        <item x="227"/>
        <item x="24"/>
        <item x="52"/>
        <item x="319"/>
        <item x="158"/>
        <item x="59"/>
        <item x="244"/>
        <item x="193"/>
        <item x="175"/>
        <item x="186"/>
        <item x="304"/>
        <item x="167"/>
        <item x="254"/>
        <item x="155"/>
        <item x="270"/>
        <item x="291"/>
        <item x="201"/>
        <item x="323"/>
        <item x="172"/>
        <item x="222"/>
        <item x="9"/>
        <item x="321"/>
        <item x="151"/>
        <item x="161"/>
        <item x="187"/>
        <item x="2"/>
        <item x="174"/>
        <item x="184"/>
        <item x="251"/>
        <item x="334"/>
        <item x="3"/>
        <item x="13"/>
        <item x="17"/>
        <item x="136"/>
        <item x="110"/>
        <item x="189"/>
        <item x="123"/>
        <item x="190"/>
        <item x="51"/>
        <item x="224"/>
        <item x="275"/>
        <item x="286"/>
        <item x="40"/>
        <item x="106"/>
        <item x="320"/>
        <item x="195"/>
        <item x="36"/>
        <item x="250"/>
        <item x="230"/>
        <item x="197"/>
        <item x="31"/>
        <item x="262"/>
        <item x="285"/>
        <item x="313"/>
        <item x="177"/>
        <item x="302"/>
        <item x="265"/>
        <item x="178"/>
        <item x="235"/>
        <item x="79"/>
        <item x="67"/>
        <item x="76"/>
        <item x="284"/>
        <item x="143"/>
        <item x="293"/>
        <item x="104"/>
        <item x="156"/>
        <item x="39"/>
        <item x="124"/>
        <item x="325"/>
        <item x="239"/>
        <item x="279"/>
        <item x="294"/>
        <item x="181"/>
        <item x="63"/>
        <item x="85"/>
        <item x="150"/>
        <item x="199"/>
        <item x="231"/>
        <item x="69"/>
        <item x="338"/>
        <item x="229"/>
        <item x="114"/>
        <item x="271"/>
        <item x="145"/>
        <item x="261"/>
        <item x="4"/>
        <item x="1"/>
        <item x="258"/>
        <item x="74"/>
        <item x="169"/>
        <item x="218"/>
        <item x="217"/>
        <item x="322"/>
        <item x="180"/>
        <item x="58"/>
        <item x="103"/>
        <item x="122"/>
        <item x="154"/>
        <item x="274"/>
        <item x="260"/>
        <item x="48"/>
        <item x="287"/>
        <item x="28"/>
        <item x="117"/>
        <item x="12"/>
        <item x="182"/>
        <item x="160"/>
        <item x="88"/>
        <item x="219"/>
        <item x="20"/>
        <item x="99"/>
        <item x="307"/>
        <item x="246"/>
        <item x="194"/>
        <item x="220"/>
        <item x="223"/>
        <item x="83"/>
        <item x="149"/>
        <item x="300"/>
        <item x="341"/>
        <item x="50"/>
        <item x="102"/>
        <item x="306"/>
        <item x="339"/>
        <item x="282"/>
        <item x="303"/>
        <item x="109"/>
        <item x="243"/>
        <item x="92"/>
        <item x="116"/>
        <item x="234"/>
        <item x="75"/>
        <item x="208"/>
        <item x="327"/>
        <item x="336"/>
        <item x="204"/>
        <item x="71"/>
        <item x="216"/>
        <item x="288"/>
        <item x="111"/>
        <item x="301"/>
        <item x="60"/>
        <item x="66"/>
        <item x="225"/>
        <item x="295"/>
        <item x="202"/>
        <item x="148"/>
        <item x="212"/>
        <item x="329"/>
        <item x="25"/>
        <item x="118"/>
        <item x="249"/>
        <item x="115"/>
        <item x="162"/>
        <item x="315"/>
        <item x="210"/>
        <item x="94"/>
        <item x="139"/>
        <item x="134"/>
        <item x="77"/>
        <item x="144"/>
        <item x="121"/>
        <item x="264"/>
        <item x="198"/>
        <item x="44"/>
        <item x="142"/>
        <item x="259"/>
        <item x="278"/>
        <item x="171"/>
        <item x="18"/>
        <item x="90"/>
        <item x="70"/>
        <item x="324"/>
        <item x="185"/>
        <item x="226"/>
        <item x="125"/>
        <item x="214"/>
        <item x="310"/>
        <item x="253"/>
        <item x="78"/>
        <item x="200"/>
        <item x="128"/>
        <item x="113"/>
        <item x="55"/>
        <item x="96"/>
        <item x="240"/>
        <item x="316"/>
        <item x="141"/>
        <item x="252"/>
        <item x="242"/>
        <item x="247"/>
        <item x="16"/>
        <item x="232"/>
        <item x="100"/>
        <item x="95"/>
        <item x="257"/>
        <item x="183"/>
        <item x="19"/>
        <item x="297"/>
        <item x="5"/>
        <item x="296"/>
        <item x="159"/>
        <item x="255"/>
        <item x="6"/>
        <item x="228"/>
        <item x="241"/>
        <item x="87"/>
        <item x="273"/>
        <item x="84"/>
        <item x="45"/>
        <item x="47"/>
        <item x="299"/>
        <item x="233"/>
        <item x="192"/>
        <item x="93"/>
        <item x="140"/>
        <item x="130"/>
        <item x="82"/>
        <item x="81"/>
        <item x="248"/>
        <item x="164"/>
        <item x="281"/>
        <item x="23"/>
        <item x="152"/>
        <item x="37"/>
        <item x="340"/>
        <item x="173"/>
        <item x="330"/>
        <item x="237"/>
        <item x="34"/>
        <item x="305"/>
        <item x="33"/>
        <item x="89"/>
        <item x="21"/>
        <item x="263"/>
        <item x="318"/>
        <item x="108"/>
        <item x="269"/>
        <item x="245"/>
        <item x="332"/>
        <item x="170"/>
        <item x="72"/>
        <item x="15"/>
        <item x="165"/>
        <item x="179"/>
        <item x="267"/>
        <item x="280"/>
        <item x="256"/>
        <item x="97"/>
        <item x="277"/>
        <item x="11"/>
        <item x="207"/>
        <item x="7"/>
        <item x="196"/>
        <item x="188"/>
        <item x="53"/>
        <item x="209"/>
        <item x="236"/>
        <item x="119"/>
        <item x="166"/>
        <item x="215"/>
        <item x="30"/>
        <item x="112"/>
        <item x="206"/>
        <item x="168"/>
        <item x="298"/>
        <item x="105"/>
        <item x="292"/>
        <item x="238"/>
        <item x="146"/>
        <item x="317"/>
        <item x="54"/>
        <item x="57"/>
        <item x="268"/>
        <item x="64"/>
        <item x="308"/>
        <item x="35"/>
        <item x="289"/>
        <item x="91"/>
        <item x="147"/>
        <item x="62"/>
        <item x="49"/>
        <item x="98"/>
        <item x="27"/>
        <item x="272"/>
        <item x="163"/>
        <item t="default"/>
      </items>
    </pivotField>
    <pivotField numFmtId="1" showAll="0"/>
    <pivotField showAll="0"/>
    <pivotField numFmtId="1" showAll="0">
      <items count="3">
        <item x="0"/>
        <item x="1"/>
        <item t="default"/>
      </items>
    </pivotField>
    <pivotField showAll="0"/>
    <pivotField showAll="0"/>
    <pivotField showAll="0"/>
    <pivotField showAll="0"/>
    <pivotField showAll="0"/>
    <pivotField showAll="0"/>
    <pivotField showAll="0"/>
    <pivotField showAll="0"/>
    <pivotField showAll="0"/>
    <pivotField axis="axisRow" showAll="0">
      <items count="5">
        <item x="2"/>
        <item x="1"/>
        <item x="0"/>
        <item x="3"/>
        <item t="default"/>
      </items>
    </pivotField>
    <pivotField showAll="0"/>
    <pivotField showAll="0">
      <items count="5">
        <item x="1"/>
        <item x="3"/>
        <item x="2"/>
        <item x="0"/>
        <item t="default"/>
      </items>
    </pivotField>
    <pivotField showAll="0"/>
    <pivotField showAll="0"/>
    <pivotField showAll="0"/>
    <pivotField showAll="0"/>
    <pivotField dragToRow="0" dragToCol="0" dragToPage="0" showAll="0" defaultSubtotal="0"/>
    <pivotField showAll="0" defaultSubtotal="0"/>
    <pivotField showAll="0" defaultSubtotal="0"/>
    <pivotField showAll="0" defaultSubtotal="0">
      <items count="4">
        <item x="0"/>
        <item x="1"/>
        <item x="2"/>
        <item x="3"/>
      </items>
    </pivotField>
  </pivotFields>
  <rowFields count="1">
    <field x="14"/>
  </rowFields>
  <rowItems count="5">
    <i>
      <x/>
    </i>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610FAC9-AD2C-4B24-84E4-BF1020E8EEE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F4:BF9" firstHeaderRow="1" firstDataRow="1" firstDataCol="1"/>
  <pivotFields count="25">
    <pivotField showAll="0"/>
    <pivotField numFmtId="14" showAll="0">
      <items count="343">
        <item x="0"/>
        <item x="276"/>
        <item x="331"/>
        <item x="14"/>
        <item x="335"/>
        <item x="65"/>
        <item x="43"/>
        <item x="213"/>
        <item x="80"/>
        <item x="132"/>
        <item x="38"/>
        <item x="32"/>
        <item x="153"/>
        <item x="126"/>
        <item x="56"/>
        <item x="42"/>
        <item x="86"/>
        <item x="326"/>
        <item x="203"/>
        <item x="10"/>
        <item x="8"/>
        <item x="211"/>
        <item x="133"/>
        <item x="312"/>
        <item x="176"/>
        <item x="205"/>
        <item x="29"/>
        <item x="131"/>
        <item x="311"/>
        <item x="68"/>
        <item x="61"/>
        <item x="22"/>
        <item x="73"/>
        <item x="314"/>
        <item x="309"/>
        <item x="283"/>
        <item x="135"/>
        <item x="41"/>
        <item x="138"/>
        <item x="266"/>
        <item x="26"/>
        <item x="157"/>
        <item x="221"/>
        <item x="127"/>
        <item x="120"/>
        <item x="333"/>
        <item x="46"/>
        <item x="107"/>
        <item x="137"/>
        <item x="290"/>
        <item x="191"/>
        <item x="337"/>
        <item x="129"/>
        <item x="328"/>
        <item x="101"/>
        <item x="227"/>
        <item x="24"/>
        <item x="52"/>
        <item x="319"/>
        <item x="158"/>
        <item x="59"/>
        <item x="244"/>
        <item x="193"/>
        <item x="175"/>
        <item x="186"/>
        <item x="304"/>
        <item x="167"/>
        <item x="254"/>
        <item x="155"/>
        <item x="270"/>
        <item x="291"/>
        <item x="201"/>
        <item x="323"/>
        <item x="172"/>
        <item x="222"/>
        <item x="9"/>
        <item x="321"/>
        <item x="151"/>
        <item x="161"/>
        <item x="187"/>
        <item x="2"/>
        <item x="174"/>
        <item x="184"/>
        <item x="251"/>
        <item x="334"/>
        <item x="3"/>
        <item x="13"/>
        <item x="17"/>
        <item x="136"/>
        <item x="110"/>
        <item x="189"/>
        <item x="123"/>
        <item x="190"/>
        <item x="51"/>
        <item x="224"/>
        <item x="275"/>
        <item x="286"/>
        <item x="40"/>
        <item x="106"/>
        <item x="320"/>
        <item x="195"/>
        <item x="36"/>
        <item x="250"/>
        <item x="230"/>
        <item x="197"/>
        <item x="31"/>
        <item x="262"/>
        <item x="285"/>
        <item x="313"/>
        <item x="177"/>
        <item x="302"/>
        <item x="265"/>
        <item x="178"/>
        <item x="235"/>
        <item x="79"/>
        <item x="67"/>
        <item x="76"/>
        <item x="284"/>
        <item x="143"/>
        <item x="293"/>
        <item x="104"/>
        <item x="156"/>
        <item x="39"/>
        <item x="124"/>
        <item x="325"/>
        <item x="239"/>
        <item x="279"/>
        <item x="294"/>
        <item x="181"/>
        <item x="63"/>
        <item x="85"/>
        <item x="150"/>
        <item x="199"/>
        <item x="231"/>
        <item x="69"/>
        <item x="338"/>
        <item x="229"/>
        <item x="114"/>
        <item x="271"/>
        <item x="145"/>
        <item x="261"/>
        <item x="4"/>
        <item x="1"/>
        <item x="258"/>
        <item x="74"/>
        <item x="169"/>
        <item x="218"/>
        <item x="217"/>
        <item x="322"/>
        <item x="180"/>
        <item x="58"/>
        <item x="103"/>
        <item x="122"/>
        <item x="154"/>
        <item x="274"/>
        <item x="260"/>
        <item x="48"/>
        <item x="287"/>
        <item x="28"/>
        <item x="117"/>
        <item x="12"/>
        <item x="182"/>
        <item x="160"/>
        <item x="88"/>
        <item x="219"/>
        <item x="20"/>
        <item x="99"/>
        <item x="307"/>
        <item x="246"/>
        <item x="194"/>
        <item x="220"/>
        <item x="223"/>
        <item x="83"/>
        <item x="149"/>
        <item x="300"/>
        <item x="341"/>
        <item x="50"/>
        <item x="102"/>
        <item x="306"/>
        <item x="339"/>
        <item x="282"/>
        <item x="303"/>
        <item x="109"/>
        <item x="243"/>
        <item x="92"/>
        <item x="116"/>
        <item x="234"/>
        <item x="75"/>
        <item x="208"/>
        <item x="327"/>
        <item x="336"/>
        <item x="204"/>
        <item x="71"/>
        <item x="216"/>
        <item x="288"/>
        <item x="111"/>
        <item x="301"/>
        <item x="60"/>
        <item x="66"/>
        <item x="225"/>
        <item x="295"/>
        <item x="202"/>
        <item x="148"/>
        <item x="212"/>
        <item x="329"/>
        <item x="25"/>
        <item x="118"/>
        <item x="249"/>
        <item x="115"/>
        <item x="162"/>
        <item x="315"/>
        <item x="210"/>
        <item x="94"/>
        <item x="139"/>
        <item x="134"/>
        <item x="77"/>
        <item x="144"/>
        <item x="121"/>
        <item x="264"/>
        <item x="198"/>
        <item x="44"/>
        <item x="142"/>
        <item x="259"/>
        <item x="278"/>
        <item x="171"/>
        <item x="18"/>
        <item x="90"/>
        <item x="70"/>
        <item x="324"/>
        <item x="185"/>
        <item x="226"/>
        <item x="125"/>
        <item x="214"/>
        <item x="310"/>
        <item x="253"/>
        <item x="78"/>
        <item x="200"/>
        <item x="128"/>
        <item x="113"/>
        <item x="55"/>
        <item x="96"/>
        <item x="240"/>
        <item x="316"/>
        <item x="141"/>
        <item x="252"/>
        <item x="242"/>
        <item x="247"/>
        <item x="16"/>
        <item x="232"/>
        <item x="100"/>
        <item x="95"/>
        <item x="257"/>
        <item x="183"/>
        <item x="19"/>
        <item x="297"/>
        <item x="5"/>
        <item x="296"/>
        <item x="159"/>
        <item x="255"/>
        <item x="6"/>
        <item x="228"/>
        <item x="241"/>
        <item x="87"/>
        <item x="273"/>
        <item x="84"/>
        <item x="45"/>
        <item x="47"/>
        <item x="299"/>
        <item x="233"/>
        <item x="192"/>
        <item x="93"/>
        <item x="140"/>
        <item x="130"/>
        <item x="82"/>
        <item x="81"/>
        <item x="248"/>
        <item x="164"/>
        <item x="281"/>
        <item x="23"/>
        <item x="152"/>
        <item x="37"/>
        <item x="340"/>
        <item x="173"/>
        <item x="330"/>
        <item x="237"/>
        <item x="34"/>
        <item x="305"/>
        <item x="33"/>
        <item x="89"/>
        <item x="21"/>
        <item x="263"/>
        <item x="318"/>
        <item x="108"/>
        <item x="269"/>
        <item x="245"/>
        <item x="332"/>
        <item x="170"/>
        <item x="72"/>
        <item x="15"/>
        <item x="165"/>
        <item x="179"/>
        <item x="267"/>
        <item x="280"/>
        <item x="256"/>
        <item x="97"/>
        <item x="277"/>
        <item x="11"/>
        <item x="207"/>
        <item x="7"/>
        <item x="196"/>
        <item x="188"/>
        <item x="53"/>
        <item x="209"/>
        <item x="236"/>
        <item x="119"/>
        <item x="166"/>
        <item x="215"/>
        <item x="30"/>
        <item x="112"/>
        <item x="206"/>
        <item x="168"/>
        <item x="298"/>
        <item x="105"/>
        <item x="292"/>
        <item x="238"/>
        <item x="146"/>
        <item x="317"/>
        <item x="54"/>
        <item x="57"/>
        <item x="268"/>
        <item x="64"/>
        <item x="308"/>
        <item x="35"/>
        <item x="289"/>
        <item x="91"/>
        <item x="147"/>
        <item x="62"/>
        <item x="49"/>
        <item x="98"/>
        <item x="27"/>
        <item x="272"/>
        <item x="163"/>
        <item t="default"/>
      </items>
    </pivotField>
    <pivotField numFmtId="1" showAll="0"/>
    <pivotField showAll="0"/>
    <pivotField numFmtId="1"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 showAll="0"/>
    <pivotField axis="axisRow" showAll="0">
      <items count="5">
        <item x="1"/>
        <item x="3"/>
        <item x="2"/>
        <item x="0"/>
        <item t="default"/>
      </items>
    </pivotField>
    <pivotField showAll="0"/>
    <pivotField showAll="0"/>
    <pivotField showAll="0"/>
    <pivotField showAll="0"/>
    <pivotField dragToRow="0" dragToCol="0" dragToPage="0" showAll="0" defaultSubtotal="0"/>
    <pivotField showAll="0" defaultSubtotal="0"/>
    <pivotField showAll="0" defaultSubtotal="0"/>
    <pivotField showAll="0" defaultSubtotal="0">
      <items count="4">
        <item x="0"/>
        <item x="1"/>
        <item x="2"/>
        <item x="3"/>
      </items>
    </pivotField>
  </pivotFields>
  <rowFields count="1">
    <field x="16"/>
  </rowFields>
  <rowItems count="5">
    <i>
      <x/>
    </i>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A3B64B-AA7C-4477-8BC9-C1A3EB8FEFE6}"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P1:AQ12" firstHeaderRow="1" firstDataRow="1" firstDataCol="1"/>
  <pivotFields count="25">
    <pivotField showAll="0"/>
    <pivotField numFmtId="14" showAll="0">
      <items count="343">
        <item x="0"/>
        <item x="276"/>
        <item x="331"/>
        <item x="14"/>
        <item x="335"/>
        <item x="65"/>
        <item x="43"/>
        <item x="213"/>
        <item x="80"/>
        <item x="132"/>
        <item x="38"/>
        <item x="32"/>
        <item x="153"/>
        <item x="126"/>
        <item x="56"/>
        <item x="42"/>
        <item x="86"/>
        <item x="326"/>
        <item x="203"/>
        <item x="10"/>
        <item x="8"/>
        <item x="211"/>
        <item x="133"/>
        <item x="312"/>
        <item x="176"/>
        <item x="205"/>
        <item x="29"/>
        <item x="131"/>
        <item x="311"/>
        <item x="68"/>
        <item x="61"/>
        <item x="22"/>
        <item x="73"/>
        <item x="314"/>
        <item x="309"/>
        <item x="283"/>
        <item x="135"/>
        <item x="41"/>
        <item x="138"/>
        <item x="266"/>
        <item x="26"/>
        <item x="157"/>
        <item x="221"/>
        <item x="127"/>
        <item x="120"/>
        <item x="333"/>
        <item x="46"/>
        <item x="107"/>
        <item x="137"/>
        <item x="290"/>
        <item x="191"/>
        <item x="337"/>
        <item x="129"/>
        <item x="328"/>
        <item x="101"/>
        <item x="227"/>
        <item x="24"/>
        <item x="52"/>
        <item x="319"/>
        <item x="158"/>
        <item x="59"/>
        <item x="244"/>
        <item x="193"/>
        <item x="175"/>
        <item x="186"/>
        <item x="304"/>
        <item x="167"/>
        <item x="254"/>
        <item x="155"/>
        <item x="270"/>
        <item x="291"/>
        <item x="201"/>
        <item x="323"/>
        <item x="172"/>
        <item x="222"/>
        <item x="9"/>
        <item x="321"/>
        <item x="151"/>
        <item x="161"/>
        <item x="187"/>
        <item x="2"/>
        <item x="174"/>
        <item x="184"/>
        <item x="251"/>
        <item x="334"/>
        <item x="3"/>
        <item x="13"/>
        <item x="17"/>
        <item x="136"/>
        <item x="110"/>
        <item x="189"/>
        <item x="123"/>
        <item x="190"/>
        <item x="51"/>
        <item x="224"/>
        <item x="275"/>
        <item x="286"/>
        <item x="40"/>
        <item x="106"/>
        <item x="320"/>
        <item x="195"/>
        <item x="36"/>
        <item x="250"/>
        <item x="230"/>
        <item x="197"/>
        <item x="31"/>
        <item x="262"/>
        <item x="285"/>
        <item x="313"/>
        <item x="177"/>
        <item x="302"/>
        <item x="265"/>
        <item x="178"/>
        <item x="235"/>
        <item x="79"/>
        <item x="67"/>
        <item x="76"/>
        <item x="284"/>
        <item x="143"/>
        <item x="293"/>
        <item x="104"/>
        <item x="156"/>
        <item x="39"/>
        <item x="124"/>
        <item x="325"/>
        <item x="239"/>
        <item x="279"/>
        <item x="294"/>
        <item x="181"/>
        <item x="63"/>
        <item x="85"/>
        <item x="150"/>
        <item x="199"/>
        <item x="231"/>
        <item x="69"/>
        <item x="338"/>
        <item x="229"/>
        <item x="114"/>
        <item x="271"/>
        <item x="145"/>
        <item x="261"/>
        <item x="4"/>
        <item x="1"/>
        <item x="258"/>
        <item x="74"/>
        <item x="169"/>
        <item x="218"/>
        <item x="217"/>
        <item x="322"/>
        <item x="180"/>
        <item x="58"/>
        <item x="103"/>
        <item x="122"/>
        <item x="154"/>
        <item x="274"/>
        <item x="260"/>
        <item x="48"/>
        <item x="287"/>
        <item x="28"/>
        <item x="117"/>
        <item x="12"/>
        <item x="182"/>
        <item x="160"/>
        <item x="88"/>
        <item x="219"/>
        <item x="20"/>
        <item x="99"/>
        <item x="307"/>
        <item x="246"/>
        <item x="194"/>
        <item x="220"/>
        <item x="223"/>
        <item x="83"/>
        <item x="149"/>
        <item x="300"/>
        <item x="341"/>
        <item x="50"/>
        <item x="102"/>
        <item x="306"/>
        <item x="339"/>
        <item x="282"/>
        <item x="303"/>
        <item x="109"/>
        <item x="243"/>
        <item x="92"/>
        <item x="116"/>
        <item x="234"/>
        <item x="75"/>
        <item x="208"/>
        <item x="327"/>
        <item x="336"/>
        <item x="204"/>
        <item x="71"/>
        <item x="216"/>
        <item x="288"/>
        <item x="111"/>
        <item x="301"/>
        <item x="60"/>
        <item x="66"/>
        <item x="225"/>
        <item x="295"/>
        <item x="202"/>
        <item x="148"/>
        <item x="212"/>
        <item x="329"/>
        <item x="25"/>
        <item x="118"/>
        <item x="249"/>
        <item x="115"/>
        <item x="162"/>
        <item x="315"/>
        <item x="210"/>
        <item x="94"/>
        <item x="139"/>
        <item x="134"/>
        <item x="77"/>
        <item x="144"/>
        <item x="121"/>
        <item x="264"/>
        <item x="198"/>
        <item x="44"/>
        <item x="142"/>
        <item x="259"/>
        <item x="278"/>
        <item x="171"/>
        <item x="18"/>
        <item x="90"/>
        <item x="70"/>
        <item x="324"/>
        <item x="185"/>
        <item x="226"/>
        <item x="125"/>
        <item x="214"/>
        <item x="310"/>
        <item x="253"/>
        <item x="78"/>
        <item x="200"/>
        <item x="128"/>
        <item x="113"/>
        <item x="55"/>
        <item x="96"/>
        <item x="240"/>
        <item x="316"/>
        <item x="141"/>
        <item x="252"/>
        <item x="242"/>
        <item x="247"/>
        <item x="16"/>
        <item x="232"/>
        <item x="100"/>
        <item x="95"/>
        <item x="257"/>
        <item x="183"/>
        <item x="19"/>
        <item x="297"/>
        <item x="5"/>
        <item x="296"/>
        <item x="159"/>
        <item x="255"/>
        <item x="6"/>
        <item x="228"/>
        <item x="241"/>
        <item x="87"/>
        <item x="273"/>
        <item x="84"/>
        <item x="45"/>
        <item x="47"/>
        <item x="299"/>
        <item x="233"/>
        <item x="192"/>
        <item x="93"/>
        <item x="140"/>
        <item x="130"/>
        <item x="82"/>
        <item x="81"/>
        <item x="248"/>
        <item x="164"/>
        <item x="281"/>
        <item x="23"/>
        <item x="152"/>
        <item x="37"/>
        <item x="340"/>
        <item x="173"/>
        <item x="330"/>
        <item x="237"/>
        <item x="34"/>
        <item x="305"/>
        <item x="33"/>
        <item x="89"/>
        <item x="21"/>
        <item x="263"/>
        <item x="318"/>
        <item x="108"/>
        <item x="269"/>
        <item x="245"/>
        <item x="332"/>
        <item x="170"/>
        <item x="72"/>
        <item x="15"/>
        <item x="165"/>
        <item x="179"/>
        <item x="267"/>
        <item x="280"/>
        <item x="256"/>
        <item x="97"/>
        <item x="277"/>
        <item x="11"/>
        <item x="207"/>
        <item x="7"/>
        <item x="196"/>
        <item x="188"/>
        <item x="53"/>
        <item x="209"/>
        <item x="236"/>
        <item x="119"/>
        <item x="166"/>
        <item x="215"/>
        <item x="30"/>
        <item x="112"/>
        <item x="206"/>
        <item x="168"/>
        <item x="298"/>
        <item x="105"/>
        <item x="292"/>
        <item x="238"/>
        <item x="146"/>
        <item x="317"/>
        <item x="54"/>
        <item x="57"/>
        <item x="268"/>
        <item x="64"/>
        <item x="308"/>
        <item x="35"/>
        <item x="289"/>
        <item x="91"/>
        <item x="147"/>
        <item x="62"/>
        <item x="49"/>
        <item x="98"/>
        <item x="27"/>
        <item x="272"/>
        <item x="163"/>
        <item t="default"/>
      </items>
    </pivotField>
    <pivotField numFmtId="1" showAll="0"/>
    <pivotField showAll="0"/>
    <pivotField numFmtId="1" showAll="0">
      <items count="3">
        <item x="0"/>
        <item x="1"/>
        <item t="default"/>
      </items>
    </pivotField>
    <pivotField axis="axisRow" showAll="0" measureFilter="1" sortType="ascending">
      <items count="995">
        <item x="782"/>
        <item x="348"/>
        <item x="351"/>
        <item x="923"/>
        <item x="227"/>
        <item x="300"/>
        <item x="846"/>
        <item x="924"/>
        <item x="317"/>
        <item x="22"/>
        <item x="777"/>
        <item x="102"/>
        <item x="683"/>
        <item x="271"/>
        <item x="405"/>
        <item x="385"/>
        <item x="718"/>
        <item x="362"/>
        <item x="183"/>
        <item x="133"/>
        <item x="207"/>
        <item x="17"/>
        <item x="617"/>
        <item x="89"/>
        <item x="712"/>
        <item x="417"/>
        <item x="664"/>
        <item x="0"/>
        <item x="2"/>
        <item x="149"/>
        <item x="863"/>
        <item x="216"/>
        <item x="99"/>
        <item x="715"/>
        <item x="848"/>
        <item x="425"/>
        <item x="722"/>
        <item x="23"/>
        <item x="654"/>
        <item x="947"/>
        <item x="241"/>
        <item x="418"/>
        <item x="287"/>
        <item x="468"/>
        <item x="753"/>
        <item x="587"/>
        <item x="927"/>
        <item x="643"/>
        <item x="567"/>
        <item x="756"/>
        <item x="970"/>
        <item x="716"/>
        <item x="299"/>
        <item x="337"/>
        <item x="564"/>
        <item x="655"/>
        <item x="172"/>
        <item x="111"/>
        <item x="849"/>
        <item x="455"/>
        <item x="932"/>
        <item x="739"/>
        <item x="106"/>
        <item x="762"/>
        <item x="601"/>
        <item x="763"/>
        <item x="819"/>
        <item x="826"/>
        <item x="684"/>
        <item x="277"/>
        <item x="173"/>
        <item x="28"/>
        <item x="85"/>
        <item x="220"/>
        <item x="788"/>
        <item x="796"/>
        <item x="67"/>
        <item x="298"/>
        <item x="768"/>
        <item x="493"/>
        <item x="109"/>
        <item x="293"/>
        <item x="725"/>
        <item x="767"/>
        <item x="991"/>
        <item x="705"/>
        <item x="543"/>
        <item x="38"/>
        <item x="356"/>
        <item x="505"/>
        <item x="403"/>
        <item x="700"/>
        <item x="771"/>
        <item x="44"/>
        <item x="100"/>
        <item x="190"/>
        <item x="6"/>
        <item x="179"/>
        <item x="935"/>
        <item x="295"/>
        <item x="931"/>
        <item x="640"/>
        <item x="457"/>
        <item x="112"/>
        <item x="665"/>
        <item x="800"/>
        <item x="972"/>
        <item x="369"/>
        <item x="842"/>
        <item x="371"/>
        <item x="873"/>
        <item x="602"/>
        <item x="467"/>
        <item x="679"/>
        <item x="86"/>
        <item x="987"/>
        <item x="698"/>
        <item x="272"/>
        <item x="824"/>
        <item x="498"/>
        <item x="353"/>
        <item x="87"/>
        <item x="66"/>
        <item x="492"/>
        <item x="656"/>
        <item x="812"/>
        <item x="259"/>
        <item x="368"/>
        <item x="554"/>
        <item x="93"/>
        <item x="122"/>
        <item x="674"/>
        <item x="642"/>
        <item x="883"/>
        <item x="441"/>
        <item x="168"/>
        <item x="437"/>
        <item x="820"/>
        <item x="3"/>
        <item x="944"/>
        <item x="75"/>
        <item x="381"/>
        <item x="136"/>
        <item x="196"/>
        <item x="828"/>
        <item x="939"/>
        <item x="171"/>
        <item x="598"/>
        <item x="233"/>
        <item x="242"/>
        <item x="969"/>
        <item x="774"/>
        <item x="759"/>
        <item x="651"/>
        <item x="732"/>
        <item x="130"/>
        <item x="335"/>
        <item x="509"/>
        <item x="124"/>
        <item x="697"/>
        <item x="841"/>
        <item x="909"/>
        <item x="752"/>
        <item x="734"/>
        <item x="321"/>
        <item x="262"/>
        <item x="491"/>
        <item x="783"/>
        <item x="81"/>
        <item x="720"/>
        <item x="212"/>
        <item x="899"/>
        <item x="434"/>
        <item x="342"/>
        <item x="98"/>
        <item x="43"/>
        <item x="257"/>
        <item x="870"/>
        <item x="522"/>
        <item x="340"/>
        <item x="391"/>
        <item x="198"/>
        <item x="906"/>
        <item x="676"/>
        <item x="641"/>
        <item x="29"/>
        <item x="58"/>
        <item x="901"/>
        <item x="463"/>
        <item x="791"/>
        <item x="582"/>
        <item x="864"/>
        <item x="60"/>
        <item x="730"/>
        <item x="607"/>
        <item x="916"/>
        <item x="742"/>
        <item x="536"/>
        <item x="728"/>
        <item x="376"/>
        <item x="892"/>
        <item x="364"/>
        <item x="649"/>
        <item x="585"/>
        <item x="296"/>
        <item x="749"/>
        <item x="68"/>
        <item x="35"/>
        <item x="443"/>
        <item x="537"/>
        <item x="255"/>
        <item x="503"/>
        <item x="597"/>
        <item x="63"/>
        <item x="594"/>
        <item x="577"/>
        <item x="247"/>
        <item x="459"/>
        <item x="952"/>
        <item x="32"/>
        <item x="451"/>
        <item x="915"/>
        <item x="638"/>
        <item x="315"/>
        <item x="874"/>
        <item x="222"/>
        <item x="387"/>
        <item x="876"/>
        <item x="373"/>
        <item x="310"/>
        <item x="54"/>
        <item x="202"/>
        <item x="514"/>
        <item x="252"/>
        <item x="978"/>
        <item x="557"/>
        <item x="39"/>
        <item x="56"/>
        <item x="55"/>
        <item x="942"/>
        <item x="481"/>
        <item x="402"/>
        <item x="204"/>
        <item x="904"/>
        <item x="507"/>
        <item x="831"/>
        <item x="313"/>
        <item x="714"/>
        <item x="294"/>
        <item x="7"/>
        <item x="267"/>
        <item x="911"/>
        <item x="639"/>
        <item x="659"/>
        <item x="672"/>
        <item x="479"/>
        <item x="325"/>
        <item x="976"/>
        <item x="550"/>
        <item x="738"/>
        <item x="320"/>
        <item x="158"/>
        <item x="422"/>
        <item x="613"/>
        <item x="145"/>
        <item x="332"/>
        <item x="670"/>
        <item x="993"/>
        <item x="803"/>
        <item x="452"/>
        <item x="560"/>
        <item x="600"/>
        <item x="548"/>
        <item x="516"/>
        <item x="333"/>
        <item x="95"/>
        <item x="894"/>
        <item x="751"/>
        <item x="152"/>
        <item x="4"/>
        <item x="817"/>
        <item x="234"/>
        <item x="302"/>
        <item x="693"/>
        <item x="968"/>
        <item x="778"/>
        <item x="954"/>
        <item x="950"/>
        <item x="827"/>
        <item x="401"/>
        <item x="636"/>
        <item x="245"/>
        <item x="341"/>
        <item x="985"/>
        <item x="746"/>
        <item x="851"/>
        <item x="561"/>
        <item x="744"/>
        <item x="225"/>
        <item x="59"/>
        <item x="45"/>
        <item x="288"/>
        <item x="615"/>
        <item x="406"/>
        <item x="354"/>
        <item x="265"/>
        <item x="814"/>
        <item x="64"/>
        <item x="965"/>
        <item x="8"/>
        <item x="645"/>
        <item x="627"/>
        <item x="578"/>
        <item x="34"/>
        <item x="439"/>
        <item x="180"/>
        <item x="281"/>
        <item x="360"/>
        <item x="961"/>
        <item x="913"/>
        <item x="568"/>
        <item x="421"/>
        <item x="850"/>
        <item x="440"/>
        <item x="318"/>
        <item x="525"/>
        <item x="290"/>
        <item x="25"/>
        <item x="652"/>
        <item x="586"/>
        <item x="489"/>
        <item x="835"/>
        <item x="238"/>
        <item x="436"/>
        <item x="15"/>
        <item x="501"/>
        <item x="675"/>
        <item x="908"/>
        <item x="256"/>
        <item x="682"/>
        <item x="825"/>
        <item x="871"/>
        <item x="156"/>
        <item x="547"/>
        <item x="986"/>
        <item x="669"/>
        <item x="962"/>
        <item x="239"/>
        <item x="326"/>
        <item x="157"/>
        <item x="530"/>
        <item x="185"/>
        <item x="813"/>
        <item x="992"/>
        <item x="471"/>
        <item x="429"/>
        <item x="101"/>
        <item x="570"/>
        <item x="375"/>
        <item x="31"/>
        <item x="201"/>
        <item x="794"/>
        <item x="132"/>
        <item x="217"/>
        <item x="535"/>
        <item x="128"/>
        <item x="779"/>
        <item x="48"/>
        <item x="428"/>
        <item x="807"/>
        <item x="877"/>
        <item x="456"/>
        <item x="769"/>
        <item x="757"/>
        <item x="879"/>
        <item x="589"/>
        <item x="588"/>
        <item x="404"/>
        <item x="668"/>
        <item x="528"/>
        <item x="36"/>
        <item x="110"/>
        <item x="314"/>
        <item x="928"/>
        <item x="308"/>
        <item x="427"/>
        <item x="706"/>
        <item x="983"/>
        <item x="485"/>
        <item x="167"/>
        <item x="478"/>
        <item x="510"/>
        <item x="24"/>
        <item x="967"/>
        <item x="384"/>
        <item x="750"/>
        <item x="153"/>
        <item x="524"/>
        <item x="603"/>
        <item x="975"/>
        <item x="758"/>
        <item x="331"/>
        <item x="581"/>
        <item x="912"/>
        <item x="139"/>
        <item x="9"/>
        <item x="193"/>
        <item x="414"/>
        <item x="120"/>
        <item x="219"/>
        <item x="363"/>
        <item x="150"/>
        <item x="595"/>
        <item x="786"/>
        <item x="941"/>
        <item x="517"/>
        <item x="129"/>
        <item x="772"/>
        <item x="206"/>
        <item x="79"/>
        <item x="494"/>
        <item x="412"/>
        <item x="711"/>
        <item x="496"/>
        <item x="357"/>
        <item x="260"/>
        <item x="539"/>
        <item x="40"/>
        <item x="934"/>
        <item x="733"/>
        <item x="215"/>
        <item x="606"/>
        <item x="605"/>
        <item x="661"/>
        <item x="186"/>
        <item x="497"/>
        <item x="189"/>
        <item x="53"/>
        <item x="476"/>
        <item x="311"/>
        <item x="857"/>
        <item x="345"/>
        <item x="118"/>
        <item x="20"/>
        <item x="959"/>
        <item x="630"/>
        <item x="50"/>
        <item x="454"/>
        <item x="399"/>
        <item x="673"/>
        <item x="614"/>
        <item x="394"/>
        <item x="737"/>
        <item x="662"/>
        <item x="709"/>
        <item x="104"/>
        <item x="579"/>
        <item x="773"/>
        <item x="90"/>
        <item x="70"/>
        <item x="512"/>
        <item x="218"/>
        <item x="319"/>
        <item x="146"/>
        <item x="830"/>
        <item x="472"/>
        <item x="990"/>
        <item x="396"/>
        <item x="861"/>
        <item x="49"/>
        <item x="926"/>
        <item x="856"/>
        <item x="921"/>
        <item x="745"/>
        <item x="367"/>
        <item x="284"/>
        <item x="974"/>
        <item x="47"/>
        <item x="477"/>
        <item x="359"/>
        <item x="948"/>
        <item x="973"/>
        <item x="270"/>
        <item x="520"/>
        <item x="16"/>
        <item x="852"/>
        <item x="584"/>
        <item x="12"/>
        <item x="72"/>
        <item x="214"/>
        <item x="624"/>
        <item x="297"/>
        <item x="576"/>
        <item x="724"/>
        <item x="500"/>
        <item x="285"/>
        <item x="330"/>
        <item x="667"/>
        <item x="382"/>
        <item x="914"/>
        <item x="608"/>
        <item x="91"/>
        <item x="349"/>
        <item x="209"/>
        <item x="143"/>
        <item x="648"/>
        <item x="506"/>
        <item x="327"/>
        <item x="249"/>
        <item x="880"/>
        <item x="392"/>
        <item x="671"/>
        <item x="792"/>
        <item x="210"/>
        <item x="689"/>
        <item x="563"/>
        <item x="383"/>
        <item x="735"/>
        <item x="629"/>
        <item x="755"/>
        <item x="483"/>
        <item x="411"/>
        <item x="678"/>
        <item x="551"/>
        <item x="888"/>
        <item x="361"/>
        <item x="741"/>
        <item x="802"/>
        <item x="316"/>
        <item x="866"/>
        <item x="182"/>
        <item x="495"/>
        <item x="458"/>
        <item x="378"/>
        <item x="18"/>
        <item x="719"/>
        <item x="532"/>
        <item x="184"/>
        <item x="165"/>
        <item x="900"/>
        <item x="707"/>
        <item x="19"/>
        <item x="264"/>
        <item x="740"/>
        <item x="573"/>
        <item x="473"/>
        <item x="844"/>
        <item x="604"/>
        <item x="372"/>
        <item x="839"/>
        <item x="37"/>
        <item x="862"/>
        <item x="623"/>
        <item x="703"/>
        <item x="799"/>
        <item x="938"/>
        <item x="305"/>
        <item x="103"/>
        <item x="488"/>
        <item x="836"/>
        <item x="696"/>
        <item x="747"/>
        <item x="490"/>
        <item x="984"/>
        <item x="940"/>
        <item x="365"/>
        <item x="727"/>
        <item x="925"/>
        <item x="898"/>
        <item x="343"/>
        <item x="229"/>
        <item x="151"/>
        <item x="334"/>
        <item x="258"/>
        <item x="312"/>
        <item x="486"/>
        <item x="875"/>
        <item x="14"/>
        <item x="775"/>
        <item x="731"/>
        <item x="377"/>
        <item x="801"/>
        <item x="660"/>
        <item x="592"/>
        <item x="526"/>
        <item x="125"/>
        <item x="527"/>
        <item x="680"/>
        <item x="781"/>
        <item x="352"/>
        <item x="687"/>
        <item x="358"/>
        <item x="135"/>
        <item x="541"/>
        <item x="979"/>
        <item x="869"/>
        <item x="644"/>
        <item x="650"/>
        <item x="981"/>
        <item x="558"/>
        <item x="119"/>
        <item x="790"/>
        <item x="770"/>
        <item x="816"/>
        <item x="433"/>
        <item x="350"/>
        <item x="889"/>
        <item x="195"/>
        <item x="823"/>
        <item x="445"/>
        <item x="52"/>
        <item x="797"/>
        <item x="187"/>
        <item x="574"/>
        <item x="159"/>
        <item x="154"/>
        <item x="444"/>
        <item x="162"/>
        <item x="881"/>
        <item x="704"/>
        <item x="980"/>
        <item x="699"/>
        <item x="822"/>
        <item x="77"/>
        <item x="191"/>
        <item x="73"/>
        <item x="76"/>
        <item x="230"/>
        <item x="57"/>
        <item x="784"/>
        <item x="408"/>
        <item x="286"/>
        <item x="134"/>
        <item x="821"/>
        <item x="435"/>
        <item x="71"/>
        <item x="175"/>
        <item x="142"/>
        <item x="865"/>
        <item x="398"/>
        <item x="611"/>
        <item x="559"/>
        <item x="74"/>
        <item x="867"/>
        <item x="832"/>
        <item x="413"/>
        <item x="339"/>
        <item x="872"/>
        <item x="178"/>
        <item x="78"/>
        <item x="692"/>
        <item x="789"/>
        <item x="248"/>
        <item x="30"/>
        <item x="634"/>
        <item x="511"/>
        <item x="599"/>
        <item x="328"/>
        <item x="208"/>
        <item x="785"/>
        <item x="105"/>
        <item x="144"/>
        <item x="254"/>
        <item x="957"/>
        <item x="283"/>
        <item x="69"/>
        <item x="273"/>
        <item x="92"/>
        <item x="920"/>
        <item x="810"/>
        <item x="764"/>
        <item x="897"/>
        <item x="344"/>
        <item x="480"/>
        <item x="88"/>
        <item x="910"/>
        <item x="240"/>
        <item x="450"/>
        <item x="251"/>
        <item x="868"/>
        <item x="138"/>
        <item x="691"/>
        <item x="431"/>
        <item x="464"/>
        <item x="253"/>
        <item x="988"/>
        <item x="761"/>
        <item x="116"/>
        <item x="499"/>
        <item x="565"/>
        <item x="389"/>
        <item x="951"/>
        <item x="964"/>
        <item x="702"/>
        <item x="612"/>
        <item x="366"/>
        <item x="837"/>
        <item x="250"/>
        <item x="891"/>
        <item x="141"/>
        <item x="274"/>
        <item x="329"/>
        <item x="176"/>
        <item x="793"/>
        <item x="515"/>
        <item x="324"/>
        <item x="276"/>
        <item x="538"/>
        <item x="571"/>
        <item x="593"/>
        <item x="646"/>
        <item x="82"/>
        <item x="556"/>
        <item x="729"/>
        <item x="929"/>
        <item x="833"/>
        <item x="647"/>
        <item x="963"/>
        <item x="211"/>
        <item x="137"/>
        <item x="203"/>
        <item x="695"/>
        <item x="701"/>
        <item x="213"/>
        <item x="736"/>
        <item x="776"/>
        <item x="221"/>
        <item x="10"/>
        <item x="569"/>
        <item x="930"/>
        <item x="5"/>
        <item x="282"/>
        <item x="147"/>
        <item x="304"/>
        <item x="420"/>
        <item x="529"/>
        <item x="482"/>
        <item x="834"/>
        <item x="609"/>
        <item x="163"/>
        <item x="374"/>
        <item x="882"/>
        <item x="717"/>
        <item x="829"/>
        <item x="621"/>
        <item x="177"/>
        <item x="243"/>
        <item x="622"/>
        <item x="174"/>
        <item x="416"/>
        <item x="575"/>
        <item x="346"/>
        <item x="41"/>
        <item x="107"/>
        <item x="309"/>
        <item x="224"/>
        <item x="291"/>
        <item x="631"/>
        <item x="121"/>
        <item x="840"/>
        <item x="415"/>
        <item x="504"/>
        <item x="878"/>
        <item x="838"/>
        <item x="723"/>
        <item x="114"/>
        <item x="266"/>
        <item x="748"/>
        <item x="686"/>
        <item x="164"/>
        <item x="681"/>
        <item x="818"/>
        <item x="552"/>
        <item x="902"/>
        <item x="235"/>
        <item x="804"/>
        <item x="409"/>
        <item x="956"/>
        <item x="407"/>
        <item x="466"/>
        <item x="355"/>
        <item x="268"/>
        <item x="223"/>
        <item x="884"/>
        <item x="566"/>
        <item x="887"/>
        <item x="269"/>
        <item x="531"/>
        <item x="553"/>
        <item x="690"/>
        <item x="263"/>
        <item x="244"/>
        <item x="484"/>
        <item x="370"/>
        <item x="977"/>
        <item x="618"/>
        <item x="475"/>
        <item x="937"/>
        <item x="131"/>
        <item x="115"/>
        <item x="989"/>
        <item x="280"/>
        <item x="580"/>
        <item x="808"/>
        <item x="890"/>
        <item x="188"/>
        <item x="513"/>
        <item x="306"/>
        <item x="895"/>
        <item x="410"/>
        <item x="708"/>
        <item x="766"/>
        <item x="301"/>
        <item x="469"/>
        <item x="400"/>
        <item x="390"/>
        <item x="426"/>
        <item x="885"/>
        <item x="438"/>
        <item x="907"/>
        <item x="946"/>
        <item x="200"/>
        <item x="13"/>
        <item x="336"/>
        <item x="544"/>
        <item x="83"/>
        <item x="80"/>
        <item x="971"/>
        <item x="545"/>
        <item x="721"/>
        <item x="943"/>
        <item x="487"/>
        <item x="199"/>
        <item x="620"/>
        <item x="96"/>
        <item x="323"/>
        <item x="760"/>
        <item x="447"/>
        <item x="94"/>
        <item x="632"/>
        <item x="845"/>
        <item x="430"/>
        <item x="181"/>
        <item x="161"/>
        <item x="397"/>
        <item x="46"/>
        <item x="123"/>
        <item x="936"/>
        <item x="393"/>
        <item x="903"/>
        <item x="805"/>
        <item x="583"/>
        <item x="966"/>
        <item x="754"/>
        <item x="236"/>
        <item x="61"/>
        <item x="380"/>
        <item x="960"/>
        <item x="853"/>
        <item x="275"/>
        <item x="502"/>
        <item x="657"/>
        <item x="893"/>
        <item x="379"/>
        <item x="694"/>
        <item x="386"/>
        <item x="806"/>
        <item x="933"/>
        <item x="279"/>
        <item x="843"/>
        <item x="470"/>
        <item x="533"/>
        <item x="194"/>
        <item x="474"/>
        <item x="170"/>
        <item x="726"/>
        <item x="465"/>
        <item x="197"/>
        <item x="419"/>
        <item x="97"/>
        <item x="62"/>
        <item x="590"/>
        <item x="453"/>
        <item x="917"/>
        <item x="192"/>
        <item x="858"/>
        <item x="688"/>
        <item x="658"/>
        <item x="854"/>
        <item x="140"/>
        <item x="395"/>
        <item x="958"/>
        <item x="27"/>
        <item x="859"/>
        <item x="508"/>
        <item x="432"/>
        <item x="918"/>
        <item x="127"/>
        <item x="462"/>
        <item x="423"/>
        <item x="637"/>
        <item x="919"/>
        <item x="292"/>
        <item x="307"/>
        <item x="549"/>
        <item x="625"/>
        <item x="126"/>
        <item x="347"/>
        <item x="626"/>
        <item x="562"/>
        <item x="666"/>
        <item x="160"/>
        <item x="713"/>
        <item x="246"/>
        <item x="905"/>
        <item x="460"/>
        <item x="795"/>
        <item x="461"/>
        <item x="65"/>
        <item x="519"/>
        <item x="231"/>
        <item x="448"/>
        <item x="815"/>
        <item x="596"/>
        <item x="11"/>
        <item x="610"/>
        <item x="949"/>
        <item x="811"/>
        <item x="289"/>
        <item x="388"/>
        <item x="653"/>
        <item x="232"/>
        <item x="226"/>
        <item x="798"/>
        <item x="677"/>
        <item x="628"/>
        <item x="710"/>
        <item x="261"/>
        <item x="809"/>
        <item x="51"/>
        <item x="855"/>
        <item x="635"/>
        <item x="33"/>
        <item x="21"/>
        <item x="860"/>
        <item x="572"/>
        <item x="591"/>
        <item x="322"/>
        <item x="228"/>
        <item x="113"/>
        <item x="449"/>
        <item x="546"/>
        <item x="148"/>
        <item x="896"/>
        <item x="765"/>
        <item x="982"/>
        <item x="616"/>
        <item x="303"/>
        <item x="338"/>
        <item x="278"/>
        <item x="542"/>
        <item x="1"/>
        <item x="84"/>
        <item x="442"/>
        <item x="953"/>
        <item x="633"/>
        <item x="26"/>
        <item x="780"/>
        <item x="847"/>
        <item x="521"/>
        <item x="685"/>
        <item x="446"/>
        <item x="743"/>
        <item x="886"/>
        <item x="237"/>
        <item x="787"/>
        <item x="169"/>
        <item x="555"/>
        <item x="663"/>
        <item x="945"/>
        <item x="117"/>
        <item x="540"/>
        <item x="108"/>
        <item x="534"/>
        <item x="955"/>
        <item x="424"/>
        <item x="518"/>
        <item x="619"/>
        <item x="166"/>
        <item x="523"/>
        <item x="205"/>
        <item x="922"/>
        <item x="42"/>
        <item x="15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5">
        <item x="2"/>
        <item x="1"/>
        <item x="0"/>
        <item x="3"/>
        <item t="default"/>
      </items>
    </pivotField>
    <pivotField dataField="1" showAll="0"/>
    <pivotField showAll="0">
      <items count="5">
        <item x="1"/>
        <item x="3"/>
        <item x="2"/>
        <item x="0"/>
        <item t="default"/>
      </items>
    </pivotField>
    <pivotField showAll="0"/>
    <pivotField showAll="0"/>
    <pivotField showAll="0"/>
    <pivotField showAll="0"/>
    <pivotField dragToRow="0" dragToCol="0" dragToPage="0" showAll="0" defaultSubtotal="0"/>
    <pivotField showAll="0" defaultSubtotal="0"/>
    <pivotField showAll="0" defaultSubtotal="0"/>
    <pivotField showAll="0" defaultSubtotal="0">
      <items count="4">
        <item x="0"/>
        <item x="1"/>
        <item x="2"/>
        <item x="3"/>
      </items>
    </pivotField>
  </pivotFields>
  <rowFields count="1">
    <field x="5"/>
  </rowFields>
  <rowItems count="11">
    <i>
      <x v="527"/>
    </i>
    <i>
      <x v="879"/>
    </i>
    <i>
      <x v="753"/>
    </i>
    <i>
      <x v="760"/>
    </i>
    <i>
      <x v="754"/>
    </i>
    <i>
      <x v="818"/>
    </i>
    <i>
      <x v="87"/>
    </i>
    <i>
      <x v="656"/>
    </i>
    <i>
      <x v="249"/>
    </i>
    <i>
      <x v="367"/>
    </i>
    <i t="grand">
      <x/>
    </i>
  </rowItems>
  <colItems count="1">
    <i/>
  </colItems>
  <dataFields count="1">
    <dataField name="Sum of Billing Amount" fld="15" baseField="0" baseItem="0"/>
  </dataFields>
  <formats count="1">
    <format dxfId="2">
      <pivotArea collapsedLevelsAreSubtotals="1" fieldPosition="0">
        <references count="1">
          <reference field="5" count="10">
            <x v="87"/>
            <x v="249"/>
            <x v="367"/>
            <x v="527"/>
            <x v="656"/>
            <x v="753"/>
            <x v="754"/>
            <x v="760"/>
            <x v="818"/>
            <x v="879"/>
          </reference>
        </references>
      </pivotArea>
    </format>
  </format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5" count="1" selected="0">
            <x v="367"/>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87E2DB6-07AC-49DD-8F5B-2D153C60E0E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C1:BC4" firstHeaderRow="1" firstDataRow="1" firstDataCol="1"/>
  <pivotFields count="25">
    <pivotField showAll="0"/>
    <pivotField numFmtId="14" showAll="0">
      <items count="343">
        <item x="0"/>
        <item x="276"/>
        <item x="331"/>
        <item x="14"/>
        <item x="335"/>
        <item x="65"/>
        <item x="43"/>
        <item x="213"/>
        <item x="80"/>
        <item x="132"/>
        <item x="38"/>
        <item x="32"/>
        <item x="153"/>
        <item x="126"/>
        <item x="56"/>
        <item x="42"/>
        <item x="86"/>
        <item x="326"/>
        <item x="203"/>
        <item x="10"/>
        <item x="8"/>
        <item x="211"/>
        <item x="133"/>
        <item x="312"/>
        <item x="176"/>
        <item x="205"/>
        <item x="29"/>
        <item x="131"/>
        <item x="311"/>
        <item x="68"/>
        <item x="61"/>
        <item x="22"/>
        <item x="73"/>
        <item x="314"/>
        <item x="309"/>
        <item x="283"/>
        <item x="135"/>
        <item x="41"/>
        <item x="138"/>
        <item x="266"/>
        <item x="26"/>
        <item x="157"/>
        <item x="221"/>
        <item x="127"/>
        <item x="120"/>
        <item x="333"/>
        <item x="46"/>
        <item x="107"/>
        <item x="137"/>
        <item x="290"/>
        <item x="191"/>
        <item x="337"/>
        <item x="129"/>
        <item x="328"/>
        <item x="101"/>
        <item x="227"/>
        <item x="24"/>
        <item x="52"/>
        <item x="319"/>
        <item x="158"/>
        <item x="59"/>
        <item x="244"/>
        <item x="193"/>
        <item x="175"/>
        <item x="186"/>
        <item x="304"/>
        <item x="167"/>
        <item x="254"/>
        <item x="155"/>
        <item x="270"/>
        <item x="291"/>
        <item x="201"/>
        <item x="323"/>
        <item x="172"/>
        <item x="222"/>
        <item x="9"/>
        <item x="321"/>
        <item x="151"/>
        <item x="161"/>
        <item x="187"/>
        <item x="2"/>
        <item x="174"/>
        <item x="184"/>
        <item x="251"/>
        <item x="334"/>
        <item x="3"/>
        <item x="13"/>
        <item x="17"/>
        <item x="136"/>
        <item x="110"/>
        <item x="189"/>
        <item x="123"/>
        <item x="190"/>
        <item x="51"/>
        <item x="224"/>
        <item x="275"/>
        <item x="286"/>
        <item x="40"/>
        <item x="106"/>
        <item x="320"/>
        <item x="195"/>
        <item x="36"/>
        <item x="250"/>
        <item x="230"/>
        <item x="197"/>
        <item x="31"/>
        <item x="262"/>
        <item x="285"/>
        <item x="313"/>
        <item x="177"/>
        <item x="302"/>
        <item x="265"/>
        <item x="178"/>
        <item x="235"/>
        <item x="79"/>
        <item x="67"/>
        <item x="76"/>
        <item x="284"/>
        <item x="143"/>
        <item x="293"/>
        <item x="104"/>
        <item x="156"/>
        <item x="39"/>
        <item x="124"/>
        <item x="325"/>
        <item x="239"/>
        <item x="279"/>
        <item x="294"/>
        <item x="181"/>
        <item x="63"/>
        <item x="85"/>
        <item x="150"/>
        <item x="199"/>
        <item x="231"/>
        <item x="69"/>
        <item x="338"/>
        <item x="229"/>
        <item x="114"/>
        <item x="271"/>
        <item x="145"/>
        <item x="261"/>
        <item x="4"/>
        <item x="1"/>
        <item x="258"/>
        <item x="74"/>
        <item x="169"/>
        <item x="218"/>
        <item x="217"/>
        <item x="322"/>
        <item x="180"/>
        <item x="58"/>
        <item x="103"/>
        <item x="122"/>
        <item x="154"/>
        <item x="274"/>
        <item x="260"/>
        <item x="48"/>
        <item x="287"/>
        <item x="28"/>
        <item x="117"/>
        <item x="12"/>
        <item x="182"/>
        <item x="160"/>
        <item x="88"/>
        <item x="219"/>
        <item x="20"/>
        <item x="99"/>
        <item x="307"/>
        <item x="246"/>
        <item x="194"/>
        <item x="220"/>
        <item x="223"/>
        <item x="83"/>
        <item x="149"/>
        <item x="300"/>
        <item x="341"/>
        <item x="50"/>
        <item x="102"/>
        <item x="306"/>
        <item x="339"/>
        <item x="282"/>
        <item x="303"/>
        <item x="109"/>
        <item x="243"/>
        <item x="92"/>
        <item x="116"/>
        <item x="234"/>
        <item x="75"/>
        <item x="208"/>
        <item x="327"/>
        <item x="336"/>
        <item x="204"/>
        <item x="71"/>
        <item x="216"/>
        <item x="288"/>
        <item x="111"/>
        <item x="301"/>
        <item x="60"/>
        <item x="66"/>
        <item x="225"/>
        <item x="295"/>
        <item x="202"/>
        <item x="148"/>
        <item x="212"/>
        <item x="329"/>
        <item x="25"/>
        <item x="118"/>
        <item x="249"/>
        <item x="115"/>
        <item x="162"/>
        <item x="315"/>
        <item x="210"/>
        <item x="94"/>
        <item x="139"/>
        <item x="134"/>
        <item x="77"/>
        <item x="144"/>
        <item x="121"/>
        <item x="264"/>
        <item x="198"/>
        <item x="44"/>
        <item x="142"/>
        <item x="259"/>
        <item x="278"/>
        <item x="171"/>
        <item x="18"/>
        <item x="90"/>
        <item x="70"/>
        <item x="324"/>
        <item x="185"/>
        <item x="226"/>
        <item x="125"/>
        <item x="214"/>
        <item x="310"/>
        <item x="253"/>
        <item x="78"/>
        <item x="200"/>
        <item x="128"/>
        <item x="113"/>
        <item x="55"/>
        <item x="96"/>
        <item x="240"/>
        <item x="316"/>
        <item x="141"/>
        <item x="252"/>
        <item x="242"/>
        <item x="247"/>
        <item x="16"/>
        <item x="232"/>
        <item x="100"/>
        <item x="95"/>
        <item x="257"/>
        <item x="183"/>
        <item x="19"/>
        <item x="297"/>
        <item x="5"/>
        <item x="296"/>
        <item x="159"/>
        <item x="255"/>
        <item x="6"/>
        <item x="228"/>
        <item x="241"/>
        <item x="87"/>
        <item x="273"/>
        <item x="84"/>
        <item x="45"/>
        <item x="47"/>
        <item x="299"/>
        <item x="233"/>
        <item x="192"/>
        <item x="93"/>
        <item x="140"/>
        <item x="130"/>
        <item x="82"/>
        <item x="81"/>
        <item x="248"/>
        <item x="164"/>
        <item x="281"/>
        <item x="23"/>
        <item x="152"/>
        <item x="37"/>
        <item x="340"/>
        <item x="173"/>
        <item x="330"/>
        <item x="237"/>
        <item x="34"/>
        <item x="305"/>
        <item x="33"/>
        <item x="89"/>
        <item x="21"/>
        <item x="263"/>
        <item x="318"/>
        <item x="108"/>
        <item x="269"/>
        <item x="245"/>
        <item x="332"/>
        <item x="170"/>
        <item x="72"/>
        <item x="15"/>
        <item x="165"/>
        <item x="179"/>
        <item x="267"/>
        <item x="280"/>
        <item x="256"/>
        <item x="97"/>
        <item x="277"/>
        <item x="11"/>
        <item x="207"/>
        <item x="7"/>
        <item x="196"/>
        <item x="188"/>
        <item x="53"/>
        <item x="209"/>
        <item x="236"/>
        <item x="119"/>
        <item x="166"/>
        <item x="215"/>
        <item x="30"/>
        <item x="112"/>
        <item x="206"/>
        <item x="168"/>
        <item x="298"/>
        <item x="105"/>
        <item x="292"/>
        <item x="238"/>
        <item x="146"/>
        <item x="317"/>
        <item x="54"/>
        <item x="57"/>
        <item x="268"/>
        <item x="64"/>
        <item x="308"/>
        <item x="35"/>
        <item x="289"/>
        <item x="91"/>
        <item x="147"/>
        <item x="62"/>
        <item x="49"/>
        <item x="98"/>
        <item x="27"/>
        <item x="272"/>
        <item x="163"/>
        <item t="default"/>
      </items>
    </pivotField>
    <pivotField numFmtId="1" showAll="0"/>
    <pivotField showAll="0"/>
    <pivotField axis="axisRow" numFmtId="1"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 showAll="0"/>
    <pivotField showAll="0">
      <items count="5">
        <item x="1"/>
        <item x="3"/>
        <item x="2"/>
        <item x="0"/>
        <item t="default"/>
      </items>
    </pivotField>
    <pivotField showAll="0"/>
    <pivotField showAll="0"/>
    <pivotField showAll="0"/>
    <pivotField showAll="0"/>
    <pivotField dragToRow="0" dragToCol="0" dragToPage="0" showAll="0" defaultSubtotal="0"/>
    <pivotField showAll="0" defaultSubtotal="0"/>
    <pivotField showAll="0" defaultSubtotal="0"/>
    <pivotField showAll="0" defaultSubtotal="0">
      <items count="4">
        <item x="0"/>
        <item x="1"/>
        <item x="2"/>
        <item x="3"/>
      </items>
    </pivotField>
  </pivotFields>
  <rowFields count="1">
    <field x="4"/>
  </rowFields>
  <rowItems count="3">
    <i>
      <x/>
    </i>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7EBDDF0-3CC8-4650-8FBB-3AA11FD0D8FF}"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C1:AE28" firstHeaderRow="0" firstDataRow="1" firstDataCol="1"/>
  <pivotFields count="25">
    <pivotField dataField="1" showAll="0"/>
    <pivotField numFmtId="14" showAll="0">
      <items count="343">
        <item x="0"/>
        <item x="276"/>
        <item x="331"/>
        <item x="14"/>
        <item x="335"/>
        <item x="65"/>
        <item x="43"/>
        <item x="213"/>
        <item x="80"/>
        <item x="132"/>
        <item x="38"/>
        <item x="32"/>
        <item x="153"/>
        <item x="126"/>
        <item x="56"/>
        <item x="42"/>
        <item x="86"/>
        <item x="326"/>
        <item x="203"/>
        <item x="10"/>
        <item x="8"/>
        <item x="211"/>
        <item x="133"/>
        <item x="312"/>
        <item x="176"/>
        <item x="205"/>
        <item x="29"/>
        <item x="131"/>
        <item x="311"/>
        <item x="68"/>
        <item x="61"/>
        <item x="22"/>
        <item x="73"/>
        <item x="314"/>
        <item x="309"/>
        <item x="283"/>
        <item x="135"/>
        <item x="41"/>
        <item x="138"/>
        <item x="266"/>
        <item x="26"/>
        <item x="157"/>
        <item x="221"/>
        <item x="127"/>
        <item x="120"/>
        <item x="333"/>
        <item x="46"/>
        <item x="107"/>
        <item x="137"/>
        <item x="290"/>
        <item x="191"/>
        <item x="337"/>
        <item x="129"/>
        <item x="328"/>
        <item x="101"/>
        <item x="227"/>
        <item x="24"/>
        <item x="52"/>
        <item x="319"/>
        <item x="158"/>
        <item x="59"/>
        <item x="244"/>
        <item x="193"/>
        <item x="175"/>
        <item x="186"/>
        <item x="304"/>
        <item x="167"/>
        <item x="254"/>
        <item x="155"/>
        <item x="270"/>
        <item x="291"/>
        <item x="201"/>
        <item x="323"/>
        <item x="172"/>
        <item x="222"/>
        <item x="9"/>
        <item x="321"/>
        <item x="151"/>
        <item x="161"/>
        <item x="187"/>
        <item x="2"/>
        <item x="174"/>
        <item x="184"/>
        <item x="251"/>
        <item x="334"/>
        <item x="3"/>
        <item x="13"/>
        <item x="17"/>
        <item x="136"/>
        <item x="110"/>
        <item x="189"/>
        <item x="123"/>
        <item x="190"/>
        <item x="51"/>
        <item x="224"/>
        <item x="275"/>
        <item x="286"/>
        <item x="40"/>
        <item x="106"/>
        <item x="320"/>
        <item x="195"/>
        <item x="36"/>
        <item x="250"/>
        <item x="230"/>
        <item x="197"/>
        <item x="31"/>
        <item x="262"/>
        <item x="285"/>
        <item x="313"/>
        <item x="177"/>
        <item x="302"/>
        <item x="265"/>
        <item x="178"/>
        <item x="235"/>
        <item x="79"/>
        <item x="67"/>
        <item x="76"/>
        <item x="284"/>
        <item x="143"/>
        <item x="293"/>
        <item x="104"/>
        <item x="156"/>
        <item x="39"/>
        <item x="124"/>
        <item x="325"/>
        <item x="239"/>
        <item x="279"/>
        <item x="294"/>
        <item x="181"/>
        <item x="63"/>
        <item x="85"/>
        <item x="150"/>
        <item x="199"/>
        <item x="231"/>
        <item x="69"/>
        <item x="338"/>
        <item x="229"/>
        <item x="114"/>
        <item x="271"/>
        <item x="145"/>
        <item x="261"/>
        <item x="4"/>
        <item x="1"/>
        <item x="258"/>
        <item x="74"/>
        <item x="169"/>
        <item x="218"/>
        <item x="217"/>
        <item x="322"/>
        <item x="180"/>
        <item x="58"/>
        <item x="103"/>
        <item x="122"/>
        <item x="154"/>
        <item x="274"/>
        <item x="260"/>
        <item x="48"/>
        <item x="287"/>
        <item x="28"/>
        <item x="117"/>
        <item x="12"/>
        <item x="182"/>
        <item x="160"/>
        <item x="88"/>
        <item x="219"/>
        <item x="20"/>
        <item x="99"/>
        <item x="307"/>
        <item x="246"/>
        <item x="194"/>
        <item x="220"/>
        <item x="223"/>
        <item x="83"/>
        <item x="149"/>
        <item x="300"/>
        <item x="341"/>
        <item x="50"/>
        <item x="102"/>
        <item x="306"/>
        <item x="339"/>
        <item x="282"/>
        <item x="303"/>
        <item x="109"/>
        <item x="243"/>
        <item x="92"/>
        <item x="116"/>
        <item x="234"/>
        <item x="75"/>
        <item x="208"/>
        <item x="327"/>
        <item x="336"/>
        <item x="204"/>
        <item x="71"/>
        <item x="216"/>
        <item x="288"/>
        <item x="111"/>
        <item x="301"/>
        <item x="60"/>
        <item x="66"/>
        <item x="225"/>
        <item x="295"/>
        <item x="202"/>
        <item x="148"/>
        <item x="212"/>
        <item x="329"/>
        <item x="25"/>
        <item x="118"/>
        <item x="249"/>
        <item x="115"/>
        <item x="162"/>
        <item x="315"/>
        <item x="210"/>
        <item x="94"/>
        <item x="139"/>
        <item x="134"/>
        <item x="77"/>
        <item x="144"/>
        <item x="121"/>
        <item x="264"/>
        <item x="198"/>
        <item x="44"/>
        <item x="142"/>
        <item x="259"/>
        <item x="278"/>
        <item x="171"/>
        <item x="18"/>
        <item x="90"/>
        <item x="70"/>
        <item x="324"/>
        <item x="185"/>
        <item x="226"/>
        <item x="125"/>
        <item x="214"/>
        <item x="310"/>
        <item x="253"/>
        <item x="78"/>
        <item x="200"/>
        <item x="128"/>
        <item x="113"/>
        <item x="55"/>
        <item x="96"/>
        <item x="240"/>
        <item x="316"/>
        <item x="141"/>
        <item x="252"/>
        <item x="242"/>
        <item x="247"/>
        <item x="16"/>
        <item x="232"/>
        <item x="100"/>
        <item x="95"/>
        <item x="257"/>
        <item x="183"/>
        <item x="19"/>
        <item x="297"/>
        <item x="5"/>
        <item x="296"/>
        <item x="159"/>
        <item x="255"/>
        <item x="6"/>
        <item x="228"/>
        <item x="241"/>
        <item x="87"/>
        <item x="273"/>
        <item x="84"/>
        <item x="45"/>
        <item x="47"/>
        <item x="299"/>
        <item x="233"/>
        <item x="192"/>
        <item x="93"/>
        <item x="140"/>
        <item x="130"/>
        <item x="82"/>
        <item x="81"/>
        <item x="248"/>
        <item x="164"/>
        <item x="281"/>
        <item x="23"/>
        <item x="152"/>
        <item x="37"/>
        <item x="340"/>
        <item x="173"/>
        <item x="330"/>
        <item x="237"/>
        <item x="34"/>
        <item x="305"/>
        <item x="33"/>
        <item x="89"/>
        <item x="21"/>
        <item x="263"/>
        <item x="318"/>
        <item x="108"/>
        <item x="269"/>
        <item x="245"/>
        <item x="332"/>
        <item x="170"/>
        <item x="72"/>
        <item x="15"/>
        <item x="165"/>
        <item x="179"/>
        <item x="267"/>
        <item x="280"/>
        <item x="256"/>
        <item x="97"/>
        <item x="277"/>
        <item x="11"/>
        <item x="207"/>
        <item x="7"/>
        <item x="196"/>
        <item x="188"/>
        <item x="53"/>
        <item x="209"/>
        <item x="236"/>
        <item x="119"/>
        <item x="166"/>
        <item x="215"/>
        <item x="30"/>
        <item x="112"/>
        <item x="206"/>
        <item x="168"/>
        <item x="298"/>
        <item x="105"/>
        <item x="292"/>
        <item x="238"/>
        <item x="146"/>
        <item x="317"/>
        <item x="54"/>
        <item x="57"/>
        <item x="268"/>
        <item x="64"/>
        <item x="308"/>
        <item x="35"/>
        <item x="289"/>
        <item x="91"/>
        <item x="147"/>
        <item x="62"/>
        <item x="49"/>
        <item x="98"/>
        <item x="27"/>
        <item x="272"/>
        <item x="163"/>
        <item t="default"/>
      </items>
    </pivotField>
    <pivotField numFmtId="1" showAll="0"/>
    <pivotField showAll="0"/>
    <pivotField numFmtId="1"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 showAll="0"/>
    <pivotField showAll="0">
      <items count="5">
        <item x="1"/>
        <item x="3"/>
        <item x="2"/>
        <item x="0"/>
        <item t="default"/>
      </items>
    </pivotField>
    <pivotField showAll="0"/>
    <pivotField showAll="0"/>
    <pivotField dataField="1" showAll="0"/>
    <pivotField showAll="0"/>
    <pivotField dragToRow="0" dragToCol="0" dragToPage="0" showAll="0" defaultSubtota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x="0"/>
        <item x="1"/>
        <item x="2"/>
        <item x="3"/>
        <item t="default"/>
      </items>
    </pivotField>
  </pivotFields>
  <rowFields count="2">
    <field x="24"/>
    <field x="2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Fields count="1">
    <field x="-2"/>
  </colFields>
  <colItems count="2">
    <i>
      <x/>
    </i>
    <i i="1">
      <x v="1"/>
    </i>
  </colItems>
  <dataFields count="2">
    <dataField name="Count of Visit ID" fld="0" subtotal="count" baseField="0" baseItem="0"/>
    <dataField name="Sum of Collected Revenue " fld="19" baseField="0" baseItem="0"/>
  </dataFields>
  <chartFormats count="6">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7F3C293-1674-413B-A146-8B1E2D29E7EB}" sourceName="Year">
  <pivotTables>
    <pivotTable tabId="6" name="PivotTable1"/>
    <pivotTable tabId="4" name="PivotTable10"/>
    <pivotTable tabId="4" name="PivotTable5"/>
    <pivotTable tabId="4" name="PivotTable6"/>
    <pivotTable tabId="4" name="PivotTable7"/>
    <pivotTable tabId="4" name="PivotTable8"/>
    <pivotTable tabId="4" name="PivotTable9"/>
    <pivotTable tabId="6" name="PivotTable11"/>
    <pivotTable tabId="6" name="PivotTable14"/>
    <pivotTable tabId="6" name="PivotTable15"/>
    <pivotTable tabId="6" name="PivotTable16"/>
    <pivotTable tabId="6" name="PivotTable17"/>
    <pivotTable tabId="6" name="PivotTable2"/>
    <pivotTable tabId="6" name="PivotTable3"/>
  </pivotTables>
  <data>
    <tabular pivotCacheId="49813699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Status" xr10:uid="{A08830F2-D669-4FCC-A72E-EBD088B3DA69}" sourceName="Payment Status">
  <pivotTables>
    <pivotTable tabId="6" name="PivotTable2"/>
    <pivotTable tabId="4" name="PivotTable10"/>
    <pivotTable tabId="4" name="PivotTable5"/>
    <pivotTable tabId="4" name="PivotTable6"/>
    <pivotTable tabId="4" name="PivotTable7"/>
    <pivotTable tabId="4" name="PivotTable8"/>
    <pivotTable tabId="4" name="PivotTable9"/>
    <pivotTable tabId="6" name="PivotTable1"/>
    <pivotTable tabId="6" name="PivotTable11"/>
    <pivotTable tabId="6" name="PivotTable14"/>
    <pivotTable tabId="6" name="PivotTable15"/>
    <pivotTable tabId="6" name="PivotTable16"/>
    <pivotTable tabId="6" name="PivotTable17"/>
    <pivotTable tabId="6" name="PivotTable3"/>
  </pivotTables>
  <data>
    <tabular pivotCacheId="498136996">
      <items count="4">
        <i x="1"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isit_Type" xr10:uid="{ADDA1285-1691-40C3-8CEB-A2087F6F9C5F}" sourceName="Visit Type">
  <pivotTables>
    <pivotTable tabId="6" name="PivotTable3"/>
    <pivotTable tabId="4" name="PivotTable10"/>
    <pivotTable tabId="4" name="PivotTable5"/>
    <pivotTable tabId="4" name="PivotTable6"/>
    <pivotTable tabId="4" name="PivotTable7"/>
    <pivotTable tabId="4" name="PivotTable8"/>
    <pivotTable tabId="4" name="PivotTable9"/>
    <pivotTable tabId="6" name="PivotTable1"/>
    <pivotTable tabId="6" name="PivotTable11"/>
    <pivotTable tabId="6" name="PivotTable14"/>
    <pivotTable tabId="6" name="PivotTable15"/>
    <pivotTable tabId="6" name="PivotTable16"/>
    <pivotTable tabId="6" name="PivotTable17"/>
    <pivotTable tabId="6" name="PivotTable2"/>
  </pivotTables>
  <data>
    <tabular pivotCacheId="498136996">
      <items count="4">
        <i x="2"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9912925D-F561-4645-A26C-EE45F6B91915}" cache="Slicer_Year" caption="Year" style="Slicer Style 1" rowHeight="241300"/>
  <slicer name="Payment Status" xr10:uid="{B35CDFF3-4335-4E52-AFA0-C1AC7049933F}" cache="Slicer_Payment_Status" caption="Payment Status" style="Slicer Style 1" rowHeight="241300"/>
  <slicer name="Visit Type" xr10:uid="{FAAD2CF5-D5BE-42EA-8D33-DEFC0070F273}" cache="Slicer_Visit_Type" caption="Visit Type"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E497603-90CE-4855-86A0-EF3158FE4D4D}" cache="Slicer_Year" caption="Year" style="Slicer Style 1" rowHeight="241300"/>
  <slicer name="Payment Status 1" xr10:uid="{EBDEBD67-6F87-409C-AFC5-70ECDDE6E851}" cache="Slicer_Payment_Status" caption="Payment Status" style="Slicer Style 1" rowHeight="241300"/>
  <slicer name="Visit Type 1" xr10:uid="{601056A3-FEF1-4341-8264-E78C1B41B3B9}" cache="Slicer_Visit_Type" caption="Visit Type"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3410E2-6F54-446A-ADB2-1E6E026B66E7}" name="Table2" displayName="Table2" ref="A1:N1001" totalsRowShown="0" headerRowDxfId="22" headerRowBorderDxfId="21" tableBorderDxfId="20">
  <autoFilter ref="A1:N1001" xr:uid="{AC3410E2-6F54-446A-ADB2-1E6E026B66E7}"/>
  <tableColumns count="14">
    <tableColumn id="1" xr3:uid="{7DB4EE7C-834B-442C-A8B9-96C3C1E186C2}" name="Visit ID"/>
    <tableColumn id="2" xr3:uid="{AB946461-10DC-4790-BCB5-0F9BC141FCA1}" name="Visit Date"/>
    <tableColumn id="3" xr3:uid="{E1CC8F6C-B4AF-4856-976E-DE77245862E2}" name="Patient Name"/>
    <tableColumn id="4" xr3:uid="{7447776C-71D3-4D26-8BF9-01158C72BC25}" name="Age"/>
    <tableColumn id="5" xr3:uid="{64828B3B-BDE5-4E24-BA5E-AF939BCB8BD8}" name="Gender"/>
    <tableColumn id="6" xr3:uid="{60551633-8A96-496A-B58F-D7AD13F2B50E}" name="Height (cm)"/>
    <tableColumn id="7" xr3:uid="{25E8390A-AF0B-4526-8714-015BC2C30B76}" name="Weight (kg)"/>
    <tableColumn id="8" xr3:uid="{EC576D23-F7F2-40DF-9A63-E57562EC3E7D}" name="Department"/>
    <tableColumn id="9" xr3:uid="{38406713-41C4-4F46-A005-85EBFBF3F6EA}" name="Doctor"/>
    <tableColumn id="10" xr3:uid="{406C1890-73C9-44B8-8B9A-5FEA4DC755DC}" name="Diagnosis"/>
    <tableColumn id="11" xr3:uid="{E5AE5B5C-3595-4E22-9A2C-4C2A36F5C6A6}" name="Visit Type"/>
    <tableColumn id="12" xr3:uid="{FFB94061-A847-43E2-B5C2-6922A7197FEE}" name="Billing Amount"/>
    <tableColumn id="13" xr3:uid="{39A73B80-5C7E-412B-9F70-752FBD64BCD0}" name="Payment Status"/>
    <tableColumn id="14" xr3:uid="{F1B102E5-EC2C-4EBE-9AC9-B2ED29F7D894}" name="Feedback Scor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170684-D983-432F-904F-F81623A89A61}" name="Table1" displayName="Table1" ref="A1:U1001" totalsRowShown="0" headerRowDxfId="19" headerRowBorderDxfId="18" tableBorderDxfId="17">
  <autoFilter ref="A1:U1001" xr:uid="{41170684-D983-432F-904F-F81623A89A61}"/>
  <tableColumns count="21">
    <tableColumn id="1" xr3:uid="{0E007701-4513-40F6-9F40-46BBA492F077}" name="Visit ID"/>
    <tableColumn id="2" xr3:uid="{5635F5D4-78E1-43F4-9F6B-BB3073903834}" name="Visit Date"/>
    <tableColumn id="24" xr3:uid="{9108DD50-DE99-4AFF-A833-D9BF715D0C9D}" name="Month Num" dataDxfId="16">
      <calculatedColumnFormula>MONTH(B2)</calculatedColumnFormula>
    </tableColumn>
    <tableColumn id="25" xr3:uid="{DADFEDEA-2A1A-4B76-B74F-A10465E05DDC}" name="Month Name1" dataDxfId="15">
      <calculatedColumnFormula>TEXT(B2, "mmm")</calculatedColumnFormula>
    </tableColumn>
    <tableColumn id="26" xr3:uid="{5610683B-4950-4AD4-80ED-448BA8051EFF}" name="Year" dataDxfId="14">
      <calculatedColumnFormula>YEAR(B2)</calculatedColumnFormula>
    </tableColumn>
    <tableColumn id="3" xr3:uid="{922A98C2-A559-4A68-B283-7CCE2F59732F}" name="Patient Name"/>
    <tableColumn id="4" xr3:uid="{9D182041-83D6-4A97-B476-E3521EED9C61}" name="Age" dataDxfId="13"/>
    <tableColumn id="23" xr3:uid="{E1A6EEE7-C5C9-4228-90F6-4B1E97E5F11B}" name="Age Group" dataDxfId="12">
      <calculatedColumnFormula array="1">_xlfn.IFS(OR(ISBLANK(G2), G2=""),"Unknown",G2&lt;=12,"Child",G2&lt;=17,"Teen",G2&lt;=29,"Young Adult",G2&lt;=44,"Adult",G2&lt;=59,"Middle Age",G2&lt;=79,"Senior",G2&gt;=80,"Elderly")</calculatedColumnFormula>
    </tableColumn>
    <tableColumn id="5" xr3:uid="{7F470908-8B15-49B2-9BFC-8E7A1557DD6F}" name="Gender"/>
    <tableColumn id="6" xr3:uid="{E7A49A47-3BC8-4E28-8C16-B050E6FAFF31}" name="Height (cm)" dataDxfId="11"/>
    <tableColumn id="7" xr3:uid="{E154B461-F0A4-49A0-94CF-DE31134F8E75}" name="Weight (kg)" dataDxfId="10"/>
    <tableColumn id="8" xr3:uid="{F4E0C622-C674-4F26-932F-7C1A6A4E54A2}" name="Department"/>
    <tableColumn id="9" xr3:uid="{FC87F498-DA4B-4835-8E67-23C28F8E13CC}" name="Doctor"/>
    <tableColumn id="10" xr3:uid="{3ADFCA40-FB49-42C2-A474-0425DB5A7D6B}" name="Diagnosis"/>
    <tableColumn id="11" xr3:uid="{FE861970-0919-46F4-BD7A-BDE2500CB394}" name="Visit Type"/>
    <tableColumn id="12" xr3:uid="{708702D7-EB0F-49B9-B6FB-D42DA9E81A68}" name="Billing Amount" dataDxfId="9" dataCellStyle="Currency"/>
    <tableColumn id="13" xr3:uid="{F5753DFF-A29D-42D7-B66F-16CD3B6A0B24}" name="Payment Status"/>
    <tableColumn id="30" xr3:uid="{30AE4E43-360F-4B92-A8F4-713B7EFB0B03}" name="Need Review" dataDxfId="8">
      <calculatedColumnFormula>IF(AND(OR(ISBLANK(P2), P2=""), Q2="Unpaid"), "Needs Review", "")</calculatedColumnFormula>
    </tableColumn>
    <tableColumn id="14" xr3:uid="{723137B3-BF2A-4F59-BBD1-F5DD2AA896EB}" name="Feedback Score" dataDxfId="7"/>
    <tableColumn id="27" xr3:uid="{C360501E-381A-45C9-9E3A-3D844DCE97DD}" name="Collected Revenue " dataDxfId="6">
      <calculatedColumnFormula>IF(Q2="Paid",P2,0)</calculatedColumnFormula>
    </tableColumn>
    <tableColumn id="28" xr3:uid="{355B5704-5379-4506-9122-3F3B6858CC9D}" name="Outstanding Revenue" dataDxfId="5">
      <calculatedColumnFormula>IF(OR(Q2="Unpaid", Q2 = "Status Missing", Q2 = "Pending"), P2, 0)</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669A1F-F207-4E39-8F8E-BF43C2354377}" name="Table4" displayName="Table4" ref="I1:J3" totalsRowShown="0">
  <autoFilter ref="I1:J3" xr:uid="{D9669A1F-F207-4E39-8F8E-BF43C2354377}"/>
  <tableColumns count="2">
    <tableColumn id="1" xr3:uid="{941ECD1D-444D-4B87-99EB-E025F2E84C1A}" name="Category"/>
    <tableColumn id="3" xr3:uid="{4CF6D973-6801-41D2-B808-E3417229CF84}" name="Amount">
      <calculatedColumnFormula>GETPIVOTDATA("Sum of Outstanding Revenue", $A$1)</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14.xml"/><Relationship Id="rId3" Type="http://schemas.openxmlformats.org/officeDocument/2006/relationships/pivotTable" Target="../pivotTables/pivotTable9.xml"/><Relationship Id="rId7" Type="http://schemas.openxmlformats.org/officeDocument/2006/relationships/pivotTable" Target="../pivotTables/pivotTable13.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11" Type="http://schemas.microsoft.com/office/2007/relationships/slicer" Target="../slicers/slicer1.xml"/><Relationship Id="rId5" Type="http://schemas.openxmlformats.org/officeDocument/2006/relationships/pivotTable" Target="../pivotTables/pivotTable11.xml"/><Relationship Id="rId10" Type="http://schemas.openxmlformats.org/officeDocument/2006/relationships/table" Target="../tables/table3.xml"/><Relationship Id="rId4" Type="http://schemas.openxmlformats.org/officeDocument/2006/relationships/pivotTable" Target="../pivotTables/pivotTable10.xml"/><Relationship Id="rId9"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1001"/>
  <sheetViews>
    <sheetView workbookViewId="0">
      <selection activeCell="D14" sqref="D14"/>
    </sheetView>
  </sheetViews>
  <sheetFormatPr defaultRowHeight="14.5" x14ac:dyDescent="0.35"/>
  <cols>
    <col min="2" max="2" width="10.90625" customWidth="1"/>
    <col min="3" max="3" width="22.1796875" bestFit="1" customWidth="1"/>
    <col min="5" max="5" width="9" customWidth="1"/>
    <col min="6" max="7" width="12.453125" customWidth="1"/>
    <col min="8" max="8" width="15.54296875" bestFit="1" customWidth="1"/>
    <col min="9" max="9" width="15.81640625" bestFit="1" customWidth="1"/>
    <col min="10" max="10" width="10.7265625" customWidth="1"/>
    <col min="11" max="11" width="10.90625" customWidth="1"/>
    <col min="12" max="12" width="15" customWidth="1"/>
    <col min="13" max="13" width="16" customWidth="1"/>
    <col min="14" max="14" width="15.7265625"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t="s">
        <v>1014</v>
      </c>
      <c r="C2" t="s">
        <v>1564</v>
      </c>
      <c r="D2">
        <v>81</v>
      </c>
      <c r="H2" t="s">
        <v>2563</v>
      </c>
      <c r="I2" t="s">
        <v>2569</v>
      </c>
      <c r="J2" t="s">
        <v>2584</v>
      </c>
      <c r="K2" t="s">
        <v>2598</v>
      </c>
      <c r="L2">
        <v>282.47000000000003</v>
      </c>
      <c r="M2" t="s">
        <v>2602</v>
      </c>
      <c r="N2">
        <v>5</v>
      </c>
    </row>
    <row r="3" spans="1:14" x14ac:dyDescent="0.35">
      <c r="A3" t="s">
        <v>15</v>
      </c>
      <c r="B3" t="s">
        <v>1015</v>
      </c>
      <c r="C3" t="s">
        <v>1565</v>
      </c>
      <c r="E3" t="s">
        <v>2558</v>
      </c>
      <c r="H3" t="s">
        <v>2564</v>
      </c>
      <c r="I3" t="s">
        <v>2570</v>
      </c>
      <c r="J3" t="s">
        <v>2585</v>
      </c>
      <c r="K3" t="s">
        <v>2599</v>
      </c>
      <c r="L3">
        <v>496.29</v>
      </c>
      <c r="M3" t="s">
        <v>2602</v>
      </c>
    </row>
    <row r="4" spans="1:14" x14ac:dyDescent="0.35">
      <c r="A4" t="s">
        <v>16</v>
      </c>
      <c r="B4" t="s">
        <v>1016</v>
      </c>
      <c r="C4" t="s">
        <v>1566</v>
      </c>
      <c r="H4" t="s">
        <v>2565</v>
      </c>
      <c r="I4" t="s">
        <v>2571</v>
      </c>
      <c r="J4" t="s">
        <v>2586</v>
      </c>
      <c r="K4" t="s">
        <v>2599</v>
      </c>
      <c r="L4">
        <v>590.71</v>
      </c>
      <c r="M4" t="s">
        <v>2603</v>
      </c>
      <c r="N4">
        <v>5</v>
      </c>
    </row>
    <row r="5" spans="1:14" x14ac:dyDescent="0.35">
      <c r="A5" t="s">
        <v>17</v>
      </c>
      <c r="B5" t="s">
        <v>1017</v>
      </c>
      <c r="C5" t="s">
        <v>1567</v>
      </c>
      <c r="E5" t="s">
        <v>2559</v>
      </c>
      <c r="G5">
        <v>117.1</v>
      </c>
      <c r="H5" t="s">
        <v>2566</v>
      </c>
      <c r="I5" t="s">
        <v>2570</v>
      </c>
      <c r="J5" t="s">
        <v>2587</v>
      </c>
      <c r="K5" t="s">
        <v>2600</v>
      </c>
      <c r="L5">
        <v>949.86</v>
      </c>
      <c r="M5" t="s">
        <v>2603</v>
      </c>
      <c r="N5">
        <v>1</v>
      </c>
    </row>
    <row r="6" spans="1:14" x14ac:dyDescent="0.35">
      <c r="A6" t="s">
        <v>18</v>
      </c>
      <c r="B6" t="s">
        <v>1018</v>
      </c>
      <c r="C6" t="s">
        <v>1568</v>
      </c>
      <c r="E6" t="s">
        <v>2560</v>
      </c>
      <c r="H6" t="s">
        <v>2566</v>
      </c>
      <c r="I6" t="s">
        <v>2572</v>
      </c>
      <c r="J6" t="s">
        <v>2586</v>
      </c>
      <c r="K6" t="s">
        <v>2601</v>
      </c>
      <c r="L6">
        <v>217.17</v>
      </c>
      <c r="N6">
        <v>1</v>
      </c>
    </row>
    <row r="7" spans="1:14" x14ac:dyDescent="0.35">
      <c r="A7" t="s">
        <v>19</v>
      </c>
      <c r="B7" t="s">
        <v>1019</v>
      </c>
      <c r="C7" t="s">
        <v>1569</v>
      </c>
      <c r="D7">
        <v>15</v>
      </c>
      <c r="E7" t="s">
        <v>2561</v>
      </c>
      <c r="F7">
        <v>191.4</v>
      </c>
      <c r="G7">
        <v>98.2</v>
      </c>
      <c r="H7" t="s">
        <v>2567</v>
      </c>
      <c r="I7" t="s">
        <v>2573</v>
      </c>
      <c r="J7" t="s">
        <v>2588</v>
      </c>
      <c r="K7" t="s">
        <v>2600</v>
      </c>
      <c r="L7">
        <v>718.22</v>
      </c>
    </row>
    <row r="8" spans="1:14" x14ac:dyDescent="0.35">
      <c r="A8" t="s">
        <v>20</v>
      </c>
      <c r="B8" t="s">
        <v>1020</v>
      </c>
      <c r="C8" t="s">
        <v>1570</v>
      </c>
      <c r="E8" t="s">
        <v>2560</v>
      </c>
      <c r="H8" t="s">
        <v>2563</v>
      </c>
      <c r="I8" t="s">
        <v>2569</v>
      </c>
      <c r="J8" t="s">
        <v>2589</v>
      </c>
      <c r="K8" t="s">
        <v>2598</v>
      </c>
      <c r="L8">
        <v>597.08000000000004</v>
      </c>
      <c r="M8" t="s">
        <v>2602</v>
      </c>
      <c r="N8" t="s">
        <v>2605</v>
      </c>
    </row>
    <row r="9" spans="1:14" x14ac:dyDescent="0.35">
      <c r="A9" t="s">
        <v>21</v>
      </c>
      <c r="B9" t="s">
        <v>1021</v>
      </c>
      <c r="C9" t="s">
        <v>1571</v>
      </c>
      <c r="D9">
        <v>4</v>
      </c>
      <c r="E9" t="s">
        <v>2559</v>
      </c>
      <c r="F9">
        <v>137.80000000000001</v>
      </c>
      <c r="H9" t="s">
        <v>2563</v>
      </c>
      <c r="I9" t="s">
        <v>2573</v>
      </c>
      <c r="J9" t="s">
        <v>2589</v>
      </c>
      <c r="K9" t="s">
        <v>2601</v>
      </c>
      <c r="L9">
        <v>788.82</v>
      </c>
      <c r="M9" t="s">
        <v>2603</v>
      </c>
    </row>
    <row r="10" spans="1:14" x14ac:dyDescent="0.35">
      <c r="A10" t="s">
        <v>22</v>
      </c>
      <c r="B10" t="s">
        <v>1022</v>
      </c>
      <c r="C10" t="s">
        <v>1572</v>
      </c>
      <c r="E10" t="s">
        <v>2562</v>
      </c>
      <c r="G10">
        <v>51.5</v>
      </c>
      <c r="H10" t="s">
        <v>2564</v>
      </c>
      <c r="I10" t="s">
        <v>2574</v>
      </c>
      <c r="J10" t="s">
        <v>2585</v>
      </c>
      <c r="K10" t="s">
        <v>2601</v>
      </c>
      <c r="L10">
        <v>198.59</v>
      </c>
      <c r="N10" t="s">
        <v>2605</v>
      </c>
    </row>
    <row r="11" spans="1:14" x14ac:dyDescent="0.35">
      <c r="A11" t="s">
        <v>23</v>
      </c>
      <c r="B11" t="s">
        <v>1023</v>
      </c>
      <c r="C11" t="s">
        <v>1573</v>
      </c>
      <c r="E11" t="s">
        <v>2560</v>
      </c>
      <c r="H11" t="s">
        <v>2566</v>
      </c>
      <c r="I11" t="s">
        <v>2575</v>
      </c>
      <c r="J11" t="s">
        <v>2590</v>
      </c>
      <c r="K11" t="s">
        <v>2601</v>
      </c>
      <c r="L11">
        <v>357.16</v>
      </c>
      <c r="N11">
        <v>5</v>
      </c>
    </row>
    <row r="12" spans="1:14" x14ac:dyDescent="0.35">
      <c r="A12" t="s">
        <v>24</v>
      </c>
      <c r="B12" t="s">
        <v>1024</v>
      </c>
      <c r="C12" t="s">
        <v>1574</v>
      </c>
      <c r="G12">
        <v>94.5</v>
      </c>
      <c r="H12" t="s">
        <v>2563</v>
      </c>
      <c r="I12" t="s">
        <v>2570</v>
      </c>
      <c r="J12" t="s">
        <v>2587</v>
      </c>
      <c r="K12" t="s">
        <v>2598</v>
      </c>
      <c r="L12">
        <v>141.49</v>
      </c>
    </row>
    <row r="13" spans="1:14" x14ac:dyDescent="0.35">
      <c r="A13" t="s">
        <v>25</v>
      </c>
      <c r="B13" t="s">
        <v>1025</v>
      </c>
      <c r="C13" t="s">
        <v>1575</v>
      </c>
      <c r="E13" t="s">
        <v>2559</v>
      </c>
      <c r="H13" t="s">
        <v>2567</v>
      </c>
      <c r="I13" t="s">
        <v>2576</v>
      </c>
      <c r="J13" t="s">
        <v>2586</v>
      </c>
      <c r="K13" t="s">
        <v>2601</v>
      </c>
      <c r="L13">
        <v>509.85</v>
      </c>
      <c r="M13" t="s">
        <v>2604</v>
      </c>
      <c r="N13">
        <v>5</v>
      </c>
    </row>
    <row r="14" spans="1:14" x14ac:dyDescent="0.35">
      <c r="A14" t="s">
        <v>26</v>
      </c>
      <c r="B14" t="s">
        <v>1026</v>
      </c>
      <c r="C14" t="s">
        <v>1576</v>
      </c>
      <c r="E14" t="s">
        <v>2560</v>
      </c>
      <c r="G14">
        <v>115</v>
      </c>
      <c r="H14" t="s">
        <v>2564</v>
      </c>
      <c r="I14" t="s">
        <v>2575</v>
      </c>
      <c r="J14" t="s">
        <v>2585</v>
      </c>
      <c r="K14" t="s">
        <v>2599</v>
      </c>
      <c r="L14">
        <v>620.62</v>
      </c>
      <c r="M14" t="s">
        <v>2603</v>
      </c>
      <c r="N14" t="s">
        <v>2606</v>
      </c>
    </row>
    <row r="15" spans="1:14" x14ac:dyDescent="0.35">
      <c r="A15" t="s">
        <v>27</v>
      </c>
      <c r="B15" t="s">
        <v>1027</v>
      </c>
      <c r="C15" t="s">
        <v>1577</v>
      </c>
      <c r="E15" t="s">
        <v>2559</v>
      </c>
      <c r="F15">
        <v>150.4</v>
      </c>
      <c r="H15" t="s">
        <v>2566</v>
      </c>
      <c r="I15" t="s">
        <v>2577</v>
      </c>
      <c r="J15" t="s">
        <v>2584</v>
      </c>
      <c r="K15" t="s">
        <v>2598</v>
      </c>
      <c r="L15">
        <v>988.21</v>
      </c>
      <c r="N15" t="s">
        <v>2606</v>
      </c>
    </row>
    <row r="16" spans="1:14" x14ac:dyDescent="0.35">
      <c r="A16" t="s">
        <v>28</v>
      </c>
      <c r="B16" t="s">
        <v>1028</v>
      </c>
      <c r="C16" t="s">
        <v>1578</v>
      </c>
      <c r="E16" t="s">
        <v>2561</v>
      </c>
      <c r="H16" t="s">
        <v>2565</v>
      </c>
      <c r="I16" t="s">
        <v>2574</v>
      </c>
      <c r="J16" t="s">
        <v>2588</v>
      </c>
      <c r="K16" t="s">
        <v>2601</v>
      </c>
      <c r="L16">
        <v>427.55</v>
      </c>
      <c r="M16" t="s">
        <v>2603</v>
      </c>
      <c r="N16">
        <v>4</v>
      </c>
    </row>
    <row r="17" spans="1:14" x14ac:dyDescent="0.35">
      <c r="A17" t="s">
        <v>29</v>
      </c>
      <c r="B17" t="s">
        <v>1029</v>
      </c>
      <c r="C17" t="s">
        <v>1579</v>
      </c>
      <c r="D17">
        <v>5</v>
      </c>
      <c r="H17" t="s">
        <v>2567</v>
      </c>
      <c r="I17" t="s">
        <v>2577</v>
      </c>
      <c r="J17" t="s">
        <v>2589</v>
      </c>
      <c r="K17" t="s">
        <v>2599</v>
      </c>
      <c r="L17">
        <v>23.74</v>
      </c>
      <c r="M17" t="s">
        <v>2604</v>
      </c>
    </row>
    <row r="18" spans="1:14" x14ac:dyDescent="0.35">
      <c r="A18" t="s">
        <v>30</v>
      </c>
      <c r="B18" t="s">
        <v>1030</v>
      </c>
      <c r="C18" t="s">
        <v>1580</v>
      </c>
      <c r="F18">
        <v>134.6</v>
      </c>
      <c r="H18" t="s">
        <v>2567</v>
      </c>
      <c r="I18" t="s">
        <v>2578</v>
      </c>
      <c r="J18" t="s">
        <v>2585</v>
      </c>
      <c r="K18" t="s">
        <v>2601</v>
      </c>
      <c r="L18">
        <v>282.89</v>
      </c>
      <c r="M18" t="s">
        <v>2603</v>
      </c>
    </row>
    <row r="19" spans="1:14" x14ac:dyDescent="0.35">
      <c r="A19" t="s">
        <v>31</v>
      </c>
      <c r="B19" t="s">
        <v>1031</v>
      </c>
      <c r="C19" t="s">
        <v>1581</v>
      </c>
      <c r="D19">
        <v>42</v>
      </c>
      <c r="E19" t="s">
        <v>2558</v>
      </c>
      <c r="H19" t="s">
        <v>2568</v>
      </c>
      <c r="I19" t="s">
        <v>2569</v>
      </c>
      <c r="J19" t="s">
        <v>2589</v>
      </c>
      <c r="K19" t="s">
        <v>2600</v>
      </c>
      <c r="L19">
        <v>476.02</v>
      </c>
      <c r="N19">
        <v>1</v>
      </c>
    </row>
    <row r="20" spans="1:14" x14ac:dyDescent="0.35">
      <c r="A20" t="s">
        <v>32</v>
      </c>
      <c r="B20" t="s">
        <v>1032</v>
      </c>
      <c r="C20" t="s">
        <v>1582</v>
      </c>
      <c r="H20" t="s">
        <v>2568</v>
      </c>
      <c r="I20" t="s">
        <v>2573</v>
      </c>
      <c r="J20" t="s">
        <v>2586</v>
      </c>
      <c r="K20" t="s">
        <v>2599</v>
      </c>
      <c r="L20">
        <v>485.66</v>
      </c>
      <c r="M20" t="s">
        <v>2603</v>
      </c>
      <c r="N20">
        <v>4</v>
      </c>
    </row>
    <row r="21" spans="1:14" x14ac:dyDescent="0.35">
      <c r="A21" t="s">
        <v>33</v>
      </c>
      <c r="B21" t="s">
        <v>1033</v>
      </c>
      <c r="C21" t="s">
        <v>1583</v>
      </c>
      <c r="D21">
        <v>68</v>
      </c>
      <c r="E21" t="s">
        <v>2561</v>
      </c>
      <c r="H21" t="s">
        <v>2565</v>
      </c>
      <c r="I21" t="s">
        <v>2570</v>
      </c>
      <c r="J21" t="s">
        <v>2589</v>
      </c>
      <c r="K21" t="s">
        <v>2598</v>
      </c>
      <c r="L21">
        <v>749.39</v>
      </c>
      <c r="M21" t="s">
        <v>2602</v>
      </c>
      <c r="N21" t="s">
        <v>2606</v>
      </c>
    </row>
    <row r="22" spans="1:14" x14ac:dyDescent="0.35">
      <c r="A22" t="s">
        <v>34</v>
      </c>
      <c r="B22" t="s">
        <v>1034</v>
      </c>
      <c r="C22" t="s">
        <v>1584</v>
      </c>
      <c r="G22">
        <v>92.9</v>
      </c>
      <c r="H22" t="s">
        <v>2567</v>
      </c>
      <c r="I22" t="s">
        <v>2579</v>
      </c>
      <c r="J22" t="s">
        <v>2589</v>
      </c>
      <c r="K22" t="s">
        <v>2600</v>
      </c>
      <c r="L22">
        <v>800.68172347383552</v>
      </c>
    </row>
    <row r="23" spans="1:14" x14ac:dyDescent="0.35">
      <c r="A23" t="s">
        <v>35</v>
      </c>
      <c r="B23" t="s">
        <v>1035</v>
      </c>
      <c r="C23" t="s">
        <v>1585</v>
      </c>
      <c r="D23">
        <v>17</v>
      </c>
      <c r="E23" t="s">
        <v>2560</v>
      </c>
      <c r="H23" t="s">
        <v>2566</v>
      </c>
      <c r="I23" t="s">
        <v>2572</v>
      </c>
      <c r="J23" t="s">
        <v>2588</v>
      </c>
      <c r="K23" t="s">
        <v>2598</v>
      </c>
      <c r="L23">
        <v>805.14032628185817</v>
      </c>
      <c r="M23" t="s">
        <v>2602</v>
      </c>
      <c r="N23">
        <v>4</v>
      </c>
    </row>
    <row r="24" spans="1:14" x14ac:dyDescent="0.35">
      <c r="A24" t="s">
        <v>36</v>
      </c>
      <c r="B24" t="s">
        <v>1036</v>
      </c>
      <c r="C24" t="s">
        <v>1586</v>
      </c>
      <c r="E24" t="s">
        <v>2559</v>
      </c>
      <c r="F24">
        <v>139.1</v>
      </c>
      <c r="H24" t="s">
        <v>2563</v>
      </c>
      <c r="I24" t="s">
        <v>2569</v>
      </c>
      <c r="J24" t="s">
        <v>2585</v>
      </c>
      <c r="K24" t="s">
        <v>2600</v>
      </c>
      <c r="L24">
        <v>786.99</v>
      </c>
      <c r="M24" t="s">
        <v>2604</v>
      </c>
      <c r="N24">
        <v>1</v>
      </c>
    </row>
    <row r="25" spans="1:14" x14ac:dyDescent="0.35">
      <c r="A25" t="s">
        <v>37</v>
      </c>
      <c r="B25" t="s">
        <v>1037</v>
      </c>
      <c r="C25" t="s">
        <v>1587</v>
      </c>
      <c r="D25">
        <v>6</v>
      </c>
      <c r="E25" t="s">
        <v>2558</v>
      </c>
      <c r="H25" t="s">
        <v>2568</v>
      </c>
      <c r="I25" t="s">
        <v>2580</v>
      </c>
      <c r="J25" t="s">
        <v>2589</v>
      </c>
      <c r="K25" t="s">
        <v>2600</v>
      </c>
      <c r="L25">
        <v>986.82</v>
      </c>
      <c r="M25" t="s">
        <v>2603</v>
      </c>
      <c r="N25" t="s">
        <v>2605</v>
      </c>
    </row>
    <row r="26" spans="1:14" x14ac:dyDescent="0.35">
      <c r="A26" t="s">
        <v>38</v>
      </c>
      <c r="B26" t="s">
        <v>1038</v>
      </c>
      <c r="C26" t="s">
        <v>1588</v>
      </c>
      <c r="D26">
        <v>20</v>
      </c>
      <c r="E26" t="s">
        <v>2558</v>
      </c>
      <c r="H26" t="s">
        <v>2568</v>
      </c>
      <c r="I26" t="s">
        <v>2578</v>
      </c>
      <c r="J26" t="s">
        <v>2587</v>
      </c>
      <c r="K26" t="s">
        <v>2601</v>
      </c>
      <c r="L26">
        <v>377.96477300140049</v>
      </c>
    </row>
    <row r="27" spans="1:14" x14ac:dyDescent="0.35">
      <c r="A27" t="s">
        <v>39</v>
      </c>
      <c r="B27" t="s">
        <v>1039</v>
      </c>
      <c r="C27" t="s">
        <v>1589</v>
      </c>
      <c r="D27">
        <v>64</v>
      </c>
      <c r="E27" t="s">
        <v>2561</v>
      </c>
      <c r="H27" t="s">
        <v>2567</v>
      </c>
      <c r="I27" t="s">
        <v>2581</v>
      </c>
      <c r="J27" t="s">
        <v>2587</v>
      </c>
      <c r="K27" t="s">
        <v>2599</v>
      </c>
      <c r="L27">
        <v>188.13</v>
      </c>
      <c r="M27" t="s">
        <v>2603</v>
      </c>
      <c r="N27" t="s">
        <v>2606</v>
      </c>
    </row>
    <row r="28" spans="1:14" x14ac:dyDescent="0.35">
      <c r="A28" t="s">
        <v>40</v>
      </c>
      <c r="B28" t="s">
        <v>1024</v>
      </c>
      <c r="C28" t="s">
        <v>1590</v>
      </c>
      <c r="H28" t="s">
        <v>2566</v>
      </c>
      <c r="I28" t="s">
        <v>2574</v>
      </c>
      <c r="J28" t="s">
        <v>2589</v>
      </c>
      <c r="K28" t="s">
        <v>2601</v>
      </c>
      <c r="L28">
        <v>187.65</v>
      </c>
      <c r="N28">
        <v>4</v>
      </c>
    </row>
    <row r="29" spans="1:14" x14ac:dyDescent="0.35">
      <c r="A29" t="s">
        <v>41</v>
      </c>
      <c r="B29" t="s">
        <v>1040</v>
      </c>
      <c r="C29" t="s">
        <v>1591</v>
      </c>
      <c r="H29" t="s">
        <v>2564</v>
      </c>
      <c r="I29" t="s">
        <v>2579</v>
      </c>
      <c r="J29" t="s">
        <v>2591</v>
      </c>
      <c r="K29" t="s">
        <v>2601</v>
      </c>
      <c r="L29">
        <v>53.25</v>
      </c>
      <c r="N29">
        <v>5</v>
      </c>
    </row>
    <row r="30" spans="1:14" x14ac:dyDescent="0.35">
      <c r="A30" t="s">
        <v>42</v>
      </c>
      <c r="B30" t="s">
        <v>1041</v>
      </c>
      <c r="C30" t="s">
        <v>1592</v>
      </c>
      <c r="H30" t="s">
        <v>2565</v>
      </c>
      <c r="I30" t="s">
        <v>2577</v>
      </c>
      <c r="J30" t="s">
        <v>2590</v>
      </c>
      <c r="K30" t="s">
        <v>2601</v>
      </c>
      <c r="L30">
        <v>476.45</v>
      </c>
      <c r="M30" t="s">
        <v>2604</v>
      </c>
      <c r="N30">
        <v>5</v>
      </c>
    </row>
    <row r="31" spans="1:14" x14ac:dyDescent="0.35">
      <c r="A31" t="s">
        <v>43</v>
      </c>
      <c r="B31" t="s">
        <v>1040</v>
      </c>
      <c r="C31" t="s">
        <v>1593</v>
      </c>
      <c r="E31" t="s">
        <v>2558</v>
      </c>
      <c r="F31">
        <v>152.9</v>
      </c>
      <c r="H31" t="s">
        <v>2566</v>
      </c>
      <c r="I31" t="s">
        <v>2569</v>
      </c>
      <c r="J31" t="s">
        <v>2590</v>
      </c>
      <c r="K31" t="s">
        <v>2598</v>
      </c>
      <c r="L31">
        <v>28.15</v>
      </c>
      <c r="N31" t="s">
        <v>2605</v>
      </c>
    </row>
    <row r="32" spans="1:14" x14ac:dyDescent="0.35">
      <c r="A32" t="s">
        <v>44</v>
      </c>
      <c r="B32" t="s">
        <v>1042</v>
      </c>
      <c r="C32" t="s">
        <v>1594</v>
      </c>
      <c r="D32">
        <v>5</v>
      </c>
      <c r="H32" t="s">
        <v>2567</v>
      </c>
      <c r="I32" t="s">
        <v>2574</v>
      </c>
      <c r="J32" t="s">
        <v>2584</v>
      </c>
      <c r="K32" t="s">
        <v>2599</v>
      </c>
      <c r="L32">
        <v>225.47</v>
      </c>
      <c r="M32" t="s">
        <v>2602</v>
      </c>
      <c r="N32" t="s">
        <v>2605</v>
      </c>
    </row>
    <row r="33" spans="1:14" x14ac:dyDescent="0.35">
      <c r="A33" t="s">
        <v>45</v>
      </c>
      <c r="B33" t="s">
        <v>1043</v>
      </c>
      <c r="C33" t="s">
        <v>1595</v>
      </c>
      <c r="E33" t="s">
        <v>2560</v>
      </c>
      <c r="F33">
        <v>103.9</v>
      </c>
      <c r="H33" t="s">
        <v>2564</v>
      </c>
      <c r="I33" t="s">
        <v>2570</v>
      </c>
      <c r="J33" t="s">
        <v>2586</v>
      </c>
      <c r="K33" t="s">
        <v>2601</v>
      </c>
      <c r="L33">
        <v>204.9100630229448</v>
      </c>
      <c r="N33">
        <v>1</v>
      </c>
    </row>
    <row r="34" spans="1:14" x14ac:dyDescent="0.35">
      <c r="A34" t="s">
        <v>46</v>
      </c>
      <c r="B34" t="s">
        <v>1044</v>
      </c>
      <c r="C34" t="s">
        <v>1596</v>
      </c>
      <c r="E34" t="s">
        <v>2561</v>
      </c>
      <c r="H34" t="s">
        <v>2563</v>
      </c>
      <c r="I34" t="s">
        <v>2581</v>
      </c>
      <c r="J34" t="s">
        <v>2589</v>
      </c>
      <c r="K34" t="s">
        <v>2600</v>
      </c>
      <c r="L34">
        <v>599.57000000000005</v>
      </c>
      <c r="M34" t="s">
        <v>2602</v>
      </c>
      <c r="N34">
        <v>2</v>
      </c>
    </row>
    <row r="35" spans="1:14" x14ac:dyDescent="0.35">
      <c r="A35" t="s">
        <v>47</v>
      </c>
      <c r="B35" t="s">
        <v>1045</v>
      </c>
      <c r="C35" t="s">
        <v>1597</v>
      </c>
      <c r="D35">
        <v>4</v>
      </c>
      <c r="E35" t="s">
        <v>2559</v>
      </c>
      <c r="G35">
        <v>42.6</v>
      </c>
      <c r="H35" t="s">
        <v>2568</v>
      </c>
      <c r="I35" t="s">
        <v>2582</v>
      </c>
      <c r="J35" t="s">
        <v>2590</v>
      </c>
      <c r="K35" t="s">
        <v>2601</v>
      </c>
      <c r="L35">
        <v>363.28</v>
      </c>
      <c r="M35" t="s">
        <v>2603</v>
      </c>
      <c r="N35">
        <v>2</v>
      </c>
    </row>
    <row r="36" spans="1:14" x14ac:dyDescent="0.35">
      <c r="A36" t="s">
        <v>48</v>
      </c>
      <c r="B36" t="s">
        <v>1046</v>
      </c>
      <c r="C36" t="s">
        <v>1598</v>
      </c>
      <c r="F36">
        <v>116</v>
      </c>
      <c r="G36">
        <v>60.8</v>
      </c>
      <c r="H36" t="s">
        <v>2563</v>
      </c>
      <c r="I36" t="s">
        <v>2572</v>
      </c>
      <c r="J36" t="s">
        <v>2589</v>
      </c>
      <c r="K36" t="s">
        <v>2599</v>
      </c>
      <c r="L36">
        <v>454.57</v>
      </c>
      <c r="M36" t="s">
        <v>2603</v>
      </c>
    </row>
    <row r="37" spans="1:14" x14ac:dyDescent="0.35">
      <c r="A37" t="s">
        <v>49</v>
      </c>
      <c r="B37" t="s">
        <v>1047</v>
      </c>
      <c r="C37" t="s">
        <v>1599</v>
      </c>
      <c r="D37">
        <v>7</v>
      </c>
      <c r="G37">
        <v>93.7</v>
      </c>
      <c r="H37" t="s">
        <v>2568</v>
      </c>
      <c r="I37" t="s">
        <v>2573</v>
      </c>
      <c r="J37" t="s">
        <v>2590</v>
      </c>
      <c r="K37" t="s">
        <v>2600</v>
      </c>
      <c r="L37">
        <v>781.38</v>
      </c>
      <c r="M37" t="s">
        <v>2604</v>
      </c>
      <c r="N37">
        <v>5</v>
      </c>
    </row>
    <row r="38" spans="1:14" x14ac:dyDescent="0.35">
      <c r="A38" t="s">
        <v>50</v>
      </c>
      <c r="B38" t="s">
        <v>1048</v>
      </c>
      <c r="C38" t="s">
        <v>1600</v>
      </c>
      <c r="E38" t="s">
        <v>2560</v>
      </c>
      <c r="H38" t="s">
        <v>2564</v>
      </c>
      <c r="I38" t="s">
        <v>2575</v>
      </c>
      <c r="J38" t="s">
        <v>2585</v>
      </c>
      <c r="K38" t="s">
        <v>2598</v>
      </c>
      <c r="L38">
        <v>88.033031909335364</v>
      </c>
      <c r="N38" t="s">
        <v>2606</v>
      </c>
    </row>
    <row r="39" spans="1:14" x14ac:dyDescent="0.35">
      <c r="A39" t="s">
        <v>51</v>
      </c>
      <c r="B39" t="s">
        <v>1049</v>
      </c>
      <c r="C39" t="s">
        <v>1601</v>
      </c>
      <c r="D39">
        <v>85</v>
      </c>
      <c r="F39">
        <v>100.2</v>
      </c>
      <c r="G39">
        <v>103.6</v>
      </c>
      <c r="H39" t="s">
        <v>2565</v>
      </c>
      <c r="I39" t="s">
        <v>2569</v>
      </c>
      <c r="J39" t="s">
        <v>2588</v>
      </c>
      <c r="K39" t="s">
        <v>2598</v>
      </c>
      <c r="L39">
        <v>360.96</v>
      </c>
      <c r="N39" t="s">
        <v>2606</v>
      </c>
    </row>
    <row r="40" spans="1:14" x14ac:dyDescent="0.35">
      <c r="A40" t="s">
        <v>52</v>
      </c>
      <c r="B40" t="s">
        <v>1050</v>
      </c>
      <c r="C40" t="s">
        <v>1602</v>
      </c>
      <c r="H40" t="s">
        <v>2565</v>
      </c>
      <c r="I40" t="s">
        <v>2583</v>
      </c>
      <c r="J40" t="s">
        <v>2584</v>
      </c>
      <c r="K40" t="s">
        <v>2599</v>
      </c>
      <c r="L40">
        <v>999.56</v>
      </c>
      <c r="M40" t="s">
        <v>2602</v>
      </c>
      <c r="N40">
        <v>5</v>
      </c>
    </row>
    <row r="41" spans="1:14" x14ac:dyDescent="0.35">
      <c r="A41" t="s">
        <v>53</v>
      </c>
      <c r="B41" t="s">
        <v>1051</v>
      </c>
      <c r="C41" t="s">
        <v>1603</v>
      </c>
      <c r="E41" t="s">
        <v>2558</v>
      </c>
      <c r="H41" t="s">
        <v>2567</v>
      </c>
      <c r="I41" t="s">
        <v>2575</v>
      </c>
      <c r="J41" t="s">
        <v>2585</v>
      </c>
      <c r="K41" t="s">
        <v>2598</v>
      </c>
      <c r="L41">
        <v>308.17</v>
      </c>
      <c r="N41">
        <v>4</v>
      </c>
    </row>
    <row r="42" spans="1:14" x14ac:dyDescent="0.35">
      <c r="A42" t="s">
        <v>54</v>
      </c>
      <c r="B42" t="s">
        <v>1052</v>
      </c>
      <c r="C42" t="s">
        <v>1604</v>
      </c>
      <c r="E42" t="s">
        <v>2560</v>
      </c>
      <c r="F42">
        <v>145.1</v>
      </c>
      <c r="G42">
        <v>69.400000000000006</v>
      </c>
      <c r="H42" t="s">
        <v>2563</v>
      </c>
      <c r="I42" t="s">
        <v>2572</v>
      </c>
      <c r="J42" t="s">
        <v>2587</v>
      </c>
      <c r="K42" t="s">
        <v>2599</v>
      </c>
      <c r="L42">
        <v>209.98</v>
      </c>
      <c r="M42" t="s">
        <v>2602</v>
      </c>
      <c r="N42">
        <v>3</v>
      </c>
    </row>
    <row r="43" spans="1:14" x14ac:dyDescent="0.35">
      <c r="A43" t="s">
        <v>55</v>
      </c>
      <c r="B43" t="s">
        <v>1053</v>
      </c>
      <c r="C43" t="s">
        <v>1605</v>
      </c>
      <c r="E43" t="s">
        <v>2560</v>
      </c>
      <c r="H43" t="s">
        <v>2568</v>
      </c>
      <c r="I43" t="s">
        <v>2572</v>
      </c>
      <c r="J43" t="s">
        <v>2590</v>
      </c>
      <c r="K43" t="s">
        <v>2598</v>
      </c>
      <c r="L43">
        <v>609.54</v>
      </c>
      <c r="M43" t="s">
        <v>2604</v>
      </c>
      <c r="N43" t="s">
        <v>2606</v>
      </c>
    </row>
    <row r="44" spans="1:14" x14ac:dyDescent="0.35">
      <c r="A44" t="s">
        <v>56</v>
      </c>
      <c r="B44" t="s">
        <v>1036</v>
      </c>
      <c r="C44" t="s">
        <v>1606</v>
      </c>
      <c r="D44">
        <v>23</v>
      </c>
      <c r="E44" t="s">
        <v>2559</v>
      </c>
      <c r="H44" t="s">
        <v>2563</v>
      </c>
      <c r="I44" t="s">
        <v>2582</v>
      </c>
      <c r="J44" t="s">
        <v>2587</v>
      </c>
      <c r="K44" t="s">
        <v>2601</v>
      </c>
      <c r="L44">
        <v>638.77</v>
      </c>
      <c r="N44">
        <v>5</v>
      </c>
    </row>
    <row r="45" spans="1:14" x14ac:dyDescent="0.35">
      <c r="A45" t="s">
        <v>57</v>
      </c>
      <c r="B45" t="s">
        <v>1054</v>
      </c>
      <c r="C45" t="s">
        <v>1607</v>
      </c>
      <c r="E45" t="s">
        <v>2559</v>
      </c>
      <c r="H45" t="s">
        <v>2564</v>
      </c>
      <c r="I45" t="s">
        <v>2572</v>
      </c>
      <c r="J45" t="s">
        <v>2589</v>
      </c>
      <c r="K45" t="s">
        <v>2600</v>
      </c>
      <c r="L45">
        <v>751.61</v>
      </c>
      <c r="N45">
        <v>2</v>
      </c>
    </row>
    <row r="46" spans="1:14" x14ac:dyDescent="0.35">
      <c r="A46" t="s">
        <v>58</v>
      </c>
      <c r="B46" t="s">
        <v>1055</v>
      </c>
      <c r="C46" t="s">
        <v>1608</v>
      </c>
      <c r="D46">
        <v>83</v>
      </c>
      <c r="E46" t="s">
        <v>2561</v>
      </c>
      <c r="H46" t="s">
        <v>2565</v>
      </c>
      <c r="I46" t="s">
        <v>2583</v>
      </c>
      <c r="J46" t="s">
        <v>2587</v>
      </c>
      <c r="K46" t="s">
        <v>2598</v>
      </c>
      <c r="L46">
        <v>390.41</v>
      </c>
      <c r="N46" t="s">
        <v>2605</v>
      </c>
    </row>
    <row r="47" spans="1:14" x14ac:dyDescent="0.35">
      <c r="A47" t="s">
        <v>59</v>
      </c>
      <c r="B47" t="s">
        <v>1056</v>
      </c>
      <c r="C47" t="s">
        <v>1609</v>
      </c>
      <c r="E47" t="s">
        <v>2560</v>
      </c>
      <c r="G47">
        <v>66.400000000000006</v>
      </c>
      <c r="H47" t="s">
        <v>2568</v>
      </c>
      <c r="I47" t="s">
        <v>2577</v>
      </c>
      <c r="J47" t="s">
        <v>2588</v>
      </c>
      <c r="K47" t="s">
        <v>2598</v>
      </c>
      <c r="L47">
        <v>708.93</v>
      </c>
      <c r="N47">
        <v>5</v>
      </c>
    </row>
    <row r="48" spans="1:14" x14ac:dyDescent="0.35">
      <c r="A48" t="s">
        <v>60</v>
      </c>
      <c r="B48" t="s">
        <v>1057</v>
      </c>
      <c r="C48" t="s">
        <v>1610</v>
      </c>
      <c r="E48" t="s">
        <v>2561</v>
      </c>
      <c r="F48">
        <v>129.9</v>
      </c>
      <c r="H48" t="s">
        <v>2567</v>
      </c>
      <c r="I48" t="s">
        <v>2583</v>
      </c>
      <c r="J48" t="s">
        <v>2589</v>
      </c>
      <c r="K48" t="s">
        <v>2598</v>
      </c>
      <c r="L48">
        <v>729.49</v>
      </c>
      <c r="M48" t="s">
        <v>2603</v>
      </c>
    </row>
    <row r="49" spans="1:14" x14ac:dyDescent="0.35">
      <c r="A49" t="s">
        <v>61</v>
      </c>
      <c r="B49" t="s">
        <v>1058</v>
      </c>
      <c r="C49" t="s">
        <v>1611</v>
      </c>
      <c r="F49">
        <v>117.6</v>
      </c>
      <c r="H49" t="s">
        <v>2563</v>
      </c>
      <c r="I49" t="s">
        <v>2581</v>
      </c>
      <c r="J49" t="s">
        <v>2588</v>
      </c>
      <c r="K49" t="s">
        <v>2599</v>
      </c>
      <c r="L49">
        <v>489.52</v>
      </c>
      <c r="N49">
        <v>4</v>
      </c>
    </row>
    <row r="50" spans="1:14" x14ac:dyDescent="0.35">
      <c r="A50" t="s">
        <v>62</v>
      </c>
      <c r="B50" t="s">
        <v>1059</v>
      </c>
      <c r="C50" t="s">
        <v>1612</v>
      </c>
      <c r="E50" t="s">
        <v>2559</v>
      </c>
      <c r="F50">
        <v>170.1</v>
      </c>
      <c r="H50" t="s">
        <v>2563</v>
      </c>
      <c r="I50" t="s">
        <v>2583</v>
      </c>
      <c r="J50" t="s">
        <v>2592</v>
      </c>
      <c r="K50" t="s">
        <v>2600</v>
      </c>
      <c r="L50">
        <v>743.11</v>
      </c>
      <c r="N50" t="s">
        <v>2606</v>
      </c>
    </row>
    <row r="51" spans="1:14" x14ac:dyDescent="0.35">
      <c r="A51" t="s">
        <v>63</v>
      </c>
      <c r="B51" t="s">
        <v>1060</v>
      </c>
      <c r="C51" t="s">
        <v>1613</v>
      </c>
      <c r="D51">
        <v>36</v>
      </c>
      <c r="E51" t="s">
        <v>2559</v>
      </c>
      <c r="H51" t="s">
        <v>2566</v>
      </c>
      <c r="I51" t="s">
        <v>2575</v>
      </c>
      <c r="J51" t="s">
        <v>2589</v>
      </c>
      <c r="K51" t="s">
        <v>2601</v>
      </c>
      <c r="L51">
        <v>148.03</v>
      </c>
      <c r="N51">
        <v>5</v>
      </c>
    </row>
    <row r="52" spans="1:14" x14ac:dyDescent="0.35">
      <c r="A52" t="s">
        <v>64</v>
      </c>
      <c r="B52" t="s">
        <v>1061</v>
      </c>
      <c r="C52" t="s">
        <v>1614</v>
      </c>
      <c r="H52" t="s">
        <v>2565</v>
      </c>
      <c r="I52" t="s">
        <v>2583</v>
      </c>
      <c r="J52" t="s">
        <v>2588</v>
      </c>
      <c r="K52" t="s">
        <v>2599</v>
      </c>
      <c r="L52">
        <v>423.28</v>
      </c>
    </row>
    <row r="53" spans="1:14" x14ac:dyDescent="0.35">
      <c r="A53" t="s">
        <v>65</v>
      </c>
      <c r="B53" t="s">
        <v>1062</v>
      </c>
      <c r="C53" t="s">
        <v>1615</v>
      </c>
      <c r="E53" t="s">
        <v>2561</v>
      </c>
      <c r="H53" t="s">
        <v>2565</v>
      </c>
      <c r="I53" t="s">
        <v>2575</v>
      </c>
      <c r="J53" t="s">
        <v>2585</v>
      </c>
      <c r="K53" t="s">
        <v>2598</v>
      </c>
      <c r="L53">
        <v>491.07</v>
      </c>
      <c r="M53" t="s">
        <v>2604</v>
      </c>
      <c r="N53">
        <v>4</v>
      </c>
    </row>
    <row r="54" spans="1:14" x14ac:dyDescent="0.35">
      <c r="A54" t="s">
        <v>66</v>
      </c>
      <c r="B54" t="s">
        <v>1046</v>
      </c>
      <c r="C54" t="s">
        <v>1616</v>
      </c>
      <c r="E54" t="s">
        <v>2560</v>
      </c>
      <c r="H54" t="s">
        <v>2563</v>
      </c>
      <c r="I54" t="s">
        <v>2571</v>
      </c>
      <c r="J54" t="s">
        <v>2590</v>
      </c>
      <c r="K54" t="s">
        <v>2600</v>
      </c>
      <c r="L54">
        <v>957.28</v>
      </c>
      <c r="M54" t="s">
        <v>2604</v>
      </c>
      <c r="N54">
        <v>5</v>
      </c>
    </row>
    <row r="55" spans="1:14" x14ac:dyDescent="0.35">
      <c r="A55" t="s">
        <v>67</v>
      </c>
      <c r="B55" t="s">
        <v>1063</v>
      </c>
      <c r="C55" t="s">
        <v>1617</v>
      </c>
      <c r="E55" t="s">
        <v>2561</v>
      </c>
      <c r="F55">
        <v>196.5</v>
      </c>
      <c r="H55" t="s">
        <v>2567</v>
      </c>
      <c r="I55" t="s">
        <v>2581</v>
      </c>
      <c r="J55" t="s">
        <v>2587</v>
      </c>
      <c r="K55" t="s">
        <v>2598</v>
      </c>
      <c r="L55">
        <v>633.44529764656761</v>
      </c>
    </row>
    <row r="56" spans="1:14" x14ac:dyDescent="0.35">
      <c r="A56" t="s">
        <v>68</v>
      </c>
      <c r="B56" t="s">
        <v>1064</v>
      </c>
      <c r="C56" t="s">
        <v>1618</v>
      </c>
      <c r="D56">
        <v>15</v>
      </c>
      <c r="E56" t="s">
        <v>2562</v>
      </c>
      <c r="G56">
        <v>46.9</v>
      </c>
      <c r="H56" t="s">
        <v>2563</v>
      </c>
      <c r="I56" t="s">
        <v>2574</v>
      </c>
      <c r="J56" t="s">
        <v>2587</v>
      </c>
      <c r="K56" t="s">
        <v>2601</v>
      </c>
      <c r="L56">
        <v>458.57</v>
      </c>
      <c r="M56" t="s">
        <v>2602</v>
      </c>
      <c r="N56">
        <v>1</v>
      </c>
    </row>
    <row r="57" spans="1:14" x14ac:dyDescent="0.35">
      <c r="A57" t="s">
        <v>69</v>
      </c>
      <c r="B57" t="s">
        <v>1065</v>
      </c>
      <c r="C57" t="s">
        <v>1619</v>
      </c>
      <c r="E57" t="s">
        <v>2560</v>
      </c>
      <c r="F57">
        <v>115.9</v>
      </c>
      <c r="H57" t="s">
        <v>2565</v>
      </c>
      <c r="I57" t="s">
        <v>2579</v>
      </c>
      <c r="J57" t="s">
        <v>2584</v>
      </c>
      <c r="K57" t="s">
        <v>2598</v>
      </c>
      <c r="L57">
        <v>167.98</v>
      </c>
      <c r="M57" t="s">
        <v>2602</v>
      </c>
      <c r="N57">
        <v>5</v>
      </c>
    </row>
    <row r="58" spans="1:14" x14ac:dyDescent="0.35">
      <c r="A58" t="s">
        <v>70</v>
      </c>
      <c r="B58" t="s">
        <v>1066</v>
      </c>
      <c r="C58" t="s">
        <v>1620</v>
      </c>
      <c r="D58">
        <v>3</v>
      </c>
      <c r="F58">
        <v>114</v>
      </c>
      <c r="G58">
        <v>74.400000000000006</v>
      </c>
      <c r="H58" t="s">
        <v>2566</v>
      </c>
      <c r="I58" t="s">
        <v>2572</v>
      </c>
      <c r="J58" t="s">
        <v>2587</v>
      </c>
      <c r="K58" t="s">
        <v>2601</v>
      </c>
      <c r="L58">
        <v>740.82</v>
      </c>
    </row>
    <row r="59" spans="1:14" x14ac:dyDescent="0.35">
      <c r="A59" t="s">
        <v>71</v>
      </c>
      <c r="B59" t="s">
        <v>1067</v>
      </c>
      <c r="C59" t="s">
        <v>1621</v>
      </c>
      <c r="E59" t="s">
        <v>2559</v>
      </c>
      <c r="F59">
        <v>191</v>
      </c>
      <c r="G59">
        <v>74.599999999999994</v>
      </c>
      <c r="H59" t="s">
        <v>2563</v>
      </c>
      <c r="I59" t="s">
        <v>2571</v>
      </c>
      <c r="J59" t="s">
        <v>2589</v>
      </c>
      <c r="K59" t="s">
        <v>2598</v>
      </c>
      <c r="L59">
        <v>413.86</v>
      </c>
      <c r="N59">
        <v>5</v>
      </c>
    </row>
    <row r="60" spans="1:14" x14ac:dyDescent="0.35">
      <c r="A60" t="s">
        <v>72</v>
      </c>
      <c r="B60" t="s">
        <v>1068</v>
      </c>
      <c r="C60" t="s">
        <v>1622</v>
      </c>
      <c r="E60" t="s">
        <v>2561</v>
      </c>
      <c r="G60">
        <v>67.900000000000006</v>
      </c>
      <c r="H60" t="s">
        <v>2564</v>
      </c>
      <c r="I60" t="s">
        <v>2583</v>
      </c>
      <c r="J60" t="s">
        <v>2585</v>
      </c>
      <c r="K60" t="s">
        <v>2601</v>
      </c>
      <c r="L60">
        <v>70.02</v>
      </c>
      <c r="M60" t="s">
        <v>2603</v>
      </c>
      <c r="N60">
        <v>2</v>
      </c>
    </row>
    <row r="61" spans="1:14" x14ac:dyDescent="0.35">
      <c r="A61" t="s">
        <v>73</v>
      </c>
      <c r="B61" t="s">
        <v>1069</v>
      </c>
      <c r="C61" t="s">
        <v>1623</v>
      </c>
      <c r="E61" t="s">
        <v>2561</v>
      </c>
      <c r="H61" t="s">
        <v>2568</v>
      </c>
      <c r="I61" t="s">
        <v>2576</v>
      </c>
      <c r="J61" t="s">
        <v>2586</v>
      </c>
      <c r="K61" t="s">
        <v>2601</v>
      </c>
      <c r="L61">
        <v>921.62</v>
      </c>
    </row>
    <row r="62" spans="1:14" x14ac:dyDescent="0.35">
      <c r="A62" t="s">
        <v>74</v>
      </c>
      <c r="B62" t="s">
        <v>1070</v>
      </c>
      <c r="C62" t="s">
        <v>1624</v>
      </c>
      <c r="D62">
        <v>20</v>
      </c>
      <c r="E62" t="s">
        <v>2561</v>
      </c>
      <c r="H62" t="s">
        <v>2564</v>
      </c>
      <c r="I62" t="s">
        <v>2572</v>
      </c>
      <c r="J62" t="s">
        <v>2588</v>
      </c>
      <c r="K62" t="s">
        <v>2598</v>
      </c>
      <c r="L62">
        <v>761.82</v>
      </c>
      <c r="M62" t="s">
        <v>2604</v>
      </c>
      <c r="N62">
        <v>1</v>
      </c>
    </row>
    <row r="63" spans="1:14" x14ac:dyDescent="0.35">
      <c r="A63" t="s">
        <v>75</v>
      </c>
      <c r="B63" t="s">
        <v>1071</v>
      </c>
      <c r="C63" t="s">
        <v>1625</v>
      </c>
      <c r="E63" t="s">
        <v>2562</v>
      </c>
      <c r="F63">
        <v>124.7</v>
      </c>
      <c r="H63" t="s">
        <v>2568</v>
      </c>
      <c r="I63" t="s">
        <v>2570</v>
      </c>
      <c r="J63" t="s">
        <v>2589</v>
      </c>
      <c r="K63" t="s">
        <v>2601</v>
      </c>
      <c r="L63">
        <v>227.8</v>
      </c>
      <c r="N63">
        <v>1</v>
      </c>
    </row>
    <row r="64" spans="1:14" x14ac:dyDescent="0.35">
      <c r="A64" t="s">
        <v>76</v>
      </c>
      <c r="B64" t="s">
        <v>1072</v>
      </c>
      <c r="C64" t="s">
        <v>1626</v>
      </c>
      <c r="G64">
        <v>88.1</v>
      </c>
      <c r="H64" t="s">
        <v>2567</v>
      </c>
      <c r="I64" t="s">
        <v>2581</v>
      </c>
      <c r="J64" t="s">
        <v>2585</v>
      </c>
      <c r="K64" t="s">
        <v>2601</v>
      </c>
      <c r="L64">
        <v>104.43</v>
      </c>
      <c r="M64" t="s">
        <v>2603</v>
      </c>
      <c r="N64">
        <v>5</v>
      </c>
    </row>
    <row r="65" spans="1:14" x14ac:dyDescent="0.35">
      <c r="A65" t="s">
        <v>77</v>
      </c>
      <c r="B65" t="s">
        <v>1073</v>
      </c>
      <c r="C65" t="s">
        <v>1627</v>
      </c>
      <c r="E65" t="s">
        <v>2562</v>
      </c>
      <c r="H65" t="s">
        <v>2568</v>
      </c>
      <c r="I65" t="s">
        <v>2573</v>
      </c>
      <c r="J65" t="s">
        <v>2586</v>
      </c>
      <c r="K65" t="s">
        <v>2600</v>
      </c>
      <c r="L65">
        <v>860.97</v>
      </c>
      <c r="M65" t="s">
        <v>2604</v>
      </c>
      <c r="N65" t="s">
        <v>2605</v>
      </c>
    </row>
    <row r="66" spans="1:14" x14ac:dyDescent="0.35">
      <c r="A66" t="s">
        <v>78</v>
      </c>
      <c r="B66" t="s">
        <v>1074</v>
      </c>
      <c r="C66" t="s">
        <v>1628</v>
      </c>
      <c r="E66" t="s">
        <v>2562</v>
      </c>
      <c r="H66" t="s">
        <v>2565</v>
      </c>
      <c r="I66" t="s">
        <v>2576</v>
      </c>
      <c r="J66" t="s">
        <v>2588</v>
      </c>
      <c r="K66" t="s">
        <v>2600</v>
      </c>
      <c r="L66">
        <v>891.57</v>
      </c>
      <c r="M66" t="s">
        <v>2604</v>
      </c>
      <c r="N66">
        <v>2</v>
      </c>
    </row>
    <row r="67" spans="1:14" x14ac:dyDescent="0.35">
      <c r="A67" t="s">
        <v>79</v>
      </c>
      <c r="B67" t="s">
        <v>1075</v>
      </c>
      <c r="C67" t="s">
        <v>1629</v>
      </c>
      <c r="E67" t="s">
        <v>2560</v>
      </c>
      <c r="H67" t="s">
        <v>2563</v>
      </c>
      <c r="I67" t="s">
        <v>2579</v>
      </c>
      <c r="J67" t="s">
        <v>2590</v>
      </c>
      <c r="K67" t="s">
        <v>2600</v>
      </c>
      <c r="L67">
        <v>176.13</v>
      </c>
      <c r="N67">
        <v>5</v>
      </c>
    </row>
    <row r="68" spans="1:14" x14ac:dyDescent="0.35">
      <c r="A68" t="s">
        <v>80</v>
      </c>
      <c r="B68" t="s">
        <v>1054</v>
      </c>
      <c r="C68" t="s">
        <v>1630</v>
      </c>
      <c r="F68">
        <v>115.4</v>
      </c>
      <c r="G68">
        <v>59.9</v>
      </c>
      <c r="H68" t="s">
        <v>2563</v>
      </c>
      <c r="I68" t="s">
        <v>2574</v>
      </c>
      <c r="J68" t="s">
        <v>2586</v>
      </c>
      <c r="K68" t="s">
        <v>2599</v>
      </c>
      <c r="L68">
        <v>521.97</v>
      </c>
      <c r="M68" t="s">
        <v>2603</v>
      </c>
      <c r="N68">
        <v>4</v>
      </c>
    </row>
    <row r="69" spans="1:14" x14ac:dyDescent="0.35">
      <c r="A69" t="s">
        <v>81</v>
      </c>
      <c r="B69" t="s">
        <v>1076</v>
      </c>
      <c r="C69" t="s">
        <v>1631</v>
      </c>
      <c r="E69" t="s">
        <v>2559</v>
      </c>
      <c r="F69">
        <v>129.30000000000001</v>
      </c>
      <c r="H69" t="s">
        <v>2567</v>
      </c>
      <c r="I69" t="s">
        <v>2578</v>
      </c>
      <c r="J69" t="s">
        <v>2586</v>
      </c>
      <c r="K69" t="s">
        <v>2601</v>
      </c>
      <c r="L69">
        <v>193.93</v>
      </c>
      <c r="N69">
        <v>1</v>
      </c>
    </row>
    <row r="70" spans="1:14" x14ac:dyDescent="0.35">
      <c r="A70" t="s">
        <v>82</v>
      </c>
      <c r="B70" t="s">
        <v>1077</v>
      </c>
      <c r="C70" t="s">
        <v>1632</v>
      </c>
      <c r="D70">
        <v>31</v>
      </c>
      <c r="G70">
        <v>72.400000000000006</v>
      </c>
      <c r="H70" t="s">
        <v>2564</v>
      </c>
      <c r="I70" t="s">
        <v>2579</v>
      </c>
      <c r="J70" t="s">
        <v>2590</v>
      </c>
      <c r="K70" t="s">
        <v>2599</v>
      </c>
      <c r="L70">
        <v>88.23</v>
      </c>
      <c r="M70" t="s">
        <v>2602</v>
      </c>
      <c r="N70">
        <v>5</v>
      </c>
    </row>
    <row r="71" spans="1:14" x14ac:dyDescent="0.35">
      <c r="A71" t="s">
        <v>83</v>
      </c>
      <c r="B71" t="s">
        <v>1078</v>
      </c>
      <c r="C71" t="s">
        <v>1633</v>
      </c>
      <c r="D71">
        <v>84</v>
      </c>
      <c r="E71" t="s">
        <v>2558</v>
      </c>
      <c r="H71" t="s">
        <v>2568</v>
      </c>
      <c r="I71" t="s">
        <v>2571</v>
      </c>
      <c r="J71" t="s">
        <v>2584</v>
      </c>
      <c r="K71" t="s">
        <v>2600</v>
      </c>
      <c r="L71">
        <v>86.23</v>
      </c>
    </row>
    <row r="72" spans="1:14" x14ac:dyDescent="0.35">
      <c r="A72" t="s">
        <v>84</v>
      </c>
      <c r="B72" t="s">
        <v>1079</v>
      </c>
      <c r="C72" t="s">
        <v>1634</v>
      </c>
      <c r="G72">
        <v>84.5</v>
      </c>
      <c r="H72" t="s">
        <v>2564</v>
      </c>
      <c r="I72" t="s">
        <v>2582</v>
      </c>
      <c r="J72" t="s">
        <v>2585</v>
      </c>
      <c r="K72" t="s">
        <v>2598</v>
      </c>
      <c r="L72">
        <v>310.77</v>
      </c>
      <c r="M72" t="s">
        <v>2603</v>
      </c>
      <c r="N72" t="s">
        <v>2606</v>
      </c>
    </row>
    <row r="73" spans="1:14" x14ac:dyDescent="0.35">
      <c r="A73" t="s">
        <v>85</v>
      </c>
      <c r="B73" t="s">
        <v>1080</v>
      </c>
      <c r="C73" t="s">
        <v>1635</v>
      </c>
      <c r="E73" t="s">
        <v>2558</v>
      </c>
      <c r="F73">
        <v>122.3</v>
      </c>
      <c r="H73" t="s">
        <v>2563</v>
      </c>
      <c r="I73" t="s">
        <v>2572</v>
      </c>
      <c r="J73" t="s">
        <v>2590</v>
      </c>
      <c r="K73" t="s">
        <v>2601</v>
      </c>
      <c r="L73">
        <v>606.41999999999996</v>
      </c>
      <c r="N73">
        <v>1</v>
      </c>
    </row>
    <row r="74" spans="1:14" x14ac:dyDescent="0.35">
      <c r="A74" t="s">
        <v>86</v>
      </c>
      <c r="B74" t="s">
        <v>1028</v>
      </c>
      <c r="C74" t="s">
        <v>1636</v>
      </c>
      <c r="H74" t="s">
        <v>2567</v>
      </c>
      <c r="I74" t="s">
        <v>2580</v>
      </c>
      <c r="J74" t="s">
        <v>2587</v>
      </c>
      <c r="K74" t="s">
        <v>2601</v>
      </c>
      <c r="L74">
        <v>725.13</v>
      </c>
      <c r="N74">
        <v>3</v>
      </c>
    </row>
    <row r="75" spans="1:14" x14ac:dyDescent="0.35">
      <c r="A75" t="s">
        <v>87</v>
      </c>
      <c r="B75" t="s">
        <v>1081</v>
      </c>
      <c r="C75" t="s">
        <v>1637</v>
      </c>
      <c r="E75" t="s">
        <v>2558</v>
      </c>
      <c r="F75">
        <v>148.30000000000001</v>
      </c>
      <c r="H75" t="s">
        <v>2565</v>
      </c>
      <c r="I75" t="s">
        <v>2572</v>
      </c>
      <c r="J75" t="s">
        <v>2587</v>
      </c>
      <c r="K75" t="s">
        <v>2599</v>
      </c>
      <c r="L75">
        <v>700.3</v>
      </c>
      <c r="M75" t="s">
        <v>2604</v>
      </c>
      <c r="N75">
        <v>4</v>
      </c>
    </row>
    <row r="76" spans="1:14" x14ac:dyDescent="0.35">
      <c r="A76" t="s">
        <v>88</v>
      </c>
      <c r="B76" t="s">
        <v>1082</v>
      </c>
      <c r="C76" t="s">
        <v>1638</v>
      </c>
      <c r="E76" t="s">
        <v>2562</v>
      </c>
      <c r="F76">
        <v>134</v>
      </c>
      <c r="G76">
        <v>40.299999999999997</v>
      </c>
      <c r="H76" t="s">
        <v>2567</v>
      </c>
      <c r="I76" t="s">
        <v>2581</v>
      </c>
      <c r="J76" t="s">
        <v>2590</v>
      </c>
      <c r="K76" t="s">
        <v>2599</v>
      </c>
      <c r="L76">
        <v>46.2</v>
      </c>
      <c r="M76" t="s">
        <v>2603</v>
      </c>
      <c r="N76" t="s">
        <v>2606</v>
      </c>
    </row>
    <row r="77" spans="1:14" x14ac:dyDescent="0.35">
      <c r="A77" t="s">
        <v>89</v>
      </c>
      <c r="B77" t="s">
        <v>1083</v>
      </c>
      <c r="C77" t="s">
        <v>1639</v>
      </c>
      <c r="E77" t="s">
        <v>2558</v>
      </c>
      <c r="F77">
        <v>194.4</v>
      </c>
      <c r="H77" t="s">
        <v>2564</v>
      </c>
      <c r="I77" t="s">
        <v>2578</v>
      </c>
      <c r="J77" t="s">
        <v>2590</v>
      </c>
      <c r="K77" t="s">
        <v>2598</v>
      </c>
      <c r="L77">
        <v>600.58000000000004</v>
      </c>
      <c r="M77" t="s">
        <v>2604</v>
      </c>
      <c r="N77">
        <v>4</v>
      </c>
    </row>
    <row r="78" spans="1:14" x14ac:dyDescent="0.35">
      <c r="A78" t="s">
        <v>90</v>
      </c>
      <c r="B78" t="s">
        <v>1084</v>
      </c>
      <c r="C78" t="s">
        <v>1640</v>
      </c>
      <c r="D78">
        <v>78</v>
      </c>
      <c r="E78" t="s">
        <v>2561</v>
      </c>
      <c r="H78" t="s">
        <v>2563</v>
      </c>
      <c r="I78" t="s">
        <v>2570</v>
      </c>
      <c r="J78" t="s">
        <v>2587</v>
      </c>
      <c r="K78" t="s">
        <v>2599</v>
      </c>
      <c r="L78">
        <v>34.82</v>
      </c>
      <c r="M78" t="s">
        <v>2604</v>
      </c>
    </row>
    <row r="79" spans="1:14" x14ac:dyDescent="0.35">
      <c r="A79" t="s">
        <v>91</v>
      </c>
      <c r="B79" t="s">
        <v>1085</v>
      </c>
      <c r="C79" t="s">
        <v>1641</v>
      </c>
      <c r="E79" t="s">
        <v>2558</v>
      </c>
      <c r="F79">
        <v>188.8</v>
      </c>
      <c r="H79" t="s">
        <v>2568</v>
      </c>
      <c r="I79" t="s">
        <v>2582</v>
      </c>
      <c r="J79" t="s">
        <v>2588</v>
      </c>
      <c r="K79" t="s">
        <v>2598</v>
      </c>
      <c r="L79">
        <v>458.22</v>
      </c>
      <c r="N79" t="s">
        <v>2605</v>
      </c>
    </row>
    <row r="80" spans="1:14" x14ac:dyDescent="0.35">
      <c r="A80" t="s">
        <v>92</v>
      </c>
      <c r="B80" t="s">
        <v>1086</v>
      </c>
      <c r="C80" t="s">
        <v>1642</v>
      </c>
      <c r="D80">
        <v>39</v>
      </c>
      <c r="E80" t="s">
        <v>2561</v>
      </c>
      <c r="F80">
        <v>125.3</v>
      </c>
      <c r="H80" t="s">
        <v>2567</v>
      </c>
      <c r="I80" t="s">
        <v>2582</v>
      </c>
      <c r="J80" t="s">
        <v>2584</v>
      </c>
      <c r="K80" t="s">
        <v>2600</v>
      </c>
      <c r="L80">
        <v>403.07</v>
      </c>
      <c r="N80">
        <v>2</v>
      </c>
    </row>
    <row r="81" spans="1:14" x14ac:dyDescent="0.35">
      <c r="A81" t="s">
        <v>93</v>
      </c>
      <c r="B81" t="s">
        <v>1087</v>
      </c>
      <c r="C81" t="s">
        <v>1643</v>
      </c>
      <c r="E81" t="s">
        <v>2560</v>
      </c>
      <c r="H81" t="s">
        <v>2563</v>
      </c>
      <c r="I81" t="s">
        <v>2572</v>
      </c>
      <c r="J81" t="s">
        <v>2589</v>
      </c>
      <c r="K81" t="s">
        <v>2599</v>
      </c>
      <c r="L81">
        <v>627.02</v>
      </c>
      <c r="M81" t="s">
        <v>2604</v>
      </c>
      <c r="N81">
        <v>5</v>
      </c>
    </row>
    <row r="82" spans="1:14" x14ac:dyDescent="0.35">
      <c r="A82" t="s">
        <v>94</v>
      </c>
      <c r="B82" t="s">
        <v>1088</v>
      </c>
      <c r="C82" t="s">
        <v>1644</v>
      </c>
      <c r="E82" t="s">
        <v>2559</v>
      </c>
      <c r="H82" t="s">
        <v>2567</v>
      </c>
      <c r="I82" t="s">
        <v>2582</v>
      </c>
      <c r="J82" t="s">
        <v>2590</v>
      </c>
      <c r="K82" t="s">
        <v>2599</v>
      </c>
      <c r="L82">
        <v>389.51</v>
      </c>
      <c r="M82" t="s">
        <v>2604</v>
      </c>
      <c r="N82">
        <v>5</v>
      </c>
    </row>
    <row r="83" spans="1:14" x14ac:dyDescent="0.35">
      <c r="A83" t="s">
        <v>95</v>
      </c>
      <c r="B83" t="s">
        <v>1089</v>
      </c>
      <c r="C83" t="s">
        <v>1645</v>
      </c>
      <c r="E83" t="s">
        <v>2561</v>
      </c>
      <c r="F83">
        <v>158.80000000000001</v>
      </c>
      <c r="G83">
        <v>78.099999999999994</v>
      </c>
      <c r="H83" t="s">
        <v>2568</v>
      </c>
      <c r="I83" t="s">
        <v>2573</v>
      </c>
      <c r="J83" t="s">
        <v>2586</v>
      </c>
      <c r="K83" t="s">
        <v>2599</v>
      </c>
      <c r="L83">
        <v>824.97</v>
      </c>
      <c r="N83">
        <v>5</v>
      </c>
    </row>
    <row r="84" spans="1:14" x14ac:dyDescent="0.35">
      <c r="A84" t="s">
        <v>96</v>
      </c>
      <c r="B84" t="s">
        <v>1033</v>
      </c>
      <c r="C84" t="s">
        <v>1646</v>
      </c>
      <c r="E84" t="s">
        <v>2560</v>
      </c>
      <c r="H84" t="s">
        <v>2563</v>
      </c>
      <c r="I84" t="s">
        <v>2581</v>
      </c>
      <c r="J84" t="s">
        <v>2590</v>
      </c>
      <c r="K84" t="s">
        <v>2600</v>
      </c>
      <c r="L84">
        <v>874.68</v>
      </c>
      <c r="M84" t="s">
        <v>2604</v>
      </c>
    </row>
    <row r="85" spans="1:14" x14ac:dyDescent="0.35">
      <c r="A85" t="s">
        <v>97</v>
      </c>
      <c r="B85" t="s">
        <v>1090</v>
      </c>
      <c r="C85" t="s">
        <v>1647</v>
      </c>
      <c r="D85">
        <v>83</v>
      </c>
      <c r="E85" t="s">
        <v>2562</v>
      </c>
      <c r="H85" t="s">
        <v>2563</v>
      </c>
      <c r="I85" t="s">
        <v>2578</v>
      </c>
      <c r="J85" t="s">
        <v>2588</v>
      </c>
      <c r="K85" t="s">
        <v>2599</v>
      </c>
      <c r="L85">
        <v>648.84</v>
      </c>
      <c r="N85" t="s">
        <v>2605</v>
      </c>
    </row>
    <row r="86" spans="1:14" x14ac:dyDescent="0.35">
      <c r="A86" t="s">
        <v>98</v>
      </c>
      <c r="B86" t="s">
        <v>1091</v>
      </c>
      <c r="C86" t="s">
        <v>1648</v>
      </c>
      <c r="E86" t="s">
        <v>2559</v>
      </c>
      <c r="F86">
        <v>108.3</v>
      </c>
      <c r="G86">
        <v>118</v>
      </c>
      <c r="H86" t="s">
        <v>2568</v>
      </c>
      <c r="I86" t="s">
        <v>2581</v>
      </c>
      <c r="J86" t="s">
        <v>2589</v>
      </c>
      <c r="K86" t="s">
        <v>2599</v>
      </c>
      <c r="L86">
        <v>43.97</v>
      </c>
      <c r="N86" t="s">
        <v>2605</v>
      </c>
    </row>
    <row r="87" spans="1:14" x14ac:dyDescent="0.35">
      <c r="A87" t="s">
        <v>99</v>
      </c>
      <c r="B87" t="s">
        <v>1092</v>
      </c>
      <c r="C87" t="s">
        <v>1649</v>
      </c>
      <c r="E87" t="s">
        <v>2559</v>
      </c>
      <c r="F87">
        <v>146</v>
      </c>
      <c r="H87" t="s">
        <v>2567</v>
      </c>
      <c r="I87" t="s">
        <v>2572</v>
      </c>
      <c r="J87" t="s">
        <v>2584</v>
      </c>
      <c r="K87" t="s">
        <v>2599</v>
      </c>
      <c r="L87">
        <v>125.26</v>
      </c>
      <c r="M87" t="s">
        <v>2603</v>
      </c>
    </row>
    <row r="88" spans="1:14" x14ac:dyDescent="0.35">
      <c r="A88" t="s">
        <v>100</v>
      </c>
      <c r="B88" t="s">
        <v>1093</v>
      </c>
      <c r="C88" t="s">
        <v>1650</v>
      </c>
      <c r="G88">
        <v>89.6</v>
      </c>
      <c r="H88" t="s">
        <v>2568</v>
      </c>
      <c r="I88" t="s">
        <v>2569</v>
      </c>
      <c r="J88" t="s">
        <v>2585</v>
      </c>
      <c r="K88" t="s">
        <v>2600</v>
      </c>
      <c r="L88">
        <v>694.53</v>
      </c>
      <c r="N88">
        <v>1</v>
      </c>
    </row>
    <row r="89" spans="1:14" x14ac:dyDescent="0.35">
      <c r="A89" t="s">
        <v>101</v>
      </c>
      <c r="B89" t="s">
        <v>1094</v>
      </c>
      <c r="C89" t="s">
        <v>1651</v>
      </c>
      <c r="E89" t="s">
        <v>2558</v>
      </c>
      <c r="F89">
        <v>111.4</v>
      </c>
      <c r="H89" t="s">
        <v>2563</v>
      </c>
      <c r="I89" t="s">
        <v>2573</v>
      </c>
      <c r="J89" t="s">
        <v>2585</v>
      </c>
      <c r="K89" t="s">
        <v>2600</v>
      </c>
      <c r="L89">
        <v>290.19</v>
      </c>
      <c r="M89" t="s">
        <v>2602</v>
      </c>
    </row>
    <row r="90" spans="1:14" x14ac:dyDescent="0.35">
      <c r="A90" t="s">
        <v>102</v>
      </c>
      <c r="B90" t="s">
        <v>1095</v>
      </c>
      <c r="C90" t="s">
        <v>1652</v>
      </c>
      <c r="G90">
        <v>73.3</v>
      </c>
      <c r="H90" t="s">
        <v>2565</v>
      </c>
      <c r="I90" t="s">
        <v>2581</v>
      </c>
      <c r="J90" t="s">
        <v>2588</v>
      </c>
      <c r="K90" t="s">
        <v>2600</v>
      </c>
      <c r="L90">
        <v>501.78</v>
      </c>
      <c r="N90">
        <v>3</v>
      </c>
    </row>
    <row r="91" spans="1:14" x14ac:dyDescent="0.35">
      <c r="A91" t="s">
        <v>103</v>
      </c>
      <c r="B91" t="s">
        <v>1096</v>
      </c>
      <c r="C91" t="s">
        <v>1653</v>
      </c>
      <c r="E91" t="s">
        <v>2562</v>
      </c>
      <c r="G91">
        <v>88.2</v>
      </c>
      <c r="H91" t="s">
        <v>2568</v>
      </c>
      <c r="I91" t="s">
        <v>2573</v>
      </c>
      <c r="J91" t="s">
        <v>2588</v>
      </c>
      <c r="K91" t="s">
        <v>2601</v>
      </c>
      <c r="L91">
        <v>74.52672441087131</v>
      </c>
      <c r="M91" t="s">
        <v>2603</v>
      </c>
      <c r="N91">
        <v>1</v>
      </c>
    </row>
    <row r="92" spans="1:14" x14ac:dyDescent="0.35">
      <c r="A92" t="s">
        <v>104</v>
      </c>
      <c r="B92" t="s">
        <v>1097</v>
      </c>
      <c r="C92" t="s">
        <v>1654</v>
      </c>
      <c r="D92">
        <v>46</v>
      </c>
      <c r="E92" t="s">
        <v>2558</v>
      </c>
      <c r="H92" t="s">
        <v>2566</v>
      </c>
      <c r="I92" t="s">
        <v>2573</v>
      </c>
      <c r="J92" t="s">
        <v>2590</v>
      </c>
      <c r="K92" t="s">
        <v>2600</v>
      </c>
      <c r="L92">
        <v>96.15</v>
      </c>
    </row>
    <row r="93" spans="1:14" x14ac:dyDescent="0.35">
      <c r="A93" t="s">
        <v>105</v>
      </c>
      <c r="B93" t="s">
        <v>1046</v>
      </c>
      <c r="C93" t="s">
        <v>1655</v>
      </c>
      <c r="E93" t="s">
        <v>2562</v>
      </c>
      <c r="G93">
        <v>60.4</v>
      </c>
      <c r="H93" t="s">
        <v>2567</v>
      </c>
      <c r="I93" t="s">
        <v>2571</v>
      </c>
      <c r="J93" t="s">
        <v>2586</v>
      </c>
      <c r="K93" t="s">
        <v>2599</v>
      </c>
      <c r="L93">
        <v>811.24</v>
      </c>
      <c r="N93">
        <v>3</v>
      </c>
    </row>
    <row r="94" spans="1:14" x14ac:dyDescent="0.35">
      <c r="A94" t="s">
        <v>106</v>
      </c>
      <c r="B94" t="s">
        <v>1098</v>
      </c>
      <c r="C94" t="s">
        <v>1656</v>
      </c>
      <c r="E94" t="s">
        <v>2559</v>
      </c>
      <c r="H94" t="s">
        <v>2563</v>
      </c>
      <c r="I94" t="s">
        <v>2570</v>
      </c>
      <c r="J94" t="s">
        <v>2584</v>
      </c>
      <c r="K94" t="s">
        <v>2600</v>
      </c>
      <c r="L94">
        <v>269.55710503971551</v>
      </c>
      <c r="M94" t="s">
        <v>2602</v>
      </c>
      <c r="N94">
        <v>2</v>
      </c>
    </row>
    <row r="95" spans="1:14" x14ac:dyDescent="0.35">
      <c r="A95" t="s">
        <v>107</v>
      </c>
      <c r="B95" t="s">
        <v>1022</v>
      </c>
      <c r="C95" t="s">
        <v>1657</v>
      </c>
      <c r="D95">
        <v>52</v>
      </c>
      <c r="E95" t="s">
        <v>2562</v>
      </c>
      <c r="H95" t="s">
        <v>2564</v>
      </c>
      <c r="I95" t="s">
        <v>2582</v>
      </c>
      <c r="J95" t="s">
        <v>2586</v>
      </c>
      <c r="K95" t="s">
        <v>2598</v>
      </c>
      <c r="L95">
        <v>770.38</v>
      </c>
      <c r="M95" t="s">
        <v>2604</v>
      </c>
    </row>
    <row r="96" spans="1:14" x14ac:dyDescent="0.35">
      <c r="A96" t="s">
        <v>108</v>
      </c>
      <c r="B96" t="s">
        <v>1099</v>
      </c>
      <c r="C96" t="s">
        <v>1658</v>
      </c>
      <c r="D96">
        <v>41</v>
      </c>
      <c r="E96" t="s">
        <v>2560</v>
      </c>
      <c r="F96">
        <v>157.4</v>
      </c>
      <c r="H96" t="s">
        <v>2565</v>
      </c>
      <c r="I96" t="s">
        <v>2577</v>
      </c>
      <c r="J96" t="s">
        <v>2588</v>
      </c>
      <c r="K96" t="s">
        <v>2601</v>
      </c>
      <c r="L96">
        <v>103.86</v>
      </c>
      <c r="M96" t="s">
        <v>2604</v>
      </c>
      <c r="N96" t="s">
        <v>2605</v>
      </c>
    </row>
    <row r="97" spans="1:14" x14ac:dyDescent="0.35">
      <c r="A97" t="s">
        <v>109</v>
      </c>
      <c r="B97" t="s">
        <v>1100</v>
      </c>
      <c r="C97" t="s">
        <v>1659</v>
      </c>
      <c r="E97" t="s">
        <v>2558</v>
      </c>
      <c r="H97" t="s">
        <v>2565</v>
      </c>
      <c r="I97" t="s">
        <v>2569</v>
      </c>
      <c r="J97" t="s">
        <v>2589</v>
      </c>
      <c r="K97" t="s">
        <v>2598</v>
      </c>
      <c r="L97">
        <v>727.8</v>
      </c>
      <c r="M97" t="s">
        <v>2604</v>
      </c>
      <c r="N97">
        <v>3</v>
      </c>
    </row>
    <row r="98" spans="1:14" x14ac:dyDescent="0.35">
      <c r="A98" t="s">
        <v>110</v>
      </c>
      <c r="B98" t="s">
        <v>1101</v>
      </c>
      <c r="C98" t="s">
        <v>1660</v>
      </c>
      <c r="E98" t="s">
        <v>2558</v>
      </c>
      <c r="F98">
        <v>103.8</v>
      </c>
      <c r="H98" t="s">
        <v>2567</v>
      </c>
      <c r="I98" t="s">
        <v>2580</v>
      </c>
      <c r="J98" t="s">
        <v>2589</v>
      </c>
      <c r="K98" t="s">
        <v>2599</v>
      </c>
      <c r="L98">
        <v>884.24658539217467</v>
      </c>
      <c r="M98" t="s">
        <v>2603</v>
      </c>
      <c r="N98">
        <v>5</v>
      </c>
    </row>
    <row r="99" spans="1:14" x14ac:dyDescent="0.35">
      <c r="A99" t="s">
        <v>111</v>
      </c>
      <c r="B99" t="s">
        <v>1019</v>
      </c>
      <c r="C99" t="s">
        <v>1661</v>
      </c>
      <c r="D99">
        <v>65</v>
      </c>
      <c r="E99" t="s">
        <v>2558</v>
      </c>
      <c r="H99" t="s">
        <v>2564</v>
      </c>
      <c r="I99" t="s">
        <v>2580</v>
      </c>
      <c r="J99" t="s">
        <v>2586</v>
      </c>
      <c r="K99" t="s">
        <v>2600</v>
      </c>
      <c r="L99">
        <v>993.36</v>
      </c>
      <c r="M99" t="s">
        <v>2602</v>
      </c>
    </row>
    <row r="100" spans="1:14" x14ac:dyDescent="0.35">
      <c r="A100" t="s">
        <v>112</v>
      </c>
      <c r="B100" t="s">
        <v>1102</v>
      </c>
      <c r="C100" t="s">
        <v>1662</v>
      </c>
      <c r="E100" t="s">
        <v>2560</v>
      </c>
      <c r="G100">
        <v>110.4</v>
      </c>
      <c r="H100" t="s">
        <v>2564</v>
      </c>
      <c r="I100" t="s">
        <v>2571</v>
      </c>
      <c r="J100" t="s">
        <v>2589</v>
      </c>
      <c r="K100" t="s">
        <v>2600</v>
      </c>
      <c r="L100">
        <v>417.02</v>
      </c>
      <c r="M100" t="s">
        <v>2602</v>
      </c>
    </row>
    <row r="101" spans="1:14" x14ac:dyDescent="0.35">
      <c r="A101" t="s">
        <v>113</v>
      </c>
      <c r="B101" t="s">
        <v>1103</v>
      </c>
      <c r="C101" t="s">
        <v>1663</v>
      </c>
      <c r="E101" t="s">
        <v>2562</v>
      </c>
      <c r="G101">
        <v>62.3</v>
      </c>
      <c r="H101" t="s">
        <v>2563</v>
      </c>
      <c r="I101" t="s">
        <v>2570</v>
      </c>
      <c r="J101" t="s">
        <v>2584</v>
      </c>
      <c r="K101" t="s">
        <v>2601</v>
      </c>
      <c r="L101">
        <v>706.57</v>
      </c>
      <c r="M101" t="s">
        <v>2602</v>
      </c>
      <c r="N101">
        <v>5</v>
      </c>
    </row>
    <row r="102" spans="1:14" x14ac:dyDescent="0.35">
      <c r="A102" t="s">
        <v>114</v>
      </c>
      <c r="B102" t="s">
        <v>1026</v>
      </c>
      <c r="C102" t="s">
        <v>1664</v>
      </c>
      <c r="D102">
        <v>80</v>
      </c>
      <c r="F102">
        <v>125.9</v>
      </c>
      <c r="H102" t="s">
        <v>2563</v>
      </c>
      <c r="I102" t="s">
        <v>2571</v>
      </c>
      <c r="J102" t="s">
        <v>2589</v>
      </c>
      <c r="K102" t="s">
        <v>2599</v>
      </c>
      <c r="L102">
        <v>162.27000000000001</v>
      </c>
      <c r="M102" t="s">
        <v>2602</v>
      </c>
      <c r="N102">
        <v>2</v>
      </c>
    </row>
    <row r="103" spans="1:14" x14ac:dyDescent="0.35">
      <c r="A103" t="s">
        <v>115</v>
      </c>
      <c r="B103" t="s">
        <v>1104</v>
      </c>
      <c r="C103" t="s">
        <v>1665</v>
      </c>
      <c r="D103">
        <v>44</v>
      </c>
      <c r="E103" t="s">
        <v>2561</v>
      </c>
      <c r="H103" t="s">
        <v>2565</v>
      </c>
      <c r="I103" t="s">
        <v>2573</v>
      </c>
      <c r="J103" t="s">
        <v>2584</v>
      </c>
      <c r="K103" t="s">
        <v>2600</v>
      </c>
      <c r="L103">
        <v>141.88999999999999</v>
      </c>
      <c r="M103" t="s">
        <v>2602</v>
      </c>
      <c r="N103">
        <v>1</v>
      </c>
    </row>
    <row r="104" spans="1:14" x14ac:dyDescent="0.35">
      <c r="A104" t="s">
        <v>116</v>
      </c>
      <c r="B104" t="s">
        <v>1105</v>
      </c>
      <c r="C104" t="s">
        <v>1666</v>
      </c>
      <c r="G104">
        <v>45.7</v>
      </c>
      <c r="H104" t="s">
        <v>2565</v>
      </c>
      <c r="I104" t="s">
        <v>2580</v>
      </c>
      <c r="J104" t="s">
        <v>2586</v>
      </c>
      <c r="K104" t="s">
        <v>2598</v>
      </c>
      <c r="L104">
        <v>383.36</v>
      </c>
      <c r="M104" t="s">
        <v>2604</v>
      </c>
    </row>
    <row r="105" spans="1:14" x14ac:dyDescent="0.35">
      <c r="A105" t="s">
        <v>117</v>
      </c>
      <c r="B105" t="s">
        <v>1106</v>
      </c>
      <c r="C105" t="s">
        <v>1667</v>
      </c>
      <c r="G105">
        <v>72.2</v>
      </c>
      <c r="H105" t="s">
        <v>2566</v>
      </c>
      <c r="I105" t="s">
        <v>2569</v>
      </c>
      <c r="J105" t="s">
        <v>2591</v>
      </c>
      <c r="K105" t="s">
        <v>2599</v>
      </c>
      <c r="L105">
        <v>264.64</v>
      </c>
      <c r="M105" t="s">
        <v>2604</v>
      </c>
      <c r="N105" t="s">
        <v>2605</v>
      </c>
    </row>
    <row r="106" spans="1:14" x14ac:dyDescent="0.35">
      <c r="A106" t="s">
        <v>118</v>
      </c>
      <c r="B106" t="s">
        <v>1107</v>
      </c>
      <c r="C106" t="s">
        <v>1668</v>
      </c>
      <c r="D106">
        <v>33</v>
      </c>
      <c r="E106" t="s">
        <v>2560</v>
      </c>
      <c r="G106">
        <v>73.7</v>
      </c>
      <c r="H106" t="s">
        <v>2565</v>
      </c>
      <c r="I106" t="s">
        <v>2580</v>
      </c>
      <c r="J106" t="s">
        <v>2593</v>
      </c>
      <c r="K106" t="s">
        <v>2599</v>
      </c>
      <c r="L106">
        <v>861.67</v>
      </c>
      <c r="N106" t="s">
        <v>2606</v>
      </c>
    </row>
    <row r="107" spans="1:14" x14ac:dyDescent="0.35">
      <c r="A107" t="s">
        <v>119</v>
      </c>
      <c r="B107" t="s">
        <v>1108</v>
      </c>
      <c r="C107" t="s">
        <v>1669</v>
      </c>
      <c r="D107">
        <v>74</v>
      </c>
      <c r="E107" t="s">
        <v>2558</v>
      </c>
      <c r="F107">
        <v>140.6</v>
      </c>
      <c r="H107" t="s">
        <v>2563</v>
      </c>
      <c r="I107" t="s">
        <v>2581</v>
      </c>
      <c r="J107" t="s">
        <v>2587</v>
      </c>
      <c r="K107" t="s">
        <v>2598</v>
      </c>
      <c r="L107">
        <v>343.11</v>
      </c>
      <c r="M107" t="s">
        <v>2604</v>
      </c>
    </row>
    <row r="108" spans="1:14" x14ac:dyDescent="0.35">
      <c r="A108" t="s">
        <v>120</v>
      </c>
      <c r="B108" t="s">
        <v>1109</v>
      </c>
      <c r="C108" t="s">
        <v>1670</v>
      </c>
      <c r="E108" t="s">
        <v>2560</v>
      </c>
      <c r="G108">
        <v>92.2</v>
      </c>
      <c r="H108" t="s">
        <v>2565</v>
      </c>
      <c r="I108" t="s">
        <v>2573</v>
      </c>
      <c r="J108" t="s">
        <v>2589</v>
      </c>
      <c r="K108" t="s">
        <v>2600</v>
      </c>
      <c r="L108">
        <v>467.54</v>
      </c>
      <c r="M108" t="s">
        <v>2603</v>
      </c>
    </row>
    <row r="109" spans="1:14" x14ac:dyDescent="0.35">
      <c r="A109" t="s">
        <v>121</v>
      </c>
      <c r="B109" t="s">
        <v>1110</v>
      </c>
      <c r="C109" t="s">
        <v>1671</v>
      </c>
      <c r="H109" t="s">
        <v>2564</v>
      </c>
      <c r="I109" t="s">
        <v>2569</v>
      </c>
      <c r="J109" t="s">
        <v>2588</v>
      </c>
      <c r="K109" t="s">
        <v>2601</v>
      </c>
      <c r="L109">
        <v>994.16</v>
      </c>
      <c r="M109" t="s">
        <v>2602</v>
      </c>
      <c r="N109">
        <v>5</v>
      </c>
    </row>
    <row r="110" spans="1:14" x14ac:dyDescent="0.35">
      <c r="A110" t="s">
        <v>122</v>
      </c>
      <c r="B110" t="s">
        <v>1015</v>
      </c>
      <c r="C110" t="s">
        <v>1672</v>
      </c>
      <c r="E110" t="s">
        <v>2562</v>
      </c>
      <c r="G110">
        <v>112.2</v>
      </c>
      <c r="H110" t="s">
        <v>2567</v>
      </c>
      <c r="I110" t="s">
        <v>2577</v>
      </c>
      <c r="J110" t="s">
        <v>2586</v>
      </c>
      <c r="K110" t="s">
        <v>2599</v>
      </c>
      <c r="L110">
        <v>890.67</v>
      </c>
      <c r="M110" t="s">
        <v>2603</v>
      </c>
    </row>
    <row r="111" spans="1:14" x14ac:dyDescent="0.35">
      <c r="A111" t="s">
        <v>123</v>
      </c>
      <c r="B111" t="s">
        <v>1111</v>
      </c>
      <c r="C111" t="s">
        <v>1673</v>
      </c>
      <c r="F111">
        <v>142.19999999999999</v>
      </c>
      <c r="H111" t="s">
        <v>2567</v>
      </c>
      <c r="I111" t="s">
        <v>2577</v>
      </c>
      <c r="J111" t="s">
        <v>2585</v>
      </c>
      <c r="K111" t="s">
        <v>2600</v>
      </c>
      <c r="L111">
        <v>875.95</v>
      </c>
      <c r="M111" t="s">
        <v>2604</v>
      </c>
    </row>
    <row r="112" spans="1:14" x14ac:dyDescent="0.35">
      <c r="A112" t="s">
        <v>124</v>
      </c>
      <c r="B112" t="s">
        <v>1112</v>
      </c>
      <c r="C112" t="s">
        <v>1674</v>
      </c>
      <c r="D112">
        <v>75</v>
      </c>
      <c r="H112" t="s">
        <v>2563</v>
      </c>
      <c r="I112" t="s">
        <v>2580</v>
      </c>
      <c r="J112" t="s">
        <v>2590</v>
      </c>
      <c r="K112" t="s">
        <v>2600</v>
      </c>
      <c r="L112">
        <v>122.94</v>
      </c>
      <c r="M112" t="s">
        <v>2602</v>
      </c>
      <c r="N112" t="s">
        <v>2605</v>
      </c>
    </row>
    <row r="113" spans="1:14" x14ac:dyDescent="0.35">
      <c r="A113" t="s">
        <v>125</v>
      </c>
      <c r="B113" t="s">
        <v>1113</v>
      </c>
      <c r="C113" t="s">
        <v>1675</v>
      </c>
      <c r="F113">
        <v>130.5</v>
      </c>
      <c r="H113" t="s">
        <v>2566</v>
      </c>
      <c r="I113" t="s">
        <v>2583</v>
      </c>
      <c r="J113" t="s">
        <v>2587</v>
      </c>
      <c r="K113" t="s">
        <v>2598</v>
      </c>
      <c r="L113">
        <v>639.27</v>
      </c>
      <c r="N113" t="s">
        <v>2606</v>
      </c>
    </row>
    <row r="114" spans="1:14" x14ac:dyDescent="0.35">
      <c r="A114" t="s">
        <v>126</v>
      </c>
      <c r="B114" t="s">
        <v>1114</v>
      </c>
      <c r="C114" t="s">
        <v>1676</v>
      </c>
      <c r="D114">
        <v>33</v>
      </c>
      <c r="E114" t="s">
        <v>2560</v>
      </c>
      <c r="H114" t="s">
        <v>2563</v>
      </c>
      <c r="I114" t="s">
        <v>2574</v>
      </c>
      <c r="J114" t="s">
        <v>2587</v>
      </c>
      <c r="K114" t="s">
        <v>2600</v>
      </c>
      <c r="L114">
        <v>566.76</v>
      </c>
      <c r="N114">
        <v>3</v>
      </c>
    </row>
    <row r="115" spans="1:14" x14ac:dyDescent="0.35">
      <c r="A115" t="s">
        <v>127</v>
      </c>
      <c r="B115" t="s">
        <v>1115</v>
      </c>
      <c r="C115" t="s">
        <v>1677</v>
      </c>
      <c r="D115">
        <v>35</v>
      </c>
      <c r="E115" t="s">
        <v>2559</v>
      </c>
      <c r="H115" t="s">
        <v>2563</v>
      </c>
      <c r="I115" t="s">
        <v>2576</v>
      </c>
      <c r="J115" t="s">
        <v>2586</v>
      </c>
      <c r="K115" t="s">
        <v>2599</v>
      </c>
      <c r="L115">
        <v>526.46</v>
      </c>
      <c r="N115" t="s">
        <v>2605</v>
      </c>
    </row>
    <row r="116" spans="1:14" x14ac:dyDescent="0.35">
      <c r="A116" t="s">
        <v>128</v>
      </c>
      <c r="B116" t="s">
        <v>1116</v>
      </c>
      <c r="C116" t="s">
        <v>1678</v>
      </c>
      <c r="D116">
        <v>17</v>
      </c>
      <c r="E116" t="s">
        <v>2560</v>
      </c>
      <c r="H116" t="s">
        <v>2566</v>
      </c>
      <c r="I116" t="s">
        <v>2571</v>
      </c>
      <c r="J116" t="s">
        <v>2588</v>
      </c>
      <c r="K116" t="s">
        <v>2598</v>
      </c>
      <c r="L116">
        <v>610.36</v>
      </c>
      <c r="N116">
        <v>5</v>
      </c>
    </row>
    <row r="117" spans="1:14" x14ac:dyDescent="0.35">
      <c r="A117" t="s">
        <v>129</v>
      </c>
      <c r="B117" t="s">
        <v>1117</v>
      </c>
      <c r="C117" t="s">
        <v>1679</v>
      </c>
      <c r="E117" t="s">
        <v>2558</v>
      </c>
      <c r="H117" t="s">
        <v>2564</v>
      </c>
      <c r="I117" t="s">
        <v>2569</v>
      </c>
      <c r="J117" t="s">
        <v>2590</v>
      </c>
      <c r="K117" t="s">
        <v>2598</v>
      </c>
      <c r="L117">
        <v>38.74</v>
      </c>
      <c r="M117" t="s">
        <v>2603</v>
      </c>
      <c r="N117" t="s">
        <v>2605</v>
      </c>
    </row>
    <row r="118" spans="1:14" x14ac:dyDescent="0.35">
      <c r="A118" t="s">
        <v>130</v>
      </c>
      <c r="B118" t="s">
        <v>1017</v>
      </c>
      <c r="C118" t="s">
        <v>1680</v>
      </c>
      <c r="E118" t="s">
        <v>2562</v>
      </c>
      <c r="H118" t="s">
        <v>2563</v>
      </c>
      <c r="I118" t="s">
        <v>2583</v>
      </c>
      <c r="J118" t="s">
        <v>2584</v>
      </c>
      <c r="K118" t="s">
        <v>2600</v>
      </c>
      <c r="L118">
        <v>643.73</v>
      </c>
      <c r="M118" t="s">
        <v>2603</v>
      </c>
    </row>
    <row r="119" spans="1:14" x14ac:dyDescent="0.35">
      <c r="A119" t="s">
        <v>131</v>
      </c>
      <c r="B119" t="s">
        <v>1118</v>
      </c>
      <c r="C119" t="s">
        <v>1681</v>
      </c>
      <c r="E119" t="s">
        <v>2559</v>
      </c>
      <c r="F119">
        <v>145.1</v>
      </c>
      <c r="G119">
        <v>100.8</v>
      </c>
      <c r="H119" t="s">
        <v>2567</v>
      </c>
      <c r="I119" t="s">
        <v>2572</v>
      </c>
      <c r="J119" t="s">
        <v>2584</v>
      </c>
      <c r="K119" t="s">
        <v>2601</v>
      </c>
      <c r="L119">
        <v>640.49519363350555</v>
      </c>
      <c r="N119">
        <v>1</v>
      </c>
    </row>
    <row r="120" spans="1:14" x14ac:dyDescent="0.35">
      <c r="A120" t="s">
        <v>132</v>
      </c>
      <c r="B120" t="s">
        <v>1119</v>
      </c>
      <c r="C120" t="s">
        <v>1682</v>
      </c>
      <c r="E120" t="s">
        <v>2559</v>
      </c>
      <c r="G120">
        <v>63.9</v>
      </c>
      <c r="H120" t="s">
        <v>2567</v>
      </c>
      <c r="I120" t="s">
        <v>2570</v>
      </c>
      <c r="J120" t="s">
        <v>2589</v>
      </c>
      <c r="K120" t="s">
        <v>2598</v>
      </c>
      <c r="L120">
        <v>807.55</v>
      </c>
    </row>
    <row r="121" spans="1:14" x14ac:dyDescent="0.35">
      <c r="A121" t="s">
        <v>133</v>
      </c>
      <c r="B121" t="s">
        <v>1120</v>
      </c>
      <c r="C121" t="s">
        <v>1683</v>
      </c>
      <c r="F121">
        <v>132.4</v>
      </c>
      <c r="G121">
        <v>85.8</v>
      </c>
      <c r="H121" t="s">
        <v>2567</v>
      </c>
      <c r="I121" t="s">
        <v>2571</v>
      </c>
      <c r="J121" t="s">
        <v>2590</v>
      </c>
      <c r="K121" t="s">
        <v>2601</v>
      </c>
      <c r="L121">
        <v>455.04915309896262</v>
      </c>
      <c r="M121" t="s">
        <v>2603</v>
      </c>
    </row>
    <row r="122" spans="1:14" x14ac:dyDescent="0.35">
      <c r="A122" t="s">
        <v>134</v>
      </c>
      <c r="B122" t="s">
        <v>1121</v>
      </c>
      <c r="C122" t="s">
        <v>1684</v>
      </c>
      <c r="D122">
        <v>32</v>
      </c>
      <c r="F122">
        <v>151.6</v>
      </c>
      <c r="H122" t="s">
        <v>2565</v>
      </c>
      <c r="I122" t="s">
        <v>2577</v>
      </c>
      <c r="J122" t="s">
        <v>2587</v>
      </c>
      <c r="K122" t="s">
        <v>2598</v>
      </c>
      <c r="L122">
        <v>700.69</v>
      </c>
      <c r="N122">
        <v>5</v>
      </c>
    </row>
    <row r="123" spans="1:14" x14ac:dyDescent="0.35">
      <c r="A123" t="s">
        <v>135</v>
      </c>
      <c r="B123" t="s">
        <v>1122</v>
      </c>
      <c r="C123" t="s">
        <v>1685</v>
      </c>
      <c r="E123" t="s">
        <v>2561</v>
      </c>
      <c r="F123">
        <v>185.4</v>
      </c>
      <c r="G123">
        <v>75.5</v>
      </c>
      <c r="H123" t="s">
        <v>2565</v>
      </c>
      <c r="I123" t="s">
        <v>2571</v>
      </c>
      <c r="J123" t="s">
        <v>2588</v>
      </c>
      <c r="K123" t="s">
        <v>2598</v>
      </c>
      <c r="L123">
        <v>718.17</v>
      </c>
      <c r="N123">
        <v>4</v>
      </c>
    </row>
    <row r="124" spans="1:14" x14ac:dyDescent="0.35">
      <c r="A124" t="s">
        <v>136</v>
      </c>
      <c r="B124" t="s">
        <v>1123</v>
      </c>
      <c r="C124" t="s">
        <v>1686</v>
      </c>
      <c r="E124" t="s">
        <v>2558</v>
      </c>
      <c r="H124" t="s">
        <v>2565</v>
      </c>
      <c r="I124" t="s">
        <v>2571</v>
      </c>
      <c r="J124" t="s">
        <v>2589</v>
      </c>
      <c r="K124" t="s">
        <v>2598</v>
      </c>
      <c r="L124">
        <v>130.61000000000001</v>
      </c>
      <c r="N124">
        <v>2</v>
      </c>
    </row>
    <row r="125" spans="1:14" x14ac:dyDescent="0.35">
      <c r="A125" t="s">
        <v>137</v>
      </c>
      <c r="B125" t="s">
        <v>1124</v>
      </c>
      <c r="C125" t="s">
        <v>1687</v>
      </c>
      <c r="E125" t="s">
        <v>2560</v>
      </c>
      <c r="F125">
        <v>149.1</v>
      </c>
      <c r="G125">
        <v>59.7</v>
      </c>
      <c r="H125" t="s">
        <v>2565</v>
      </c>
      <c r="I125" t="s">
        <v>2574</v>
      </c>
      <c r="J125" t="s">
        <v>2589</v>
      </c>
      <c r="K125" t="s">
        <v>2600</v>
      </c>
      <c r="L125">
        <v>449.04</v>
      </c>
      <c r="M125" t="s">
        <v>2602</v>
      </c>
      <c r="N125" t="s">
        <v>2606</v>
      </c>
    </row>
    <row r="126" spans="1:14" x14ac:dyDescent="0.35">
      <c r="A126" t="s">
        <v>138</v>
      </c>
      <c r="B126" t="s">
        <v>1125</v>
      </c>
      <c r="C126" t="s">
        <v>1688</v>
      </c>
      <c r="E126" t="s">
        <v>2559</v>
      </c>
      <c r="H126" t="s">
        <v>2565</v>
      </c>
      <c r="I126" t="s">
        <v>2579</v>
      </c>
      <c r="J126" t="s">
        <v>2586</v>
      </c>
      <c r="K126" t="s">
        <v>2601</v>
      </c>
      <c r="L126">
        <v>684.2</v>
      </c>
      <c r="M126" t="s">
        <v>2603</v>
      </c>
      <c r="N126">
        <v>2</v>
      </c>
    </row>
    <row r="127" spans="1:14" x14ac:dyDescent="0.35">
      <c r="A127" t="s">
        <v>139</v>
      </c>
      <c r="B127" t="s">
        <v>1126</v>
      </c>
      <c r="C127" t="s">
        <v>1689</v>
      </c>
      <c r="E127" t="s">
        <v>2561</v>
      </c>
      <c r="H127" t="s">
        <v>2568</v>
      </c>
      <c r="I127" t="s">
        <v>2575</v>
      </c>
      <c r="J127" t="s">
        <v>2590</v>
      </c>
      <c r="K127" t="s">
        <v>2601</v>
      </c>
      <c r="L127">
        <v>117.61</v>
      </c>
      <c r="M127" t="s">
        <v>2604</v>
      </c>
      <c r="N127" t="s">
        <v>2606</v>
      </c>
    </row>
    <row r="128" spans="1:14" x14ac:dyDescent="0.35">
      <c r="A128" t="s">
        <v>140</v>
      </c>
      <c r="B128" t="s">
        <v>1127</v>
      </c>
      <c r="C128" t="s">
        <v>1690</v>
      </c>
      <c r="F128">
        <v>114.8</v>
      </c>
      <c r="H128" t="s">
        <v>2568</v>
      </c>
      <c r="I128" t="s">
        <v>2581</v>
      </c>
      <c r="J128" t="s">
        <v>2587</v>
      </c>
      <c r="K128" t="s">
        <v>2600</v>
      </c>
      <c r="L128">
        <v>580.91</v>
      </c>
    </row>
    <row r="129" spans="1:14" x14ac:dyDescent="0.35">
      <c r="A129" t="s">
        <v>141</v>
      </c>
      <c r="B129" t="s">
        <v>1128</v>
      </c>
      <c r="C129" t="s">
        <v>1691</v>
      </c>
      <c r="D129">
        <v>22</v>
      </c>
      <c r="E129" t="s">
        <v>2559</v>
      </c>
      <c r="F129">
        <v>123</v>
      </c>
      <c r="G129">
        <v>79</v>
      </c>
      <c r="H129" t="s">
        <v>2564</v>
      </c>
      <c r="I129" t="s">
        <v>2577</v>
      </c>
      <c r="J129" t="s">
        <v>2587</v>
      </c>
      <c r="K129" t="s">
        <v>2600</v>
      </c>
      <c r="L129">
        <v>271.58999999999997</v>
      </c>
      <c r="M129" t="s">
        <v>2604</v>
      </c>
      <c r="N129" t="s">
        <v>2605</v>
      </c>
    </row>
    <row r="130" spans="1:14" x14ac:dyDescent="0.35">
      <c r="A130" t="s">
        <v>142</v>
      </c>
      <c r="B130" t="s">
        <v>1111</v>
      </c>
      <c r="C130" t="s">
        <v>1692</v>
      </c>
      <c r="G130">
        <v>84.5</v>
      </c>
      <c r="H130" t="s">
        <v>2563</v>
      </c>
      <c r="I130" t="s">
        <v>2580</v>
      </c>
      <c r="J130" t="s">
        <v>2586</v>
      </c>
      <c r="K130" t="s">
        <v>2601</v>
      </c>
      <c r="L130">
        <v>860.61</v>
      </c>
      <c r="N130" t="s">
        <v>2606</v>
      </c>
    </row>
    <row r="131" spans="1:14" x14ac:dyDescent="0.35">
      <c r="A131" t="s">
        <v>143</v>
      </c>
      <c r="B131" t="s">
        <v>1129</v>
      </c>
      <c r="C131" t="s">
        <v>1693</v>
      </c>
      <c r="D131">
        <v>76</v>
      </c>
      <c r="H131" t="s">
        <v>2563</v>
      </c>
      <c r="I131" t="s">
        <v>2571</v>
      </c>
      <c r="J131" t="s">
        <v>2587</v>
      </c>
      <c r="K131" t="s">
        <v>2601</v>
      </c>
      <c r="L131">
        <v>579.98</v>
      </c>
      <c r="M131" t="s">
        <v>2603</v>
      </c>
      <c r="N131">
        <v>5</v>
      </c>
    </row>
    <row r="132" spans="1:14" x14ac:dyDescent="0.35">
      <c r="A132" t="s">
        <v>144</v>
      </c>
      <c r="B132" t="s">
        <v>1130</v>
      </c>
      <c r="C132" t="s">
        <v>1694</v>
      </c>
      <c r="E132" t="s">
        <v>2558</v>
      </c>
      <c r="G132">
        <v>96</v>
      </c>
      <c r="H132" t="s">
        <v>2563</v>
      </c>
      <c r="I132" t="s">
        <v>2571</v>
      </c>
      <c r="J132" t="s">
        <v>2584</v>
      </c>
      <c r="K132" t="s">
        <v>2601</v>
      </c>
      <c r="L132">
        <v>906.17</v>
      </c>
      <c r="M132" t="s">
        <v>2602</v>
      </c>
      <c r="N132">
        <v>4</v>
      </c>
    </row>
    <row r="133" spans="1:14" x14ac:dyDescent="0.35">
      <c r="A133" t="s">
        <v>145</v>
      </c>
      <c r="B133" t="s">
        <v>1131</v>
      </c>
      <c r="C133" t="s">
        <v>1695</v>
      </c>
      <c r="E133" t="s">
        <v>2562</v>
      </c>
      <c r="F133">
        <v>197.7</v>
      </c>
      <c r="G133">
        <v>76.7</v>
      </c>
      <c r="H133" t="s">
        <v>2567</v>
      </c>
      <c r="I133" t="s">
        <v>2569</v>
      </c>
      <c r="J133" t="s">
        <v>2589</v>
      </c>
      <c r="K133" t="s">
        <v>2601</v>
      </c>
      <c r="L133">
        <v>54.27</v>
      </c>
      <c r="M133" t="s">
        <v>2604</v>
      </c>
      <c r="N133" t="s">
        <v>2605</v>
      </c>
    </row>
    <row r="134" spans="1:14" x14ac:dyDescent="0.35">
      <c r="A134" t="s">
        <v>146</v>
      </c>
      <c r="B134" t="s">
        <v>1132</v>
      </c>
      <c r="C134" t="s">
        <v>1696</v>
      </c>
      <c r="H134" t="s">
        <v>2563</v>
      </c>
      <c r="I134" t="s">
        <v>2576</v>
      </c>
      <c r="J134" t="s">
        <v>2587</v>
      </c>
      <c r="K134" t="s">
        <v>2599</v>
      </c>
      <c r="L134">
        <v>934.11</v>
      </c>
      <c r="N134">
        <v>3</v>
      </c>
    </row>
    <row r="135" spans="1:14" x14ac:dyDescent="0.35">
      <c r="A135" t="s">
        <v>147</v>
      </c>
      <c r="B135" t="s">
        <v>1133</v>
      </c>
      <c r="C135" t="s">
        <v>1697</v>
      </c>
      <c r="D135">
        <v>13</v>
      </c>
      <c r="E135" t="s">
        <v>2560</v>
      </c>
      <c r="H135" t="s">
        <v>2565</v>
      </c>
      <c r="I135" t="s">
        <v>2582</v>
      </c>
      <c r="J135" t="s">
        <v>2589</v>
      </c>
      <c r="K135" t="s">
        <v>2598</v>
      </c>
      <c r="L135">
        <v>875.88</v>
      </c>
      <c r="M135" t="s">
        <v>2604</v>
      </c>
      <c r="N135" t="s">
        <v>2605</v>
      </c>
    </row>
    <row r="136" spans="1:14" x14ac:dyDescent="0.35">
      <c r="A136" t="s">
        <v>148</v>
      </c>
      <c r="B136" t="s">
        <v>1134</v>
      </c>
      <c r="C136" t="s">
        <v>1698</v>
      </c>
      <c r="H136" t="s">
        <v>2563</v>
      </c>
      <c r="I136" t="s">
        <v>2582</v>
      </c>
      <c r="J136" t="s">
        <v>2588</v>
      </c>
      <c r="K136" t="s">
        <v>2599</v>
      </c>
      <c r="L136">
        <v>66.14</v>
      </c>
      <c r="M136" t="s">
        <v>2604</v>
      </c>
      <c r="N136">
        <v>4</v>
      </c>
    </row>
    <row r="137" spans="1:14" x14ac:dyDescent="0.35">
      <c r="A137" t="s">
        <v>149</v>
      </c>
      <c r="B137" t="s">
        <v>1135</v>
      </c>
      <c r="C137" t="s">
        <v>1699</v>
      </c>
      <c r="E137" t="s">
        <v>2561</v>
      </c>
      <c r="H137" t="s">
        <v>2567</v>
      </c>
      <c r="I137" t="s">
        <v>2577</v>
      </c>
      <c r="J137" t="s">
        <v>2588</v>
      </c>
      <c r="K137" t="s">
        <v>2601</v>
      </c>
      <c r="L137">
        <v>797.69</v>
      </c>
      <c r="N137">
        <v>5</v>
      </c>
    </row>
    <row r="138" spans="1:14" x14ac:dyDescent="0.35">
      <c r="A138" t="s">
        <v>150</v>
      </c>
      <c r="B138" t="s">
        <v>1136</v>
      </c>
      <c r="C138" t="s">
        <v>1700</v>
      </c>
      <c r="E138" t="s">
        <v>2561</v>
      </c>
      <c r="G138">
        <v>65.400000000000006</v>
      </c>
      <c r="H138" t="s">
        <v>2563</v>
      </c>
      <c r="I138" t="s">
        <v>2574</v>
      </c>
      <c r="J138" t="s">
        <v>2585</v>
      </c>
      <c r="K138" t="s">
        <v>2600</v>
      </c>
      <c r="L138">
        <v>658.04</v>
      </c>
      <c r="M138" t="s">
        <v>2602</v>
      </c>
    </row>
    <row r="139" spans="1:14" x14ac:dyDescent="0.35">
      <c r="A139" t="s">
        <v>151</v>
      </c>
      <c r="B139" t="s">
        <v>1137</v>
      </c>
      <c r="C139" t="s">
        <v>1701</v>
      </c>
      <c r="E139" t="s">
        <v>2561</v>
      </c>
      <c r="H139" t="s">
        <v>2563</v>
      </c>
      <c r="I139" t="s">
        <v>2572</v>
      </c>
      <c r="J139" t="s">
        <v>2585</v>
      </c>
      <c r="K139" t="s">
        <v>2600</v>
      </c>
      <c r="L139">
        <v>265.93</v>
      </c>
      <c r="M139" t="s">
        <v>2602</v>
      </c>
      <c r="N139" t="s">
        <v>2606</v>
      </c>
    </row>
    <row r="140" spans="1:14" x14ac:dyDescent="0.35">
      <c r="A140" t="s">
        <v>152</v>
      </c>
      <c r="B140" t="s">
        <v>1138</v>
      </c>
      <c r="C140" t="s">
        <v>1702</v>
      </c>
      <c r="D140">
        <v>16</v>
      </c>
      <c r="E140" t="s">
        <v>2559</v>
      </c>
      <c r="F140">
        <v>115.1</v>
      </c>
      <c r="H140" t="s">
        <v>2565</v>
      </c>
      <c r="I140" t="s">
        <v>2577</v>
      </c>
      <c r="J140" t="s">
        <v>2589</v>
      </c>
      <c r="K140" t="s">
        <v>2599</v>
      </c>
      <c r="L140">
        <v>48.96</v>
      </c>
    </row>
    <row r="141" spans="1:14" x14ac:dyDescent="0.35">
      <c r="A141" t="s">
        <v>153</v>
      </c>
      <c r="B141" t="s">
        <v>1139</v>
      </c>
      <c r="C141" t="s">
        <v>1703</v>
      </c>
      <c r="D141">
        <v>59</v>
      </c>
      <c r="E141" t="s">
        <v>2558</v>
      </c>
      <c r="F141">
        <v>188</v>
      </c>
      <c r="H141" t="s">
        <v>2567</v>
      </c>
      <c r="I141" t="s">
        <v>2571</v>
      </c>
      <c r="J141" t="s">
        <v>2584</v>
      </c>
      <c r="K141" t="s">
        <v>2598</v>
      </c>
      <c r="L141">
        <v>644.20000000000005</v>
      </c>
      <c r="N141" t="s">
        <v>2605</v>
      </c>
    </row>
    <row r="142" spans="1:14" x14ac:dyDescent="0.35">
      <c r="A142" t="s">
        <v>154</v>
      </c>
      <c r="B142" t="s">
        <v>1140</v>
      </c>
      <c r="C142" t="s">
        <v>1704</v>
      </c>
      <c r="E142" t="s">
        <v>2558</v>
      </c>
      <c r="G142">
        <v>46.2</v>
      </c>
      <c r="H142" t="s">
        <v>2565</v>
      </c>
      <c r="I142" t="s">
        <v>2573</v>
      </c>
      <c r="J142" t="s">
        <v>2584</v>
      </c>
      <c r="K142" t="s">
        <v>2598</v>
      </c>
      <c r="L142">
        <v>125.52</v>
      </c>
      <c r="M142" t="s">
        <v>2603</v>
      </c>
    </row>
    <row r="143" spans="1:14" x14ac:dyDescent="0.35">
      <c r="A143" t="s">
        <v>155</v>
      </c>
      <c r="B143" t="s">
        <v>1028</v>
      </c>
      <c r="C143" t="s">
        <v>1705</v>
      </c>
      <c r="H143" t="s">
        <v>2565</v>
      </c>
      <c r="I143" t="s">
        <v>2572</v>
      </c>
      <c r="J143" t="s">
        <v>2589</v>
      </c>
      <c r="K143" t="s">
        <v>2598</v>
      </c>
      <c r="L143">
        <v>312.26</v>
      </c>
      <c r="M143" t="s">
        <v>2604</v>
      </c>
    </row>
    <row r="144" spans="1:14" x14ac:dyDescent="0.35">
      <c r="A144" t="s">
        <v>156</v>
      </c>
      <c r="B144" t="s">
        <v>1141</v>
      </c>
      <c r="C144" t="s">
        <v>1706</v>
      </c>
      <c r="E144" t="s">
        <v>2560</v>
      </c>
      <c r="F144">
        <v>120.1</v>
      </c>
      <c r="H144" t="s">
        <v>2563</v>
      </c>
      <c r="I144" t="s">
        <v>2572</v>
      </c>
      <c r="J144" t="s">
        <v>2585</v>
      </c>
      <c r="K144" t="s">
        <v>2598</v>
      </c>
      <c r="L144">
        <v>837.78</v>
      </c>
      <c r="M144" t="s">
        <v>2602</v>
      </c>
      <c r="N144">
        <v>2</v>
      </c>
    </row>
    <row r="145" spans="1:14" x14ac:dyDescent="0.35">
      <c r="A145" t="s">
        <v>157</v>
      </c>
      <c r="B145" t="s">
        <v>1142</v>
      </c>
      <c r="C145" t="s">
        <v>1707</v>
      </c>
      <c r="E145" t="s">
        <v>2562</v>
      </c>
      <c r="H145" t="s">
        <v>2563</v>
      </c>
      <c r="I145" t="s">
        <v>2577</v>
      </c>
      <c r="J145" t="s">
        <v>2586</v>
      </c>
      <c r="K145" t="s">
        <v>2601</v>
      </c>
      <c r="L145">
        <v>240.68</v>
      </c>
      <c r="M145" t="s">
        <v>2604</v>
      </c>
      <c r="N145">
        <v>2</v>
      </c>
    </row>
    <row r="146" spans="1:14" x14ac:dyDescent="0.35">
      <c r="A146" t="s">
        <v>158</v>
      </c>
      <c r="B146" t="s">
        <v>1143</v>
      </c>
      <c r="C146" t="s">
        <v>1708</v>
      </c>
      <c r="H146" t="s">
        <v>2565</v>
      </c>
      <c r="I146" t="s">
        <v>2573</v>
      </c>
      <c r="J146" t="s">
        <v>2586</v>
      </c>
      <c r="K146" t="s">
        <v>2599</v>
      </c>
      <c r="L146">
        <v>140.46</v>
      </c>
      <c r="M146" t="s">
        <v>2602</v>
      </c>
      <c r="N146">
        <v>3</v>
      </c>
    </row>
    <row r="147" spans="1:14" x14ac:dyDescent="0.35">
      <c r="A147" t="s">
        <v>159</v>
      </c>
      <c r="B147" t="s">
        <v>1144</v>
      </c>
      <c r="C147" t="s">
        <v>1709</v>
      </c>
      <c r="D147">
        <v>89</v>
      </c>
      <c r="E147" t="s">
        <v>2558</v>
      </c>
      <c r="H147" t="s">
        <v>2568</v>
      </c>
      <c r="I147" t="s">
        <v>2575</v>
      </c>
      <c r="J147" t="s">
        <v>2585</v>
      </c>
      <c r="K147" t="s">
        <v>2598</v>
      </c>
      <c r="L147">
        <v>497.08</v>
      </c>
      <c r="M147" t="s">
        <v>2604</v>
      </c>
      <c r="N147" t="s">
        <v>2606</v>
      </c>
    </row>
    <row r="148" spans="1:14" x14ac:dyDescent="0.35">
      <c r="A148" t="s">
        <v>160</v>
      </c>
      <c r="B148" t="s">
        <v>1145</v>
      </c>
      <c r="C148" t="s">
        <v>1710</v>
      </c>
      <c r="D148">
        <v>53</v>
      </c>
      <c r="E148" t="s">
        <v>2560</v>
      </c>
      <c r="H148" t="s">
        <v>2564</v>
      </c>
      <c r="I148" t="s">
        <v>2571</v>
      </c>
      <c r="J148" t="s">
        <v>2585</v>
      </c>
      <c r="K148" t="s">
        <v>2598</v>
      </c>
      <c r="L148">
        <v>34.299999999999997</v>
      </c>
    </row>
    <row r="149" spans="1:14" x14ac:dyDescent="0.35">
      <c r="A149" t="s">
        <v>161</v>
      </c>
      <c r="B149" t="s">
        <v>1146</v>
      </c>
      <c r="C149" t="s">
        <v>1711</v>
      </c>
      <c r="D149">
        <v>26</v>
      </c>
      <c r="H149" t="s">
        <v>2563</v>
      </c>
      <c r="I149" t="s">
        <v>2575</v>
      </c>
      <c r="J149" t="s">
        <v>2586</v>
      </c>
      <c r="K149" t="s">
        <v>2601</v>
      </c>
      <c r="L149">
        <v>610.99490200224363</v>
      </c>
      <c r="M149" t="s">
        <v>2602</v>
      </c>
      <c r="N149">
        <v>5</v>
      </c>
    </row>
    <row r="150" spans="1:14" x14ac:dyDescent="0.35">
      <c r="A150" t="s">
        <v>162</v>
      </c>
      <c r="B150" t="s">
        <v>1147</v>
      </c>
      <c r="C150" t="s">
        <v>1712</v>
      </c>
      <c r="E150" t="s">
        <v>2560</v>
      </c>
      <c r="G150">
        <v>54</v>
      </c>
      <c r="H150" t="s">
        <v>2568</v>
      </c>
      <c r="I150" t="s">
        <v>2577</v>
      </c>
      <c r="J150" t="s">
        <v>2584</v>
      </c>
      <c r="K150" t="s">
        <v>2599</v>
      </c>
      <c r="L150">
        <v>912.3</v>
      </c>
      <c r="M150" t="s">
        <v>2602</v>
      </c>
      <c r="N150">
        <v>4</v>
      </c>
    </row>
    <row r="151" spans="1:14" x14ac:dyDescent="0.35">
      <c r="A151" t="s">
        <v>163</v>
      </c>
      <c r="B151" t="s">
        <v>1148</v>
      </c>
      <c r="C151" t="s">
        <v>1713</v>
      </c>
      <c r="E151" t="s">
        <v>2562</v>
      </c>
      <c r="H151" t="s">
        <v>2566</v>
      </c>
      <c r="I151" t="s">
        <v>2575</v>
      </c>
      <c r="J151" t="s">
        <v>2588</v>
      </c>
      <c r="K151" t="s">
        <v>2598</v>
      </c>
      <c r="L151">
        <v>777.91</v>
      </c>
      <c r="M151" t="s">
        <v>2602</v>
      </c>
    </row>
    <row r="152" spans="1:14" x14ac:dyDescent="0.35">
      <c r="A152" t="s">
        <v>164</v>
      </c>
      <c r="B152" t="s">
        <v>1149</v>
      </c>
      <c r="C152" t="s">
        <v>1714</v>
      </c>
      <c r="D152">
        <v>36</v>
      </c>
      <c r="E152" t="s">
        <v>2561</v>
      </c>
      <c r="F152">
        <v>160.69999999999999</v>
      </c>
      <c r="G152">
        <v>45.6</v>
      </c>
      <c r="H152" t="s">
        <v>2563</v>
      </c>
      <c r="I152" t="s">
        <v>2570</v>
      </c>
      <c r="J152" t="s">
        <v>2585</v>
      </c>
      <c r="K152" t="s">
        <v>2600</v>
      </c>
      <c r="L152">
        <v>116.06</v>
      </c>
      <c r="M152" t="s">
        <v>2603</v>
      </c>
      <c r="N152">
        <v>1</v>
      </c>
    </row>
    <row r="153" spans="1:14" x14ac:dyDescent="0.35">
      <c r="A153" t="s">
        <v>165</v>
      </c>
      <c r="B153" t="s">
        <v>1150</v>
      </c>
      <c r="C153" t="s">
        <v>1715</v>
      </c>
      <c r="E153" t="s">
        <v>2558</v>
      </c>
      <c r="G153">
        <v>113.8</v>
      </c>
      <c r="H153" t="s">
        <v>2565</v>
      </c>
      <c r="I153" t="s">
        <v>2569</v>
      </c>
      <c r="J153" t="s">
        <v>2590</v>
      </c>
      <c r="K153" t="s">
        <v>2601</v>
      </c>
      <c r="L153">
        <v>790.86</v>
      </c>
      <c r="M153" t="s">
        <v>2603</v>
      </c>
    </row>
    <row r="154" spans="1:14" x14ac:dyDescent="0.35">
      <c r="A154" t="s">
        <v>166</v>
      </c>
      <c r="B154" t="s">
        <v>1151</v>
      </c>
      <c r="C154" t="s">
        <v>1716</v>
      </c>
      <c r="H154" t="s">
        <v>2567</v>
      </c>
      <c r="I154" t="s">
        <v>2577</v>
      </c>
      <c r="J154" t="s">
        <v>2587</v>
      </c>
      <c r="K154" t="s">
        <v>2601</v>
      </c>
      <c r="L154">
        <v>79.34</v>
      </c>
      <c r="M154" t="s">
        <v>2602</v>
      </c>
      <c r="N154">
        <v>5</v>
      </c>
    </row>
    <row r="155" spans="1:14" x14ac:dyDescent="0.35">
      <c r="A155" t="s">
        <v>167</v>
      </c>
      <c r="B155" t="s">
        <v>1034</v>
      </c>
      <c r="C155" t="s">
        <v>1717</v>
      </c>
      <c r="E155" t="s">
        <v>2562</v>
      </c>
      <c r="H155" t="s">
        <v>2566</v>
      </c>
      <c r="I155" t="s">
        <v>2581</v>
      </c>
      <c r="J155" t="s">
        <v>2584</v>
      </c>
      <c r="K155" t="s">
        <v>2599</v>
      </c>
      <c r="L155">
        <v>346.22</v>
      </c>
      <c r="M155" t="s">
        <v>2602</v>
      </c>
      <c r="N155">
        <v>2</v>
      </c>
    </row>
    <row r="156" spans="1:14" x14ac:dyDescent="0.35">
      <c r="A156" t="s">
        <v>168</v>
      </c>
      <c r="B156" t="s">
        <v>1152</v>
      </c>
      <c r="C156" t="s">
        <v>1718</v>
      </c>
      <c r="F156">
        <v>128.4</v>
      </c>
      <c r="H156" t="s">
        <v>2564</v>
      </c>
      <c r="I156" t="s">
        <v>2570</v>
      </c>
      <c r="J156" t="s">
        <v>2585</v>
      </c>
      <c r="K156" t="s">
        <v>2598</v>
      </c>
      <c r="L156">
        <v>809.17</v>
      </c>
      <c r="M156" t="s">
        <v>2602</v>
      </c>
      <c r="N156">
        <v>5</v>
      </c>
    </row>
    <row r="157" spans="1:14" x14ac:dyDescent="0.35">
      <c r="A157" t="s">
        <v>169</v>
      </c>
      <c r="B157" t="s">
        <v>1153</v>
      </c>
      <c r="C157" t="s">
        <v>1719</v>
      </c>
      <c r="E157" t="s">
        <v>2562</v>
      </c>
      <c r="F157">
        <v>148.9</v>
      </c>
      <c r="G157">
        <v>85.5</v>
      </c>
      <c r="H157" t="s">
        <v>2567</v>
      </c>
      <c r="I157" t="s">
        <v>2571</v>
      </c>
      <c r="J157" t="s">
        <v>2589</v>
      </c>
      <c r="K157" t="s">
        <v>2600</v>
      </c>
      <c r="L157">
        <v>627.89</v>
      </c>
      <c r="N157" t="s">
        <v>2605</v>
      </c>
    </row>
    <row r="158" spans="1:14" x14ac:dyDescent="0.35">
      <c r="A158" t="s">
        <v>170</v>
      </c>
      <c r="B158" t="s">
        <v>1154</v>
      </c>
      <c r="C158" t="s">
        <v>1720</v>
      </c>
      <c r="D158">
        <v>90</v>
      </c>
      <c r="E158" t="s">
        <v>2562</v>
      </c>
      <c r="H158" t="s">
        <v>2563</v>
      </c>
      <c r="I158" t="s">
        <v>2582</v>
      </c>
      <c r="J158" t="s">
        <v>2588</v>
      </c>
      <c r="K158" t="s">
        <v>2598</v>
      </c>
      <c r="L158">
        <v>557.58000000000004</v>
      </c>
      <c r="M158" t="s">
        <v>2604</v>
      </c>
      <c r="N158" t="s">
        <v>2605</v>
      </c>
    </row>
    <row r="159" spans="1:14" x14ac:dyDescent="0.35">
      <c r="A159" t="s">
        <v>171</v>
      </c>
      <c r="B159" t="s">
        <v>1155</v>
      </c>
      <c r="C159" t="s">
        <v>1721</v>
      </c>
      <c r="E159" t="s">
        <v>2558</v>
      </c>
      <c r="G159">
        <v>69.5</v>
      </c>
      <c r="H159" t="s">
        <v>2566</v>
      </c>
      <c r="I159" t="s">
        <v>2577</v>
      </c>
      <c r="J159" t="s">
        <v>2590</v>
      </c>
      <c r="K159" t="s">
        <v>2601</v>
      </c>
      <c r="L159">
        <v>425.1</v>
      </c>
      <c r="M159" t="s">
        <v>2604</v>
      </c>
    </row>
    <row r="160" spans="1:14" x14ac:dyDescent="0.35">
      <c r="A160" t="s">
        <v>172</v>
      </c>
      <c r="B160" t="s">
        <v>1156</v>
      </c>
      <c r="C160" t="s">
        <v>1722</v>
      </c>
      <c r="H160" t="s">
        <v>2566</v>
      </c>
      <c r="I160" t="s">
        <v>2575</v>
      </c>
      <c r="J160" t="s">
        <v>2585</v>
      </c>
      <c r="K160" t="s">
        <v>2601</v>
      </c>
      <c r="L160">
        <v>925.56487674963637</v>
      </c>
      <c r="N160">
        <v>3</v>
      </c>
    </row>
    <row r="161" spans="1:14" x14ac:dyDescent="0.35">
      <c r="A161" t="s">
        <v>173</v>
      </c>
      <c r="B161" t="s">
        <v>1057</v>
      </c>
      <c r="C161" t="s">
        <v>1723</v>
      </c>
      <c r="E161" t="s">
        <v>2561</v>
      </c>
      <c r="G161">
        <v>71.8</v>
      </c>
      <c r="H161" t="s">
        <v>2566</v>
      </c>
      <c r="I161" t="s">
        <v>2574</v>
      </c>
      <c r="J161" t="s">
        <v>2590</v>
      </c>
      <c r="K161" t="s">
        <v>2599</v>
      </c>
      <c r="L161">
        <v>830.45</v>
      </c>
      <c r="M161" t="s">
        <v>2603</v>
      </c>
      <c r="N161">
        <v>3</v>
      </c>
    </row>
    <row r="162" spans="1:14" x14ac:dyDescent="0.35">
      <c r="A162" t="s">
        <v>174</v>
      </c>
      <c r="B162" t="s">
        <v>1141</v>
      </c>
      <c r="C162" t="s">
        <v>1724</v>
      </c>
      <c r="E162" t="s">
        <v>2560</v>
      </c>
      <c r="H162" t="s">
        <v>2563</v>
      </c>
      <c r="I162" t="s">
        <v>2576</v>
      </c>
      <c r="J162" t="s">
        <v>2586</v>
      </c>
      <c r="K162" t="s">
        <v>2599</v>
      </c>
      <c r="L162">
        <v>433.38035107440851</v>
      </c>
      <c r="M162" t="s">
        <v>2603</v>
      </c>
    </row>
    <row r="163" spans="1:14" x14ac:dyDescent="0.35">
      <c r="A163" t="s">
        <v>175</v>
      </c>
      <c r="B163" t="s">
        <v>1021</v>
      </c>
      <c r="C163" t="s">
        <v>1725</v>
      </c>
      <c r="D163">
        <v>23</v>
      </c>
      <c r="H163" t="s">
        <v>2568</v>
      </c>
      <c r="I163" t="s">
        <v>2575</v>
      </c>
      <c r="J163" t="s">
        <v>2587</v>
      </c>
      <c r="K163" t="s">
        <v>2601</v>
      </c>
      <c r="L163">
        <v>507.51</v>
      </c>
      <c r="N163">
        <v>1</v>
      </c>
    </row>
    <row r="164" spans="1:14" x14ac:dyDescent="0.35">
      <c r="A164" t="s">
        <v>176</v>
      </c>
      <c r="B164" t="s">
        <v>1157</v>
      </c>
      <c r="C164" t="s">
        <v>1726</v>
      </c>
      <c r="D164">
        <v>14</v>
      </c>
      <c r="F164">
        <v>153.69999999999999</v>
      </c>
      <c r="G164">
        <v>60.7</v>
      </c>
      <c r="H164" t="s">
        <v>2567</v>
      </c>
      <c r="I164" t="s">
        <v>2572</v>
      </c>
      <c r="J164" t="s">
        <v>2589</v>
      </c>
      <c r="K164" t="s">
        <v>2601</v>
      </c>
      <c r="L164">
        <v>118.69</v>
      </c>
      <c r="M164" t="s">
        <v>2602</v>
      </c>
    </row>
    <row r="165" spans="1:14" x14ac:dyDescent="0.35">
      <c r="A165" t="s">
        <v>177</v>
      </c>
      <c r="B165" t="s">
        <v>1158</v>
      </c>
      <c r="C165" t="s">
        <v>1727</v>
      </c>
      <c r="G165">
        <v>69.7</v>
      </c>
      <c r="H165" t="s">
        <v>2564</v>
      </c>
      <c r="I165" t="s">
        <v>2577</v>
      </c>
      <c r="J165" t="s">
        <v>2589</v>
      </c>
      <c r="K165" t="s">
        <v>2600</v>
      </c>
      <c r="L165">
        <v>942.88019348777698</v>
      </c>
      <c r="M165" t="s">
        <v>2604</v>
      </c>
      <c r="N165">
        <v>4</v>
      </c>
    </row>
    <row r="166" spans="1:14" x14ac:dyDescent="0.35">
      <c r="A166" t="s">
        <v>178</v>
      </c>
      <c r="B166" t="s">
        <v>1090</v>
      </c>
      <c r="C166" t="s">
        <v>1728</v>
      </c>
      <c r="F166">
        <v>180.9</v>
      </c>
      <c r="H166" t="s">
        <v>2565</v>
      </c>
      <c r="I166" t="s">
        <v>2574</v>
      </c>
      <c r="J166" t="s">
        <v>2585</v>
      </c>
      <c r="K166" t="s">
        <v>2601</v>
      </c>
      <c r="L166">
        <v>250.83</v>
      </c>
      <c r="M166" t="s">
        <v>2603</v>
      </c>
      <c r="N166">
        <v>2</v>
      </c>
    </row>
    <row r="167" spans="1:14" x14ac:dyDescent="0.35">
      <c r="A167" t="s">
        <v>179</v>
      </c>
      <c r="B167" t="s">
        <v>1159</v>
      </c>
      <c r="C167" t="s">
        <v>1729</v>
      </c>
      <c r="H167" t="s">
        <v>2568</v>
      </c>
      <c r="I167" t="s">
        <v>2575</v>
      </c>
      <c r="J167" t="s">
        <v>2585</v>
      </c>
      <c r="K167" t="s">
        <v>2600</v>
      </c>
      <c r="L167">
        <v>64.959999999999994</v>
      </c>
      <c r="N167">
        <v>5</v>
      </c>
    </row>
    <row r="168" spans="1:14" x14ac:dyDescent="0.35">
      <c r="A168" t="s">
        <v>180</v>
      </c>
      <c r="B168" t="s">
        <v>1160</v>
      </c>
      <c r="C168" t="s">
        <v>1730</v>
      </c>
      <c r="E168" t="s">
        <v>2560</v>
      </c>
      <c r="G168">
        <v>106.3</v>
      </c>
      <c r="H168" t="s">
        <v>2563</v>
      </c>
      <c r="I168" t="s">
        <v>2572</v>
      </c>
      <c r="J168" t="s">
        <v>2589</v>
      </c>
      <c r="K168" t="s">
        <v>2598</v>
      </c>
      <c r="L168">
        <v>831.32</v>
      </c>
      <c r="N168">
        <v>4</v>
      </c>
    </row>
    <row r="169" spans="1:14" x14ac:dyDescent="0.35">
      <c r="A169" t="s">
        <v>181</v>
      </c>
      <c r="B169" t="s">
        <v>1161</v>
      </c>
      <c r="C169" t="s">
        <v>1731</v>
      </c>
      <c r="D169">
        <v>89</v>
      </c>
      <c r="E169" t="s">
        <v>2561</v>
      </c>
      <c r="G169">
        <v>56.4</v>
      </c>
      <c r="H169" t="s">
        <v>2566</v>
      </c>
      <c r="I169" t="s">
        <v>2576</v>
      </c>
      <c r="J169" t="s">
        <v>2584</v>
      </c>
      <c r="K169" t="s">
        <v>2600</v>
      </c>
      <c r="L169">
        <v>116.75</v>
      </c>
      <c r="M169" t="s">
        <v>2604</v>
      </c>
      <c r="N169" t="s">
        <v>2605</v>
      </c>
    </row>
    <row r="170" spans="1:14" x14ac:dyDescent="0.35">
      <c r="A170" t="s">
        <v>182</v>
      </c>
      <c r="B170" t="s">
        <v>1151</v>
      </c>
      <c r="C170" t="s">
        <v>1732</v>
      </c>
      <c r="E170" t="s">
        <v>2562</v>
      </c>
      <c r="H170" t="s">
        <v>2567</v>
      </c>
      <c r="I170" t="s">
        <v>2583</v>
      </c>
      <c r="J170" t="s">
        <v>2585</v>
      </c>
      <c r="K170" t="s">
        <v>2601</v>
      </c>
      <c r="L170">
        <v>578.39</v>
      </c>
      <c r="M170" t="s">
        <v>2602</v>
      </c>
      <c r="N170">
        <v>3</v>
      </c>
    </row>
    <row r="171" spans="1:14" x14ac:dyDescent="0.35">
      <c r="A171" t="s">
        <v>183</v>
      </c>
      <c r="B171" t="s">
        <v>1162</v>
      </c>
      <c r="C171" t="s">
        <v>1733</v>
      </c>
      <c r="D171">
        <v>20</v>
      </c>
      <c r="H171" t="s">
        <v>2565</v>
      </c>
      <c r="I171" t="s">
        <v>2571</v>
      </c>
      <c r="J171" t="s">
        <v>2584</v>
      </c>
      <c r="K171" t="s">
        <v>2599</v>
      </c>
      <c r="L171">
        <v>107.05</v>
      </c>
      <c r="N171">
        <v>1</v>
      </c>
    </row>
    <row r="172" spans="1:14" x14ac:dyDescent="0.35">
      <c r="A172" t="s">
        <v>184</v>
      </c>
      <c r="B172" t="s">
        <v>1163</v>
      </c>
      <c r="C172" t="s">
        <v>1734</v>
      </c>
      <c r="D172">
        <v>25</v>
      </c>
      <c r="E172" t="s">
        <v>2561</v>
      </c>
      <c r="G172">
        <v>72.599999999999994</v>
      </c>
      <c r="H172" t="s">
        <v>2567</v>
      </c>
      <c r="I172" t="s">
        <v>2577</v>
      </c>
      <c r="J172" t="s">
        <v>2584</v>
      </c>
      <c r="K172" t="s">
        <v>2601</v>
      </c>
      <c r="L172">
        <v>733.89</v>
      </c>
      <c r="N172">
        <v>2</v>
      </c>
    </row>
    <row r="173" spans="1:14" x14ac:dyDescent="0.35">
      <c r="A173" t="s">
        <v>185</v>
      </c>
      <c r="B173" t="s">
        <v>1164</v>
      </c>
      <c r="C173" t="s">
        <v>1735</v>
      </c>
      <c r="D173">
        <v>14</v>
      </c>
      <c r="E173" t="s">
        <v>2562</v>
      </c>
      <c r="F173">
        <v>185.7</v>
      </c>
      <c r="H173" t="s">
        <v>2563</v>
      </c>
      <c r="I173" t="s">
        <v>2577</v>
      </c>
      <c r="J173" t="s">
        <v>2585</v>
      </c>
      <c r="K173" t="s">
        <v>2601</v>
      </c>
      <c r="L173">
        <v>218.6</v>
      </c>
      <c r="N173">
        <v>1</v>
      </c>
    </row>
    <row r="174" spans="1:14" x14ac:dyDescent="0.35">
      <c r="A174" t="s">
        <v>186</v>
      </c>
      <c r="B174" t="s">
        <v>1165</v>
      </c>
      <c r="C174" t="s">
        <v>1736</v>
      </c>
      <c r="E174" t="s">
        <v>2558</v>
      </c>
      <c r="F174">
        <v>161.9</v>
      </c>
      <c r="H174" t="s">
        <v>2563</v>
      </c>
      <c r="I174" t="s">
        <v>2573</v>
      </c>
      <c r="J174" t="s">
        <v>2584</v>
      </c>
      <c r="K174" t="s">
        <v>2599</v>
      </c>
      <c r="L174">
        <v>964.71</v>
      </c>
      <c r="M174" t="s">
        <v>2603</v>
      </c>
      <c r="N174">
        <v>2</v>
      </c>
    </row>
    <row r="175" spans="1:14" x14ac:dyDescent="0.35">
      <c r="A175" t="s">
        <v>187</v>
      </c>
      <c r="B175" t="s">
        <v>1166</v>
      </c>
      <c r="C175" t="s">
        <v>1737</v>
      </c>
      <c r="E175" t="s">
        <v>2558</v>
      </c>
      <c r="F175">
        <v>165.2</v>
      </c>
      <c r="G175">
        <v>50.6</v>
      </c>
      <c r="H175" t="s">
        <v>2566</v>
      </c>
      <c r="I175" t="s">
        <v>2581</v>
      </c>
      <c r="J175" t="s">
        <v>2590</v>
      </c>
      <c r="K175" t="s">
        <v>2599</v>
      </c>
      <c r="L175">
        <v>959.03</v>
      </c>
    </row>
    <row r="176" spans="1:14" x14ac:dyDescent="0.35">
      <c r="A176" t="s">
        <v>188</v>
      </c>
      <c r="B176" t="s">
        <v>1167</v>
      </c>
      <c r="C176" t="s">
        <v>1738</v>
      </c>
      <c r="E176" t="s">
        <v>2560</v>
      </c>
      <c r="H176" t="s">
        <v>2567</v>
      </c>
      <c r="I176" t="s">
        <v>2569</v>
      </c>
      <c r="J176" t="s">
        <v>2590</v>
      </c>
      <c r="K176" t="s">
        <v>2601</v>
      </c>
      <c r="L176">
        <v>898.5</v>
      </c>
      <c r="M176" t="s">
        <v>2603</v>
      </c>
      <c r="N176">
        <v>2</v>
      </c>
    </row>
    <row r="177" spans="1:14" x14ac:dyDescent="0.35">
      <c r="A177" t="s">
        <v>189</v>
      </c>
      <c r="B177" t="s">
        <v>1168</v>
      </c>
      <c r="C177" t="s">
        <v>1739</v>
      </c>
      <c r="D177">
        <v>63</v>
      </c>
      <c r="E177" t="s">
        <v>2558</v>
      </c>
      <c r="H177" t="s">
        <v>2564</v>
      </c>
      <c r="I177" t="s">
        <v>2571</v>
      </c>
      <c r="J177" t="s">
        <v>2584</v>
      </c>
      <c r="K177" t="s">
        <v>2600</v>
      </c>
      <c r="L177">
        <v>814.9</v>
      </c>
    </row>
    <row r="178" spans="1:14" x14ac:dyDescent="0.35">
      <c r="A178" t="s">
        <v>190</v>
      </c>
      <c r="B178" t="s">
        <v>1169</v>
      </c>
      <c r="C178" t="s">
        <v>1740</v>
      </c>
      <c r="E178" t="s">
        <v>2562</v>
      </c>
      <c r="G178">
        <v>84</v>
      </c>
      <c r="H178" t="s">
        <v>2563</v>
      </c>
      <c r="I178" t="s">
        <v>2574</v>
      </c>
      <c r="J178" t="s">
        <v>2590</v>
      </c>
      <c r="K178" t="s">
        <v>2599</v>
      </c>
      <c r="L178">
        <v>55.28</v>
      </c>
      <c r="M178" t="s">
        <v>2604</v>
      </c>
      <c r="N178" t="s">
        <v>2606</v>
      </c>
    </row>
    <row r="179" spans="1:14" x14ac:dyDescent="0.35">
      <c r="A179" t="s">
        <v>191</v>
      </c>
      <c r="B179" t="s">
        <v>1170</v>
      </c>
      <c r="C179" t="s">
        <v>1741</v>
      </c>
      <c r="D179">
        <v>87</v>
      </c>
      <c r="H179" t="s">
        <v>2568</v>
      </c>
      <c r="I179" t="s">
        <v>2572</v>
      </c>
      <c r="J179" t="s">
        <v>2594</v>
      </c>
      <c r="K179" t="s">
        <v>2599</v>
      </c>
      <c r="L179">
        <v>798.72064480637971</v>
      </c>
      <c r="N179">
        <v>4</v>
      </c>
    </row>
    <row r="180" spans="1:14" x14ac:dyDescent="0.35">
      <c r="A180" t="s">
        <v>192</v>
      </c>
      <c r="B180" t="s">
        <v>1171</v>
      </c>
      <c r="C180" t="s">
        <v>1742</v>
      </c>
      <c r="E180" t="s">
        <v>2562</v>
      </c>
      <c r="F180">
        <v>180.4</v>
      </c>
      <c r="H180" t="s">
        <v>2564</v>
      </c>
      <c r="I180" t="s">
        <v>2580</v>
      </c>
      <c r="J180" t="s">
        <v>2589</v>
      </c>
      <c r="K180" t="s">
        <v>2600</v>
      </c>
      <c r="L180">
        <v>438.5</v>
      </c>
      <c r="M180" t="s">
        <v>2604</v>
      </c>
      <c r="N180">
        <v>4</v>
      </c>
    </row>
    <row r="181" spans="1:14" x14ac:dyDescent="0.35">
      <c r="A181" t="s">
        <v>193</v>
      </c>
      <c r="B181" t="s">
        <v>1172</v>
      </c>
      <c r="C181" t="s">
        <v>1743</v>
      </c>
      <c r="E181" t="s">
        <v>2558</v>
      </c>
      <c r="F181">
        <v>141.5</v>
      </c>
      <c r="H181" t="s">
        <v>2568</v>
      </c>
      <c r="I181" t="s">
        <v>2573</v>
      </c>
      <c r="J181" t="s">
        <v>2584</v>
      </c>
      <c r="K181" t="s">
        <v>2600</v>
      </c>
      <c r="L181">
        <v>514.16</v>
      </c>
      <c r="M181" t="s">
        <v>2602</v>
      </c>
      <c r="N181">
        <v>2</v>
      </c>
    </row>
    <row r="182" spans="1:14" x14ac:dyDescent="0.35">
      <c r="A182" t="s">
        <v>194</v>
      </c>
      <c r="B182" t="s">
        <v>1173</v>
      </c>
      <c r="C182" t="s">
        <v>1744</v>
      </c>
      <c r="D182">
        <v>56</v>
      </c>
      <c r="E182" t="s">
        <v>2561</v>
      </c>
      <c r="G182">
        <v>73.900000000000006</v>
      </c>
      <c r="H182" t="s">
        <v>2563</v>
      </c>
      <c r="I182" t="s">
        <v>2579</v>
      </c>
      <c r="J182" t="s">
        <v>2587</v>
      </c>
      <c r="K182" t="s">
        <v>2598</v>
      </c>
      <c r="L182">
        <v>231.54</v>
      </c>
      <c r="N182">
        <v>3</v>
      </c>
    </row>
    <row r="183" spans="1:14" x14ac:dyDescent="0.35">
      <c r="A183" t="s">
        <v>195</v>
      </c>
      <c r="B183" t="s">
        <v>1164</v>
      </c>
      <c r="C183" t="s">
        <v>1745</v>
      </c>
      <c r="E183" t="s">
        <v>2559</v>
      </c>
      <c r="H183" t="s">
        <v>2567</v>
      </c>
      <c r="I183" t="s">
        <v>2576</v>
      </c>
      <c r="J183" t="s">
        <v>2584</v>
      </c>
      <c r="K183" t="s">
        <v>2598</v>
      </c>
      <c r="L183">
        <v>242.62</v>
      </c>
      <c r="N183" t="s">
        <v>2606</v>
      </c>
    </row>
    <row r="184" spans="1:14" x14ac:dyDescent="0.35">
      <c r="A184" t="s">
        <v>196</v>
      </c>
      <c r="B184" t="s">
        <v>1052</v>
      </c>
      <c r="C184" t="s">
        <v>1746</v>
      </c>
      <c r="E184" t="s">
        <v>2561</v>
      </c>
      <c r="F184">
        <v>105.7</v>
      </c>
      <c r="H184" t="s">
        <v>2567</v>
      </c>
      <c r="I184" t="s">
        <v>2572</v>
      </c>
      <c r="J184" t="s">
        <v>2590</v>
      </c>
      <c r="K184" t="s">
        <v>2601</v>
      </c>
      <c r="L184">
        <v>401.32</v>
      </c>
      <c r="N184">
        <v>4</v>
      </c>
    </row>
    <row r="185" spans="1:14" x14ac:dyDescent="0.35">
      <c r="A185" t="s">
        <v>197</v>
      </c>
      <c r="B185" t="s">
        <v>1174</v>
      </c>
      <c r="C185" t="s">
        <v>1747</v>
      </c>
      <c r="F185">
        <v>155.5</v>
      </c>
      <c r="H185" t="s">
        <v>2564</v>
      </c>
      <c r="I185" t="s">
        <v>2578</v>
      </c>
      <c r="J185" t="s">
        <v>2586</v>
      </c>
      <c r="K185" t="s">
        <v>2599</v>
      </c>
      <c r="L185">
        <v>266.08</v>
      </c>
      <c r="M185" t="s">
        <v>2602</v>
      </c>
      <c r="N185">
        <v>3</v>
      </c>
    </row>
    <row r="186" spans="1:14" x14ac:dyDescent="0.35">
      <c r="A186" t="s">
        <v>198</v>
      </c>
      <c r="B186" t="s">
        <v>1175</v>
      </c>
      <c r="C186" t="s">
        <v>1748</v>
      </c>
      <c r="E186" t="s">
        <v>2559</v>
      </c>
      <c r="H186" t="s">
        <v>2563</v>
      </c>
      <c r="I186" t="s">
        <v>2580</v>
      </c>
      <c r="J186" t="s">
        <v>2587</v>
      </c>
      <c r="K186" t="s">
        <v>2600</v>
      </c>
      <c r="L186">
        <v>752.61701222808551</v>
      </c>
      <c r="M186" t="s">
        <v>2602</v>
      </c>
      <c r="N186">
        <v>1</v>
      </c>
    </row>
    <row r="187" spans="1:14" x14ac:dyDescent="0.35">
      <c r="A187" t="s">
        <v>199</v>
      </c>
      <c r="B187" t="s">
        <v>1176</v>
      </c>
      <c r="C187" t="s">
        <v>1749</v>
      </c>
      <c r="E187" t="s">
        <v>2558</v>
      </c>
      <c r="F187">
        <v>196.4</v>
      </c>
      <c r="G187">
        <v>104.2</v>
      </c>
      <c r="H187" t="s">
        <v>2564</v>
      </c>
      <c r="I187" t="s">
        <v>2575</v>
      </c>
      <c r="J187" t="s">
        <v>2587</v>
      </c>
      <c r="K187" t="s">
        <v>2601</v>
      </c>
      <c r="L187">
        <v>753.82</v>
      </c>
      <c r="N187" t="s">
        <v>2606</v>
      </c>
    </row>
    <row r="188" spans="1:14" x14ac:dyDescent="0.35">
      <c r="A188" t="s">
        <v>200</v>
      </c>
      <c r="B188" t="s">
        <v>1136</v>
      </c>
      <c r="C188" t="s">
        <v>1750</v>
      </c>
      <c r="E188" t="s">
        <v>2562</v>
      </c>
      <c r="F188">
        <v>139.30000000000001</v>
      </c>
      <c r="H188" t="s">
        <v>2566</v>
      </c>
      <c r="I188" t="s">
        <v>2578</v>
      </c>
      <c r="J188" t="s">
        <v>2589</v>
      </c>
      <c r="K188" t="s">
        <v>2600</v>
      </c>
      <c r="L188">
        <v>847.31</v>
      </c>
      <c r="M188" t="s">
        <v>2604</v>
      </c>
      <c r="N188">
        <v>3</v>
      </c>
    </row>
    <row r="189" spans="1:14" x14ac:dyDescent="0.35">
      <c r="A189" t="s">
        <v>201</v>
      </c>
      <c r="B189" t="s">
        <v>1160</v>
      </c>
      <c r="C189" t="s">
        <v>1751</v>
      </c>
      <c r="E189" t="s">
        <v>2562</v>
      </c>
      <c r="H189" t="s">
        <v>2563</v>
      </c>
      <c r="I189" t="s">
        <v>2581</v>
      </c>
      <c r="J189" t="s">
        <v>2589</v>
      </c>
      <c r="K189" t="s">
        <v>2600</v>
      </c>
      <c r="L189">
        <v>769.51</v>
      </c>
      <c r="N189" t="s">
        <v>2606</v>
      </c>
    </row>
    <row r="190" spans="1:14" x14ac:dyDescent="0.35">
      <c r="A190" t="s">
        <v>202</v>
      </c>
      <c r="B190" t="s">
        <v>1177</v>
      </c>
      <c r="C190" t="s">
        <v>1752</v>
      </c>
      <c r="D190">
        <v>58</v>
      </c>
      <c r="E190" t="s">
        <v>2558</v>
      </c>
      <c r="H190" t="s">
        <v>2563</v>
      </c>
      <c r="I190" t="s">
        <v>2577</v>
      </c>
      <c r="J190" t="s">
        <v>2589</v>
      </c>
      <c r="K190" t="s">
        <v>2601</v>
      </c>
      <c r="L190">
        <v>231.44</v>
      </c>
      <c r="N190">
        <v>3</v>
      </c>
    </row>
    <row r="191" spans="1:14" x14ac:dyDescent="0.35">
      <c r="A191" t="s">
        <v>203</v>
      </c>
      <c r="B191" t="s">
        <v>1117</v>
      </c>
      <c r="C191" t="s">
        <v>1753</v>
      </c>
      <c r="E191" t="s">
        <v>2558</v>
      </c>
      <c r="G191">
        <v>116.6</v>
      </c>
      <c r="H191" t="s">
        <v>2567</v>
      </c>
      <c r="I191" t="s">
        <v>2569</v>
      </c>
      <c r="J191" t="s">
        <v>2589</v>
      </c>
      <c r="K191" t="s">
        <v>2599</v>
      </c>
      <c r="L191">
        <v>463.83</v>
      </c>
      <c r="M191" t="s">
        <v>2602</v>
      </c>
      <c r="N191">
        <v>5</v>
      </c>
    </row>
    <row r="192" spans="1:14" x14ac:dyDescent="0.35">
      <c r="A192" t="s">
        <v>204</v>
      </c>
      <c r="B192" t="s">
        <v>1178</v>
      </c>
      <c r="C192" t="s">
        <v>1754</v>
      </c>
      <c r="D192">
        <v>8</v>
      </c>
      <c r="E192" t="s">
        <v>2559</v>
      </c>
      <c r="H192" t="s">
        <v>2565</v>
      </c>
      <c r="I192" t="s">
        <v>2572</v>
      </c>
      <c r="J192" t="s">
        <v>2584</v>
      </c>
      <c r="K192" t="s">
        <v>2600</v>
      </c>
      <c r="L192">
        <v>331.04</v>
      </c>
      <c r="N192" t="s">
        <v>2606</v>
      </c>
    </row>
    <row r="193" spans="1:14" x14ac:dyDescent="0.35">
      <c r="A193" t="s">
        <v>205</v>
      </c>
      <c r="B193" t="s">
        <v>1179</v>
      </c>
      <c r="C193" t="s">
        <v>1755</v>
      </c>
      <c r="D193">
        <v>78</v>
      </c>
      <c r="E193" t="s">
        <v>2562</v>
      </c>
      <c r="F193">
        <v>128.19999999999999</v>
      </c>
      <c r="G193">
        <v>102.8</v>
      </c>
      <c r="H193" t="s">
        <v>2565</v>
      </c>
      <c r="I193" t="s">
        <v>2574</v>
      </c>
      <c r="J193" t="s">
        <v>2591</v>
      </c>
      <c r="K193" t="s">
        <v>2601</v>
      </c>
      <c r="L193">
        <v>78.680000000000007</v>
      </c>
      <c r="M193" t="s">
        <v>2604</v>
      </c>
      <c r="N193">
        <v>3</v>
      </c>
    </row>
    <row r="194" spans="1:14" x14ac:dyDescent="0.35">
      <c r="A194" t="s">
        <v>206</v>
      </c>
      <c r="B194" t="s">
        <v>1061</v>
      </c>
      <c r="C194" t="s">
        <v>1756</v>
      </c>
      <c r="E194" t="s">
        <v>2560</v>
      </c>
      <c r="H194" t="s">
        <v>2565</v>
      </c>
      <c r="I194" t="s">
        <v>2583</v>
      </c>
      <c r="J194" t="s">
        <v>2587</v>
      </c>
      <c r="K194" t="s">
        <v>2599</v>
      </c>
      <c r="L194">
        <v>73.37</v>
      </c>
      <c r="N194" t="s">
        <v>2605</v>
      </c>
    </row>
    <row r="195" spans="1:14" x14ac:dyDescent="0.35">
      <c r="A195" t="s">
        <v>207</v>
      </c>
      <c r="B195" t="s">
        <v>1180</v>
      </c>
      <c r="C195" t="s">
        <v>1757</v>
      </c>
      <c r="G195">
        <v>51.2</v>
      </c>
      <c r="H195" t="s">
        <v>2563</v>
      </c>
      <c r="I195" t="s">
        <v>2577</v>
      </c>
      <c r="J195" t="s">
        <v>2590</v>
      </c>
      <c r="K195" t="s">
        <v>2599</v>
      </c>
      <c r="L195">
        <v>752.75</v>
      </c>
      <c r="N195">
        <v>1</v>
      </c>
    </row>
    <row r="196" spans="1:14" x14ac:dyDescent="0.35">
      <c r="A196" t="s">
        <v>208</v>
      </c>
      <c r="B196" t="s">
        <v>1181</v>
      </c>
      <c r="C196" t="s">
        <v>1758</v>
      </c>
      <c r="D196">
        <v>66</v>
      </c>
      <c r="E196" t="s">
        <v>2561</v>
      </c>
      <c r="F196">
        <v>172.2</v>
      </c>
      <c r="H196" t="s">
        <v>2568</v>
      </c>
      <c r="I196" t="s">
        <v>2569</v>
      </c>
      <c r="J196" t="s">
        <v>2587</v>
      </c>
      <c r="K196" t="s">
        <v>2600</v>
      </c>
      <c r="L196">
        <v>616.03</v>
      </c>
      <c r="N196" t="s">
        <v>2605</v>
      </c>
    </row>
    <row r="197" spans="1:14" x14ac:dyDescent="0.35">
      <c r="A197" t="s">
        <v>209</v>
      </c>
      <c r="B197" t="s">
        <v>1182</v>
      </c>
      <c r="C197" t="s">
        <v>1759</v>
      </c>
      <c r="E197" t="s">
        <v>2558</v>
      </c>
      <c r="H197" t="s">
        <v>2563</v>
      </c>
      <c r="I197" t="s">
        <v>2572</v>
      </c>
      <c r="J197" t="s">
        <v>2594</v>
      </c>
      <c r="K197" t="s">
        <v>2599</v>
      </c>
      <c r="L197">
        <v>105.21</v>
      </c>
      <c r="N197">
        <v>4</v>
      </c>
    </row>
    <row r="198" spans="1:14" x14ac:dyDescent="0.35">
      <c r="A198" t="s">
        <v>210</v>
      </c>
      <c r="B198" t="s">
        <v>1133</v>
      </c>
      <c r="C198" t="s">
        <v>1760</v>
      </c>
      <c r="E198" t="s">
        <v>2562</v>
      </c>
      <c r="G198">
        <v>65.2</v>
      </c>
      <c r="H198" t="s">
        <v>2567</v>
      </c>
      <c r="I198" t="s">
        <v>2575</v>
      </c>
      <c r="J198" t="s">
        <v>2585</v>
      </c>
      <c r="K198" t="s">
        <v>2599</v>
      </c>
      <c r="L198">
        <v>456.59</v>
      </c>
      <c r="M198" t="s">
        <v>2603</v>
      </c>
      <c r="N198">
        <v>2</v>
      </c>
    </row>
    <row r="199" spans="1:14" x14ac:dyDescent="0.35">
      <c r="A199" t="s">
        <v>211</v>
      </c>
      <c r="B199" t="s">
        <v>1183</v>
      </c>
      <c r="C199" t="s">
        <v>1761</v>
      </c>
      <c r="E199" t="s">
        <v>2561</v>
      </c>
      <c r="H199" t="s">
        <v>2566</v>
      </c>
      <c r="I199" t="s">
        <v>2578</v>
      </c>
      <c r="J199" t="s">
        <v>2595</v>
      </c>
      <c r="K199" t="s">
        <v>2599</v>
      </c>
      <c r="L199">
        <v>149.19999999999999</v>
      </c>
      <c r="N199" t="s">
        <v>2605</v>
      </c>
    </row>
    <row r="200" spans="1:14" x14ac:dyDescent="0.35">
      <c r="A200" t="s">
        <v>212</v>
      </c>
      <c r="B200" t="s">
        <v>1184</v>
      </c>
      <c r="C200" t="s">
        <v>1762</v>
      </c>
      <c r="E200" t="s">
        <v>2559</v>
      </c>
      <c r="G200">
        <v>89.3</v>
      </c>
      <c r="H200" t="s">
        <v>2564</v>
      </c>
      <c r="I200" t="s">
        <v>2574</v>
      </c>
      <c r="J200" t="s">
        <v>2590</v>
      </c>
      <c r="K200" t="s">
        <v>2599</v>
      </c>
      <c r="L200">
        <v>205.32</v>
      </c>
      <c r="M200" t="s">
        <v>2604</v>
      </c>
      <c r="N200">
        <v>1</v>
      </c>
    </row>
    <row r="201" spans="1:14" x14ac:dyDescent="0.35">
      <c r="A201" t="s">
        <v>213</v>
      </c>
      <c r="B201" t="s">
        <v>1185</v>
      </c>
      <c r="C201" t="s">
        <v>1763</v>
      </c>
      <c r="D201">
        <v>89</v>
      </c>
      <c r="F201">
        <v>115.5</v>
      </c>
      <c r="G201">
        <v>44.9</v>
      </c>
      <c r="H201" t="s">
        <v>2565</v>
      </c>
      <c r="I201" t="s">
        <v>2573</v>
      </c>
      <c r="J201" t="s">
        <v>2590</v>
      </c>
      <c r="K201" t="s">
        <v>2598</v>
      </c>
      <c r="L201">
        <v>346.1</v>
      </c>
      <c r="M201" t="s">
        <v>2602</v>
      </c>
      <c r="N201">
        <v>1</v>
      </c>
    </row>
    <row r="202" spans="1:14" x14ac:dyDescent="0.35">
      <c r="A202" t="s">
        <v>214</v>
      </c>
      <c r="B202" t="s">
        <v>1186</v>
      </c>
      <c r="C202" t="s">
        <v>1764</v>
      </c>
      <c r="H202" t="s">
        <v>2564</v>
      </c>
      <c r="I202" t="s">
        <v>2581</v>
      </c>
      <c r="J202" t="s">
        <v>2585</v>
      </c>
      <c r="K202" t="s">
        <v>2599</v>
      </c>
      <c r="L202">
        <v>290.8</v>
      </c>
      <c r="N202">
        <v>2</v>
      </c>
    </row>
    <row r="203" spans="1:14" x14ac:dyDescent="0.35">
      <c r="A203" t="s">
        <v>215</v>
      </c>
      <c r="B203" t="s">
        <v>1187</v>
      </c>
      <c r="C203" t="s">
        <v>1765</v>
      </c>
      <c r="E203" t="s">
        <v>2558</v>
      </c>
      <c r="H203" t="s">
        <v>2568</v>
      </c>
      <c r="I203" t="s">
        <v>2578</v>
      </c>
      <c r="J203" t="s">
        <v>2590</v>
      </c>
      <c r="K203" t="s">
        <v>2599</v>
      </c>
      <c r="L203">
        <v>820.39</v>
      </c>
      <c r="M203" t="s">
        <v>2602</v>
      </c>
      <c r="N203" t="s">
        <v>2606</v>
      </c>
    </row>
    <row r="204" spans="1:14" x14ac:dyDescent="0.35">
      <c r="A204" t="s">
        <v>216</v>
      </c>
      <c r="B204" t="s">
        <v>1138</v>
      </c>
      <c r="C204" t="s">
        <v>1766</v>
      </c>
      <c r="E204" t="s">
        <v>2562</v>
      </c>
      <c r="H204" t="s">
        <v>2564</v>
      </c>
      <c r="I204" t="s">
        <v>2583</v>
      </c>
      <c r="J204" t="s">
        <v>2595</v>
      </c>
      <c r="K204" t="s">
        <v>2601</v>
      </c>
      <c r="L204">
        <v>934.07</v>
      </c>
      <c r="N204">
        <v>1</v>
      </c>
    </row>
    <row r="205" spans="1:14" x14ac:dyDescent="0.35">
      <c r="A205" t="s">
        <v>217</v>
      </c>
      <c r="B205" t="s">
        <v>1188</v>
      </c>
      <c r="C205" t="s">
        <v>1767</v>
      </c>
      <c r="E205" t="s">
        <v>2559</v>
      </c>
      <c r="G205">
        <v>82.1</v>
      </c>
      <c r="H205" t="s">
        <v>2563</v>
      </c>
      <c r="I205" t="s">
        <v>2577</v>
      </c>
      <c r="J205" t="s">
        <v>2585</v>
      </c>
      <c r="K205" t="s">
        <v>2599</v>
      </c>
      <c r="L205">
        <v>187</v>
      </c>
      <c r="M205" t="s">
        <v>2602</v>
      </c>
      <c r="N205">
        <v>2</v>
      </c>
    </row>
    <row r="206" spans="1:14" x14ac:dyDescent="0.35">
      <c r="A206" t="s">
        <v>218</v>
      </c>
      <c r="B206" t="s">
        <v>1189</v>
      </c>
      <c r="C206" t="s">
        <v>1768</v>
      </c>
      <c r="E206" t="s">
        <v>2559</v>
      </c>
      <c r="F206">
        <v>102.7</v>
      </c>
      <c r="H206" t="s">
        <v>2563</v>
      </c>
      <c r="I206" t="s">
        <v>2582</v>
      </c>
      <c r="J206" t="s">
        <v>2585</v>
      </c>
      <c r="K206" t="s">
        <v>2598</v>
      </c>
      <c r="L206">
        <v>724.85</v>
      </c>
      <c r="N206">
        <v>1</v>
      </c>
    </row>
    <row r="207" spans="1:14" x14ac:dyDescent="0.35">
      <c r="A207" t="s">
        <v>219</v>
      </c>
      <c r="B207" t="s">
        <v>1050</v>
      </c>
      <c r="C207" t="s">
        <v>1769</v>
      </c>
      <c r="D207">
        <v>4</v>
      </c>
      <c r="F207">
        <v>108</v>
      </c>
      <c r="H207" t="s">
        <v>2568</v>
      </c>
      <c r="I207" t="s">
        <v>2576</v>
      </c>
      <c r="J207" t="s">
        <v>2588</v>
      </c>
      <c r="K207" t="s">
        <v>2600</v>
      </c>
      <c r="L207">
        <v>434.45</v>
      </c>
      <c r="M207" t="s">
        <v>2604</v>
      </c>
      <c r="N207">
        <v>4</v>
      </c>
    </row>
    <row r="208" spans="1:14" x14ac:dyDescent="0.35">
      <c r="A208" t="s">
        <v>220</v>
      </c>
      <c r="B208" t="s">
        <v>1157</v>
      </c>
      <c r="C208" t="s">
        <v>1770</v>
      </c>
      <c r="E208" t="s">
        <v>2558</v>
      </c>
      <c r="G208">
        <v>116</v>
      </c>
      <c r="H208" t="s">
        <v>2568</v>
      </c>
      <c r="I208" t="s">
        <v>2576</v>
      </c>
      <c r="J208" t="s">
        <v>2588</v>
      </c>
      <c r="K208" t="s">
        <v>2599</v>
      </c>
      <c r="L208">
        <v>308.39</v>
      </c>
      <c r="M208" t="s">
        <v>2604</v>
      </c>
      <c r="N208" t="s">
        <v>2606</v>
      </c>
    </row>
    <row r="209" spans="1:14" x14ac:dyDescent="0.35">
      <c r="A209" t="s">
        <v>221</v>
      </c>
      <c r="B209" t="s">
        <v>1190</v>
      </c>
      <c r="C209" t="s">
        <v>1771</v>
      </c>
      <c r="D209">
        <v>29</v>
      </c>
      <c r="G209">
        <v>101.6</v>
      </c>
      <c r="H209" t="s">
        <v>2565</v>
      </c>
      <c r="I209" t="s">
        <v>2576</v>
      </c>
      <c r="J209" t="s">
        <v>2587</v>
      </c>
      <c r="K209" t="s">
        <v>2600</v>
      </c>
      <c r="L209">
        <v>864.4</v>
      </c>
      <c r="M209" t="s">
        <v>2603</v>
      </c>
      <c r="N209">
        <v>4</v>
      </c>
    </row>
    <row r="210" spans="1:14" x14ac:dyDescent="0.35">
      <c r="A210" t="s">
        <v>222</v>
      </c>
      <c r="B210" t="s">
        <v>1191</v>
      </c>
      <c r="C210" t="s">
        <v>1772</v>
      </c>
      <c r="D210">
        <v>19</v>
      </c>
      <c r="E210" t="s">
        <v>2559</v>
      </c>
      <c r="H210" t="s">
        <v>2564</v>
      </c>
      <c r="I210" t="s">
        <v>2574</v>
      </c>
      <c r="J210" t="s">
        <v>2588</v>
      </c>
      <c r="K210" t="s">
        <v>2601</v>
      </c>
      <c r="L210">
        <v>646.94000000000005</v>
      </c>
      <c r="M210" t="s">
        <v>2604</v>
      </c>
      <c r="N210">
        <v>5</v>
      </c>
    </row>
    <row r="211" spans="1:14" x14ac:dyDescent="0.35">
      <c r="A211" t="s">
        <v>223</v>
      </c>
      <c r="B211" t="s">
        <v>1091</v>
      </c>
      <c r="C211" t="s">
        <v>1773</v>
      </c>
      <c r="E211" t="s">
        <v>2560</v>
      </c>
      <c r="G211">
        <v>87.2</v>
      </c>
      <c r="H211" t="s">
        <v>2567</v>
      </c>
      <c r="I211" t="s">
        <v>2583</v>
      </c>
      <c r="J211" t="s">
        <v>2588</v>
      </c>
      <c r="K211" t="s">
        <v>2599</v>
      </c>
      <c r="L211">
        <v>392.44</v>
      </c>
      <c r="M211" t="s">
        <v>2604</v>
      </c>
      <c r="N211">
        <v>5</v>
      </c>
    </row>
    <row r="212" spans="1:14" x14ac:dyDescent="0.35">
      <c r="A212" t="s">
        <v>224</v>
      </c>
      <c r="B212" t="s">
        <v>1192</v>
      </c>
      <c r="C212" t="s">
        <v>1774</v>
      </c>
      <c r="D212">
        <v>51</v>
      </c>
      <c r="E212" t="s">
        <v>2558</v>
      </c>
      <c r="F212">
        <v>121.2</v>
      </c>
      <c r="G212">
        <v>79</v>
      </c>
      <c r="H212" t="s">
        <v>2568</v>
      </c>
      <c r="I212" t="s">
        <v>2569</v>
      </c>
      <c r="J212" t="s">
        <v>2587</v>
      </c>
      <c r="K212" t="s">
        <v>2598</v>
      </c>
      <c r="L212">
        <v>637.53</v>
      </c>
      <c r="M212" t="s">
        <v>2604</v>
      </c>
    </row>
    <row r="213" spans="1:14" x14ac:dyDescent="0.35">
      <c r="A213" t="s">
        <v>225</v>
      </c>
      <c r="B213" t="s">
        <v>1193</v>
      </c>
      <c r="C213" t="s">
        <v>1775</v>
      </c>
      <c r="E213" t="s">
        <v>2560</v>
      </c>
      <c r="H213" t="s">
        <v>2564</v>
      </c>
      <c r="I213" t="s">
        <v>2575</v>
      </c>
      <c r="J213" t="s">
        <v>2590</v>
      </c>
      <c r="K213" t="s">
        <v>2599</v>
      </c>
      <c r="L213">
        <v>569.41999999999996</v>
      </c>
    </row>
    <row r="214" spans="1:14" x14ac:dyDescent="0.35">
      <c r="A214" t="s">
        <v>226</v>
      </c>
      <c r="B214" t="s">
        <v>1114</v>
      </c>
      <c r="C214" t="s">
        <v>1776</v>
      </c>
      <c r="E214" t="s">
        <v>2561</v>
      </c>
      <c r="F214">
        <v>126.8</v>
      </c>
      <c r="G214">
        <v>76</v>
      </c>
      <c r="H214" t="s">
        <v>2563</v>
      </c>
      <c r="I214" t="s">
        <v>2579</v>
      </c>
      <c r="J214" t="s">
        <v>2586</v>
      </c>
      <c r="K214" t="s">
        <v>2600</v>
      </c>
      <c r="L214">
        <v>898.44</v>
      </c>
      <c r="N214" t="s">
        <v>2606</v>
      </c>
    </row>
    <row r="215" spans="1:14" x14ac:dyDescent="0.35">
      <c r="A215" t="s">
        <v>227</v>
      </c>
      <c r="B215" t="s">
        <v>1194</v>
      </c>
      <c r="C215" t="s">
        <v>1777</v>
      </c>
      <c r="E215" t="s">
        <v>2558</v>
      </c>
      <c r="H215" t="s">
        <v>2563</v>
      </c>
      <c r="I215" t="s">
        <v>2577</v>
      </c>
      <c r="J215" t="s">
        <v>2586</v>
      </c>
      <c r="K215" t="s">
        <v>2599</v>
      </c>
      <c r="L215">
        <v>353.8</v>
      </c>
    </row>
    <row r="216" spans="1:14" x14ac:dyDescent="0.35">
      <c r="A216" t="s">
        <v>228</v>
      </c>
      <c r="B216" t="s">
        <v>1195</v>
      </c>
      <c r="C216" t="s">
        <v>1778</v>
      </c>
      <c r="E216" t="s">
        <v>2558</v>
      </c>
      <c r="H216" t="s">
        <v>2567</v>
      </c>
      <c r="I216" t="s">
        <v>2582</v>
      </c>
      <c r="J216" t="s">
        <v>2585</v>
      </c>
      <c r="K216" t="s">
        <v>2598</v>
      </c>
      <c r="L216">
        <v>419</v>
      </c>
      <c r="M216" t="s">
        <v>2602</v>
      </c>
      <c r="N216" t="s">
        <v>2606</v>
      </c>
    </row>
    <row r="217" spans="1:14" x14ac:dyDescent="0.35">
      <c r="A217" t="s">
        <v>229</v>
      </c>
      <c r="B217" t="s">
        <v>1196</v>
      </c>
      <c r="C217" t="s">
        <v>1779</v>
      </c>
      <c r="D217">
        <v>67</v>
      </c>
      <c r="E217" t="s">
        <v>2558</v>
      </c>
      <c r="F217">
        <v>107.6</v>
      </c>
      <c r="G217">
        <v>86</v>
      </c>
      <c r="H217" t="s">
        <v>2563</v>
      </c>
      <c r="I217" t="s">
        <v>2570</v>
      </c>
      <c r="J217" t="s">
        <v>2586</v>
      </c>
      <c r="K217" t="s">
        <v>2600</v>
      </c>
      <c r="L217">
        <v>781.39</v>
      </c>
      <c r="M217" t="s">
        <v>2604</v>
      </c>
      <c r="N217">
        <v>5</v>
      </c>
    </row>
    <row r="218" spans="1:14" x14ac:dyDescent="0.35">
      <c r="A218" t="s">
        <v>230</v>
      </c>
      <c r="B218" t="s">
        <v>1197</v>
      </c>
      <c r="C218" t="s">
        <v>1780</v>
      </c>
      <c r="D218">
        <v>5</v>
      </c>
      <c r="E218" t="s">
        <v>2558</v>
      </c>
      <c r="H218" t="s">
        <v>2566</v>
      </c>
      <c r="I218" t="s">
        <v>2572</v>
      </c>
      <c r="J218" t="s">
        <v>2584</v>
      </c>
      <c r="K218" t="s">
        <v>2601</v>
      </c>
      <c r="L218">
        <v>830.74</v>
      </c>
      <c r="M218" t="s">
        <v>2602</v>
      </c>
      <c r="N218">
        <v>3</v>
      </c>
    </row>
    <row r="219" spans="1:14" x14ac:dyDescent="0.35">
      <c r="A219" t="s">
        <v>231</v>
      </c>
      <c r="B219" t="s">
        <v>1198</v>
      </c>
      <c r="C219" t="s">
        <v>1781</v>
      </c>
      <c r="E219" t="s">
        <v>2561</v>
      </c>
      <c r="H219" t="s">
        <v>2568</v>
      </c>
      <c r="I219" t="s">
        <v>2569</v>
      </c>
      <c r="J219" t="s">
        <v>2590</v>
      </c>
      <c r="K219" t="s">
        <v>2600</v>
      </c>
      <c r="L219">
        <v>733.42</v>
      </c>
      <c r="N219">
        <v>5</v>
      </c>
    </row>
    <row r="220" spans="1:14" x14ac:dyDescent="0.35">
      <c r="A220" t="s">
        <v>232</v>
      </c>
      <c r="B220" t="s">
        <v>1179</v>
      </c>
      <c r="C220" t="s">
        <v>1782</v>
      </c>
      <c r="E220" t="s">
        <v>2560</v>
      </c>
      <c r="G220">
        <v>91.9</v>
      </c>
      <c r="H220" t="s">
        <v>2564</v>
      </c>
      <c r="I220" t="s">
        <v>2577</v>
      </c>
      <c r="J220" t="s">
        <v>2586</v>
      </c>
      <c r="K220" t="s">
        <v>2601</v>
      </c>
      <c r="L220">
        <v>797.72</v>
      </c>
      <c r="M220" t="s">
        <v>2602</v>
      </c>
      <c r="N220">
        <v>1</v>
      </c>
    </row>
    <row r="221" spans="1:14" x14ac:dyDescent="0.35">
      <c r="A221" t="s">
        <v>233</v>
      </c>
      <c r="B221" t="s">
        <v>1199</v>
      </c>
      <c r="C221" t="s">
        <v>1783</v>
      </c>
      <c r="E221" t="s">
        <v>2561</v>
      </c>
      <c r="H221" t="s">
        <v>2566</v>
      </c>
      <c r="I221" t="s">
        <v>2583</v>
      </c>
      <c r="J221" t="s">
        <v>2588</v>
      </c>
      <c r="K221" t="s">
        <v>2599</v>
      </c>
      <c r="L221">
        <v>478.46208509435507</v>
      </c>
      <c r="M221" t="s">
        <v>2602</v>
      </c>
      <c r="N221">
        <v>5</v>
      </c>
    </row>
    <row r="222" spans="1:14" x14ac:dyDescent="0.35">
      <c r="A222" t="s">
        <v>234</v>
      </c>
      <c r="B222" t="s">
        <v>1200</v>
      </c>
      <c r="C222" t="s">
        <v>1784</v>
      </c>
      <c r="E222" t="s">
        <v>2562</v>
      </c>
      <c r="G222">
        <v>101.8</v>
      </c>
      <c r="H222" t="s">
        <v>2568</v>
      </c>
      <c r="I222" t="s">
        <v>2577</v>
      </c>
      <c r="J222" t="s">
        <v>2589</v>
      </c>
      <c r="K222" t="s">
        <v>2599</v>
      </c>
      <c r="L222">
        <v>284.26</v>
      </c>
      <c r="M222" t="s">
        <v>2603</v>
      </c>
      <c r="N222">
        <v>1</v>
      </c>
    </row>
    <row r="223" spans="1:14" x14ac:dyDescent="0.35">
      <c r="A223" t="s">
        <v>235</v>
      </c>
      <c r="B223" t="s">
        <v>1201</v>
      </c>
      <c r="C223" t="s">
        <v>1785</v>
      </c>
      <c r="F223">
        <v>154.9</v>
      </c>
      <c r="G223">
        <v>49.4</v>
      </c>
      <c r="H223" t="s">
        <v>2565</v>
      </c>
      <c r="I223" t="s">
        <v>2569</v>
      </c>
      <c r="J223" t="s">
        <v>2593</v>
      </c>
      <c r="K223" t="s">
        <v>2598</v>
      </c>
      <c r="L223">
        <v>206.85</v>
      </c>
    </row>
    <row r="224" spans="1:14" x14ac:dyDescent="0.35">
      <c r="A224" t="s">
        <v>236</v>
      </c>
      <c r="B224" t="s">
        <v>1202</v>
      </c>
      <c r="C224" t="s">
        <v>1786</v>
      </c>
      <c r="E224" t="s">
        <v>2561</v>
      </c>
      <c r="G224">
        <v>111</v>
      </c>
      <c r="H224" t="s">
        <v>2565</v>
      </c>
      <c r="I224" t="s">
        <v>2569</v>
      </c>
      <c r="J224" t="s">
        <v>2584</v>
      </c>
      <c r="K224" t="s">
        <v>2601</v>
      </c>
      <c r="L224">
        <v>454.53</v>
      </c>
    </row>
    <row r="225" spans="1:14" x14ac:dyDescent="0.35">
      <c r="A225" t="s">
        <v>237</v>
      </c>
      <c r="B225" t="s">
        <v>1203</v>
      </c>
      <c r="C225" t="s">
        <v>1787</v>
      </c>
      <c r="E225" t="s">
        <v>2558</v>
      </c>
      <c r="H225" t="s">
        <v>2563</v>
      </c>
      <c r="I225" t="s">
        <v>2583</v>
      </c>
      <c r="J225" t="s">
        <v>2586</v>
      </c>
      <c r="K225" t="s">
        <v>2600</v>
      </c>
      <c r="L225">
        <v>409.71</v>
      </c>
      <c r="M225" t="s">
        <v>2602</v>
      </c>
      <c r="N225">
        <v>1</v>
      </c>
    </row>
    <row r="226" spans="1:14" x14ac:dyDescent="0.35">
      <c r="A226" t="s">
        <v>238</v>
      </c>
      <c r="B226" t="s">
        <v>1034</v>
      </c>
      <c r="C226" t="s">
        <v>1788</v>
      </c>
      <c r="E226" t="s">
        <v>2559</v>
      </c>
      <c r="H226" t="s">
        <v>2564</v>
      </c>
      <c r="I226" t="s">
        <v>2583</v>
      </c>
      <c r="J226" t="s">
        <v>2587</v>
      </c>
      <c r="K226" t="s">
        <v>2599</v>
      </c>
      <c r="L226">
        <v>116.926006969383</v>
      </c>
      <c r="M226" t="s">
        <v>2602</v>
      </c>
      <c r="N226" t="s">
        <v>2606</v>
      </c>
    </row>
    <row r="227" spans="1:14" x14ac:dyDescent="0.35">
      <c r="A227" t="s">
        <v>239</v>
      </c>
      <c r="B227" t="s">
        <v>1204</v>
      </c>
      <c r="C227" t="s">
        <v>1789</v>
      </c>
      <c r="D227">
        <v>56</v>
      </c>
      <c r="E227" t="s">
        <v>2559</v>
      </c>
      <c r="G227">
        <v>70.900000000000006</v>
      </c>
      <c r="H227" t="s">
        <v>2565</v>
      </c>
      <c r="I227" t="s">
        <v>2578</v>
      </c>
      <c r="J227" t="s">
        <v>2586</v>
      </c>
      <c r="K227" t="s">
        <v>2601</v>
      </c>
      <c r="L227">
        <v>855.96</v>
      </c>
    </row>
    <row r="228" spans="1:14" x14ac:dyDescent="0.35">
      <c r="A228" t="s">
        <v>240</v>
      </c>
      <c r="B228" t="s">
        <v>1205</v>
      </c>
      <c r="C228" t="s">
        <v>1790</v>
      </c>
      <c r="E228" t="s">
        <v>2560</v>
      </c>
      <c r="H228" t="s">
        <v>2565</v>
      </c>
      <c r="I228" t="s">
        <v>2581</v>
      </c>
      <c r="J228" t="s">
        <v>2586</v>
      </c>
      <c r="K228" t="s">
        <v>2601</v>
      </c>
      <c r="L228">
        <v>826.79</v>
      </c>
      <c r="N228">
        <v>2</v>
      </c>
    </row>
    <row r="229" spans="1:14" x14ac:dyDescent="0.35">
      <c r="A229" t="s">
        <v>241</v>
      </c>
      <c r="B229" t="s">
        <v>1197</v>
      </c>
      <c r="C229" t="s">
        <v>1791</v>
      </c>
      <c r="H229" t="s">
        <v>2563</v>
      </c>
      <c r="I229" t="s">
        <v>2579</v>
      </c>
      <c r="J229" t="s">
        <v>2584</v>
      </c>
      <c r="K229" t="s">
        <v>2598</v>
      </c>
      <c r="L229">
        <v>315.07</v>
      </c>
      <c r="N229" t="s">
        <v>2605</v>
      </c>
    </row>
    <row r="230" spans="1:14" x14ac:dyDescent="0.35">
      <c r="A230" t="s">
        <v>242</v>
      </c>
      <c r="B230" t="s">
        <v>1206</v>
      </c>
      <c r="C230" t="s">
        <v>1792</v>
      </c>
      <c r="D230">
        <v>52</v>
      </c>
      <c r="E230" t="s">
        <v>2562</v>
      </c>
      <c r="G230">
        <v>115.5</v>
      </c>
      <c r="H230" t="s">
        <v>2566</v>
      </c>
      <c r="I230" t="s">
        <v>2575</v>
      </c>
      <c r="J230" t="s">
        <v>2596</v>
      </c>
      <c r="K230" t="s">
        <v>2598</v>
      </c>
      <c r="L230">
        <v>530.79</v>
      </c>
    </row>
    <row r="231" spans="1:14" x14ac:dyDescent="0.35">
      <c r="A231" t="s">
        <v>243</v>
      </c>
      <c r="B231" t="s">
        <v>1207</v>
      </c>
      <c r="C231" t="s">
        <v>1793</v>
      </c>
      <c r="D231">
        <v>18</v>
      </c>
      <c r="H231" t="s">
        <v>2567</v>
      </c>
      <c r="I231" t="s">
        <v>2576</v>
      </c>
      <c r="J231" t="s">
        <v>2585</v>
      </c>
      <c r="K231" t="s">
        <v>2601</v>
      </c>
      <c r="L231">
        <v>728.05526890545059</v>
      </c>
      <c r="M231" t="s">
        <v>2603</v>
      </c>
      <c r="N231">
        <v>5</v>
      </c>
    </row>
    <row r="232" spans="1:14" x14ac:dyDescent="0.35">
      <c r="A232" t="s">
        <v>244</v>
      </c>
      <c r="B232" t="s">
        <v>1208</v>
      </c>
      <c r="C232" t="s">
        <v>1794</v>
      </c>
      <c r="E232" t="s">
        <v>2560</v>
      </c>
      <c r="H232" t="s">
        <v>2564</v>
      </c>
      <c r="I232" t="s">
        <v>2574</v>
      </c>
      <c r="J232" t="s">
        <v>2587</v>
      </c>
      <c r="K232" t="s">
        <v>2600</v>
      </c>
      <c r="L232">
        <v>526.27</v>
      </c>
      <c r="M232" t="s">
        <v>2602</v>
      </c>
      <c r="N232" t="s">
        <v>2606</v>
      </c>
    </row>
    <row r="233" spans="1:14" x14ac:dyDescent="0.35">
      <c r="A233" t="s">
        <v>245</v>
      </c>
      <c r="B233" t="s">
        <v>1209</v>
      </c>
      <c r="C233" t="s">
        <v>1795</v>
      </c>
      <c r="G233">
        <v>52.9</v>
      </c>
      <c r="H233" t="s">
        <v>2566</v>
      </c>
      <c r="I233" t="s">
        <v>2572</v>
      </c>
      <c r="J233" t="s">
        <v>2587</v>
      </c>
      <c r="K233" t="s">
        <v>2601</v>
      </c>
      <c r="L233">
        <v>890.2</v>
      </c>
      <c r="M233" t="s">
        <v>2603</v>
      </c>
      <c r="N233">
        <v>2</v>
      </c>
    </row>
    <row r="234" spans="1:14" x14ac:dyDescent="0.35">
      <c r="A234" t="s">
        <v>246</v>
      </c>
      <c r="B234" t="s">
        <v>1210</v>
      </c>
      <c r="C234" t="s">
        <v>1796</v>
      </c>
      <c r="E234" t="s">
        <v>2560</v>
      </c>
      <c r="F234">
        <v>122</v>
      </c>
      <c r="H234" t="s">
        <v>2564</v>
      </c>
      <c r="I234" t="s">
        <v>2578</v>
      </c>
      <c r="J234" t="s">
        <v>2589</v>
      </c>
      <c r="K234" t="s">
        <v>2601</v>
      </c>
      <c r="L234">
        <v>859.67</v>
      </c>
      <c r="M234" t="s">
        <v>2603</v>
      </c>
      <c r="N234" t="s">
        <v>2605</v>
      </c>
    </row>
    <row r="235" spans="1:14" x14ac:dyDescent="0.35">
      <c r="A235" t="s">
        <v>247</v>
      </c>
      <c r="B235" t="s">
        <v>1033</v>
      </c>
      <c r="C235" t="s">
        <v>1797</v>
      </c>
      <c r="E235" t="s">
        <v>2559</v>
      </c>
      <c r="H235" t="s">
        <v>2565</v>
      </c>
      <c r="I235" t="s">
        <v>2581</v>
      </c>
      <c r="J235" t="s">
        <v>2585</v>
      </c>
      <c r="K235" t="s">
        <v>2601</v>
      </c>
      <c r="L235">
        <v>782.17</v>
      </c>
    </row>
    <row r="236" spans="1:14" x14ac:dyDescent="0.35">
      <c r="A236" t="s">
        <v>248</v>
      </c>
      <c r="B236" t="s">
        <v>1211</v>
      </c>
      <c r="C236" t="s">
        <v>1798</v>
      </c>
      <c r="D236">
        <v>41</v>
      </c>
      <c r="E236" t="s">
        <v>2560</v>
      </c>
      <c r="F236">
        <v>174.6</v>
      </c>
      <c r="H236" t="s">
        <v>2567</v>
      </c>
      <c r="I236" t="s">
        <v>2582</v>
      </c>
      <c r="J236" t="s">
        <v>2597</v>
      </c>
      <c r="K236" t="s">
        <v>2598</v>
      </c>
      <c r="L236">
        <v>145.05000000000001</v>
      </c>
      <c r="M236" t="s">
        <v>2604</v>
      </c>
      <c r="N236">
        <v>2</v>
      </c>
    </row>
    <row r="237" spans="1:14" x14ac:dyDescent="0.35">
      <c r="A237" t="s">
        <v>249</v>
      </c>
      <c r="B237" t="s">
        <v>1177</v>
      </c>
      <c r="C237" t="s">
        <v>1799</v>
      </c>
      <c r="D237">
        <v>28</v>
      </c>
      <c r="E237" t="s">
        <v>2562</v>
      </c>
      <c r="G237">
        <v>119</v>
      </c>
      <c r="H237" t="s">
        <v>2567</v>
      </c>
      <c r="I237" t="s">
        <v>2569</v>
      </c>
      <c r="J237" t="s">
        <v>2585</v>
      </c>
      <c r="K237" t="s">
        <v>2600</v>
      </c>
      <c r="L237">
        <v>328.25</v>
      </c>
      <c r="M237" t="s">
        <v>2603</v>
      </c>
    </row>
    <row r="238" spans="1:14" x14ac:dyDescent="0.35">
      <c r="A238" t="s">
        <v>250</v>
      </c>
      <c r="B238" t="s">
        <v>1212</v>
      </c>
      <c r="C238" t="s">
        <v>1800</v>
      </c>
      <c r="E238" t="s">
        <v>2561</v>
      </c>
      <c r="H238" t="s">
        <v>2563</v>
      </c>
      <c r="I238" t="s">
        <v>2580</v>
      </c>
      <c r="J238" t="s">
        <v>2590</v>
      </c>
      <c r="K238" t="s">
        <v>2598</v>
      </c>
      <c r="L238">
        <v>803.77</v>
      </c>
      <c r="M238" t="s">
        <v>2603</v>
      </c>
      <c r="N238" t="s">
        <v>2606</v>
      </c>
    </row>
    <row r="239" spans="1:14" x14ac:dyDescent="0.35">
      <c r="A239" t="s">
        <v>251</v>
      </c>
      <c r="B239" t="s">
        <v>1213</v>
      </c>
      <c r="C239" t="s">
        <v>1801</v>
      </c>
      <c r="E239" t="s">
        <v>2561</v>
      </c>
      <c r="F239">
        <v>152.80000000000001</v>
      </c>
      <c r="H239" t="s">
        <v>2564</v>
      </c>
      <c r="I239" t="s">
        <v>2583</v>
      </c>
      <c r="J239" t="s">
        <v>2589</v>
      </c>
      <c r="K239" t="s">
        <v>2599</v>
      </c>
      <c r="L239">
        <v>838.02</v>
      </c>
      <c r="M239" t="s">
        <v>2602</v>
      </c>
      <c r="N239" t="s">
        <v>2605</v>
      </c>
    </row>
    <row r="240" spans="1:14" x14ac:dyDescent="0.35">
      <c r="A240" t="s">
        <v>252</v>
      </c>
      <c r="B240" t="s">
        <v>1214</v>
      </c>
      <c r="C240" t="s">
        <v>1802</v>
      </c>
      <c r="E240" t="s">
        <v>2562</v>
      </c>
      <c r="H240" t="s">
        <v>2567</v>
      </c>
      <c r="I240" t="s">
        <v>2579</v>
      </c>
      <c r="J240" t="s">
        <v>2585</v>
      </c>
      <c r="K240" t="s">
        <v>2599</v>
      </c>
      <c r="L240">
        <v>600.63</v>
      </c>
      <c r="N240">
        <v>5</v>
      </c>
    </row>
    <row r="241" spans="1:14" x14ac:dyDescent="0.35">
      <c r="A241" t="s">
        <v>253</v>
      </c>
      <c r="B241" t="s">
        <v>1161</v>
      </c>
      <c r="C241" t="s">
        <v>1803</v>
      </c>
      <c r="H241" t="s">
        <v>2564</v>
      </c>
      <c r="I241" t="s">
        <v>2575</v>
      </c>
      <c r="J241" t="s">
        <v>2587</v>
      </c>
      <c r="K241" t="s">
        <v>2600</v>
      </c>
      <c r="L241">
        <v>555.44000000000005</v>
      </c>
      <c r="M241" t="s">
        <v>2604</v>
      </c>
      <c r="N241">
        <v>4</v>
      </c>
    </row>
    <row r="242" spans="1:14" x14ac:dyDescent="0.35">
      <c r="A242" t="s">
        <v>254</v>
      </c>
      <c r="B242" t="s">
        <v>1215</v>
      </c>
      <c r="C242" t="s">
        <v>1804</v>
      </c>
      <c r="G242">
        <v>76.900000000000006</v>
      </c>
      <c r="H242" t="s">
        <v>2568</v>
      </c>
      <c r="I242" t="s">
        <v>2575</v>
      </c>
      <c r="J242" t="s">
        <v>2590</v>
      </c>
      <c r="K242" t="s">
        <v>2601</v>
      </c>
      <c r="L242">
        <v>476.37</v>
      </c>
      <c r="N242">
        <v>5</v>
      </c>
    </row>
    <row r="243" spans="1:14" x14ac:dyDescent="0.35">
      <c r="A243" t="s">
        <v>255</v>
      </c>
      <c r="B243" t="s">
        <v>1028</v>
      </c>
      <c r="C243" t="s">
        <v>1805</v>
      </c>
      <c r="D243">
        <v>24</v>
      </c>
      <c r="G243">
        <v>43.2</v>
      </c>
      <c r="H243" t="s">
        <v>2563</v>
      </c>
      <c r="I243" t="s">
        <v>2569</v>
      </c>
      <c r="J243" t="s">
        <v>2588</v>
      </c>
      <c r="K243" t="s">
        <v>2600</v>
      </c>
      <c r="L243">
        <v>771.41</v>
      </c>
      <c r="M243" t="s">
        <v>2603</v>
      </c>
      <c r="N243">
        <v>4</v>
      </c>
    </row>
    <row r="244" spans="1:14" x14ac:dyDescent="0.35">
      <c r="A244" t="s">
        <v>256</v>
      </c>
      <c r="B244" t="s">
        <v>1216</v>
      </c>
      <c r="C244" t="s">
        <v>1806</v>
      </c>
      <c r="F244">
        <v>117.6</v>
      </c>
      <c r="G244">
        <v>99.1</v>
      </c>
      <c r="H244" t="s">
        <v>2565</v>
      </c>
      <c r="I244" t="s">
        <v>2571</v>
      </c>
      <c r="J244" t="s">
        <v>2584</v>
      </c>
      <c r="K244" t="s">
        <v>2601</v>
      </c>
      <c r="L244">
        <v>133.52875382021591</v>
      </c>
      <c r="M244" t="s">
        <v>2602</v>
      </c>
      <c r="N244">
        <v>5</v>
      </c>
    </row>
    <row r="245" spans="1:14" x14ac:dyDescent="0.35">
      <c r="A245" t="s">
        <v>257</v>
      </c>
      <c r="B245" t="s">
        <v>1162</v>
      </c>
      <c r="C245" t="s">
        <v>1807</v>
      </c>
      <c r="H245" t="s">
        <v>2567</v>
      </c>
      <c r="I245" t="s">
        <v>2576</v>
      </c>
      <c r="J245" t="s">
        <v>2584</v>
      </c>
      <c r="K245" t="s">
        <v>2601</v>
      </c>
      <c r="L245">
        <v>860.02</v>
      </c>
    </row>
    <row r="246" spans="1:14" x14ac:dyDescent="0.35">
      <c r="A246" t="s">
        <v>258</v>
      </c>
      <c r="B246" t="s">
        <v>1021</v>
      </c>
      <c r="C246" t="s">
        <v>1808</v>
      </c>
      <c r="D246">
        <v>36</v>
      </c>
      <c r="E246" t="s">
        <v>2558</v>
      </c>
      <c r="F246">
        <v>181.1</v>
      </c>
      <c r="H246" t="s">
        <v>2567</v>
      </c>
      <c r="I246" t="s">
        <v>2573</v>
      </c>
      <c r="J246" t="s">
        <v>2588</v>
      </c>
      <c r="K246" t="s">
        <v>2598</v>
      </c>
      <c r="L246">
        <v>88.77</v>
      </c>
      <c r="N246" t="s">
        <v>2606</v>
      </c>
    </row>
    <row r="247" spans="1:14" x14ac:dyDescent="0.35">
      <c r="A247" t="s">
        <v>259</v>
      </c>
      <c r="B247" t="s">
        <v>1217</v>
      </c>
      <c r="C247" t="s">
        <v>1809</v>
      </c>
      <c r="E247" t="s">
        <v>2562</v>
      </c>
      <c r="F247">
        <v>161.30000000000001</v>
      </c>
      <c r="H247" t="s">
        <v>2564</v>
      </c>
      <c r="I247" t="s">
        <v>2569</v>
      </c>
      <c r="J247" t="s">
        <v>2589</v>
      </c>
      <c r="K247" t="s">
        <v>2598</v>
      </c>
      <c r="L247">
        <v>625.28</v>
      </c>
    </row>
    <row r="248" spans="1:14" x14ac:dyDescent="0.35">
      <c r="A248" t="s">
        <v>260</v>
      </c>
      <c r="B248" t="s">
        <v>1218</v>
      </c>
      <c r="C248" t="s">
        <v>1810</v>
      </c>
      <c r="E248" t="s">
        <v>2562</v>
      </c>
      <c r="H248" t="s">
        <v>2565</v>
      </c>
      <c r="I248" t="s">
        <v>2581</v>
      </c>
      <c r="J248" t="s">
        <v>2588</v>
      </c>
      <c r="K248" t="s">
        <v>2598</v>
      </c>
      <c r="L248">
        <v>219.11</v>
      </c>
      <c r="M248" t="s">
        <v>2604</v>
      </c>
      <c r="N248" t="s">
        <v>2606</v>
      </c>
    </row>
    <row r="249" spans="1:14" x14ac:dyDescent="0.35">
      <c r="A249" t="s">
        <v>261</v>
      </c>
      <c r="B249" t="s">
        <v>1219</v>
      </c>
      <c r="C249" t="s">
        <v>1811</v>
      </c>
      <c r="D249">
        <v>1</v>
      </c>
      <c r="E249" t="s">
        <v>2558</v>
      </c>
      <c r="G249">
        <v>63.5</v>
      </c>
      <c r="H249" t="s">
        <v>2568</v>
      </c>
      <c r="I249" t="s">
        <v>2575</v>
      </c>
      <c r="J249" t="s">
        <v>2586</v>
      </c>
      <c r="K249" t="s">
        <v>2601</v>
      </c>
      <c r="L249">
        <v>853.52</v>
      </c>
      <c r="M249" t="s">
        <v>2604</v>
      </c>
      <c r="N249">
        <v>2</v>
      </c>
    </row>
    <row r="250" spans="1:14" x14ac:dyDescent="0.35">
      <c r="A250" t="s">
        <v>262</v>
      </c>
      <c r="B250" t="s">
        <v>1132</v>
      </c>
      <c r="C250" t="s">
        <v>1812</v>
      </c>
      <c r="E250" t="s">
        <v>2560</v>
      </c>
      <c r="G250">
        <v>77.3</v>
      </c>
      <c r="H250" t="s">
        <v>2565</v>
      </c>
      <c r="I250" t="s">
        <v>2574</v>
      </c>
      <c r="J250" t="s">
        <v>2586</v>
      </c>
      <c r="K250" t="s">
        <v>2601</v>
      </c>
      <c r="L250">
        <v>24.22</v>
      </c>
      <c r="M250" t="s">
        <v>2603</v>
      </c>
      <c r="N250">
        <v>2</v>
      </c>
    </row>
    <row r="251" spans="1:14" x14ac:dyDescent="0.35">
      <c r="A251" t="s">
        <v>263</v>
      </c>
      <c r="B251" t="s">
        <v>1220</v>
      </c>
      <c r="C251" t="s">
        <v>1813</v>
      </c>
      <c r="D251">
        <v>74</v>
      </c>
      <c r="E251" t="s">
        <v>2562</v>
      </c>
      <c r="F251">
        <v>144.4</v>
      </c>
      <c r="H251" t="s">
        <v>2564</v>
      </c>
      <c r="I251" t="s">
        <v>2579</v>
      </c>
      <c r="J251" t="s">
        <v>2585</v>
      </c>
      <c r="K251" t="s">
        <v>2600</v>
      </c>
      <c r="L251">
        <v>398.64466457772301</v>
      </c>
      <c r="M251" t="s">
        <v>2603</v>
      </c>
      <c r="N251">
        <v>5</v>
      </c>
    </row>
    <row r="252" spans="1:14" x14ac:dyDescent="0.35">
      <c r="A252" t="s">
        <v>264</v>
      </c>
      <c r="B252" t="s">
        <v>1188</v>
      </c>
      <c r="C252" t="s">
        <v>1814</v>
      </c>
      <c r="H252" t="s">
        <v>2566</v>
      </c>
      <c r="I252" t="s">
        <v>2569</v>
      </c>
      <c r="J252" t="s">
        <v>2589</v>
      </c>
      <c r="K252" t="s">
        <v>2598</v>
      </c>
      <c r="L252">
        <v>178.7</v>
      </c>
      <c r="N252">
        <v>1</v>
      </c>
    </row>
    <row r="253" spans="1:14" x14ac:dyDescent="0.35">
      <c r="A253" t="s">
        <v>265</v>
      </c>
      <c r="B253" t="s">
        <v>1221</v>
      </c>
      <c r="C253" t="s">
        <v>1815</v>
      </c>
      <c r="D253">
        <v>52</v>
      </c>
      <c r="E253" t="s">
        <v>2558</v>
      </c>
      <c r="H253" t="s">
        <v>2567</v>
      </c>
      <c r="I253" t="s">
        <v>2575</v>
      </c>
      <c r="J253" t="s">
        <v>2585</v>
      </c>
      <c r="K253" t="s">
        <v>2599</v>
      </c>
      <c r="L253">
        <v>98.423168624753657</v>
      </c>
      <c r="M253" t="s">
        <v>2603</v>
      </c>
      <c r="N253" t="s">
        <v>2606</v>
      </c>
    </row>
    <row r="254" spans="1:14" x14ac:dyDescent="0.35">
      <c r="A254" t="s">
        <v>266</v>
      </c>
      <c r="B254" t="s">
        <v>1222</v>
      </c>
      <c r="C254" t="s">
        <v>1816</v>
      </c>
      <c r="E254" t="s">
        <v>2561</v>
      </c>
      <c r="H254" t="s">
        <v>2567</v>
      </c>
      <c r="I254" t="s">
        <v>2574</v>
      </c>
      <c r="J254" t="s">
        <v>2588</v>
      </c>
      <c r="K254" t="s">
        <v>2599</v>
      </c>
      <c r="L254">
        <v>481.69</v>
      </c>
      <c r="N254">
        <v>4</v>
      </c>
    </row>
    <row r="255" spans="1:14" x14ac:dyDescent="0.35">
      <c r="A255" t="s">
        <v>267</v>
      </c>
      <c r="B255" t="s">
        <v>1059</v>
      </c>
      <c r="C255" t="s">
        <v>1817</v>
      </c>
      <c r="E255" t="s">
        <v>2560</v>
      </c>
      <c r="H255" t="s">
        <v>2565</v>
      </c>
      <c r="I255" t="s">
        <v>2576</v>
      </c>
      <c r="J255" t="s">
        <v>2587</v>
      </c>
      <c r="K255" t="s">
        <v>2598</v>
      </c>
      <c r="L255">
        <v>412.33</v>
      </c>
      <c r="M255" t="s">
        <v>2604</v>
      </c>
      <c r="N255">
        <v>4</v>
      </c>
    </row>
    <row r="256" spans="1:14" x14ac:dyDescent="0.35">
      <c r="A256" t="s">
        <v>268</v>
      </c>
      <c r="B256" t="s">
        <v>1223</v>
      </c>
      <c r="C256" t="s">
        <v>1818</v>
      </c>
      <c r="E256" t="s">
        <v>2559</v>
      </c>
      <c r="H256" t="s">
        <v>2565</v>
      </c>
      <c r="I256" t="s">
        <v>2570</v>
      </c>
      <c r="J256" t="s">
        <v>2584</v>
      </c>
      <c r="K256" t="s">
        <v>2601</v>
      </c>
      <c r="L256">
        <v>75.790000000000006</v>
      </c>
      <c r="N256" t="s">
        <v>2605</v>
      </c>
    </row>
    <row r="257" spans="1:14" x14ac:dyDescent="0.35">
      <c r="A257" t="s">
        <v>269</v>
      </c>
      <c r="B257" t="s">
        <v>1096</v>
      </c>
      <c r="C257" t="s">
        <v>1819</v>
      </c>
      <c r="D257">
        <v>38</v>
      </c>
      <c r="E257" t="s">
        <v>2562</v>
      </c>
      <c r="G257">
        <v>84.4</v>
      </c>
      <c r="H257" t="s">
        <v>2567</v>
      </c>
      <c r="I257" t="s">
        <v>2578</v>
      </c>
      <c r="J257" t="s">
        <v>2590</v>
      </c>
      <c r="K257" t="s">
        <v>2599</v>
      </c>
      <c r="L257">
        <v>67.900000000000006</v>
      </c>
      <c r="M257" t="s">
        <v>2604</v>
      </c>
      <c r="N257" t="s">
        <v>2605</v>
      </c>
    </row>
    <row r="258" spans="1:14" x14ac:dyDescent="0.35">
      <c r="A258" t="s">
        <v>270</v>
      </c>
      <c r="B258" t="s">
        <v>1224</v>
      </c>
      <c r="C258" t="s">
        <v>1820</v>
      </c>
      <c r="H258" t="s">
        <v>2563</v>
      </c>
      <c r="I258" t="s">
        <v>2571</v>
      </c>
      <c r="J258" t="s">
        <v>2590</v>
      </c>
      <c r="K258" t="s">
        <v>2601</v>
      </c>
      <c r="L258">
        <v>493.05</v>
      </c>
      <c r="N258">
        <v>2</v>
      </c>
    </row>
    <row r="259" spans="1:14" x14ac:dyDescent="0.35">
      <c r="A259" t="s">
        <v>271</v>
      </c>
      <c r="B259" t="s">
        <v>1225</v>
      </c>
      <c r="C259" t="s">
        <v>1821</v>
      </c>
      <c r="D259">
        <v>85</v>
      </c>
      <c r="E259" t="s">
        <v>2558</v>
      </c>
      <c r="F259">
        <v>152.19999999999999</v>
      </c>
      <c r="H259" t="s">
        <v>2567</v>
      </c>
      <c r="I259" t="s">
        <v>2581</v>
      </c>
      <c r="J259" t="s">
        <v>2585</v>
      </c>
      <c r="K259" t="s">
        <v>2600</v>
      </c>
      <c r="L259">
        <v>399.4</v>
      </c>
      <c r="M259" t="s">
        <v>2602</v>
      </c>
      <c r="N259">
        <v>2</v>
      </c>
    </row>
    <row r="260" spans="1:14" x14ac:dyDescent="0.35">
      <c r="A260" t="s">
        <v>272</v>
      </c>
      <c r="B260" t="s">
        <v>1226</v>
      </c>
      <c r="C260" t="s">
        <v>1822</v>
      </c>
      <c r="E260" t="s">
        <v>2562</v>
      </c>
      <c r="F260">
        <v>184.1</v>
      </c>
      <c r="H260" t="s">
        <v>2564</v>
      </c>
      <c r="I260" t="s">
        <v>2572</v>
      </c>
      <c r="J260" t="s">
        <v>2584</v>
      </c>
      <c r="K260" t="s">
        <v>2601</v>
      </c>
      <c r="L260">
        <v>482.12</v>
      </c>
      <c r="M260" t="s">
        <v>2603</v>
      </c>
    </row>
    <row r="261" spans="1:14" x14ac:dyDescent="0.35">
      <c r="A261" t="s">
        <v>273</v>
      </c>
      <c r="B261" t="s">
        <v>1227</v>
      </c>
      <c r="C261" t="s">
        <v>1823</v>
      </c>
      <c r="E261" t="s">
        <v>2560</v>
      </c>
      <c r="F261">
        <v>167</v>
      </c>
      <c r="H261" t="s">
        <v>2563</v>
      </c>
      <c r="I261" t="s">
        <v>2569</v>
      </c>
      <c r="J261" t="s">
        <v>2590</v>
      </c>
      <c r="K261" t="s">
        <v>2598</v>
      </c>
      <c r="L261">
        <v>343.2</v>
      </c>
      <c r="N261">
        <v>2</v>
      </c>
    </row>
    <row r="262" spans="1:14" x14ac:dyDescent="0.35">
      <c r="A262" t="s">
        <v>274</v>
      </c>
      <c r="B262" t="s">
        <v>1228</v>
      </c>
      <c r="C262" t="s">
        <v>1824</v>
      </c>
      <c r="D262">
        <v>8</v>
      </c>
      <c r="E262" t="s">
        <v>2561</v>
      </c>
      <c r="H262" t="s">
        <v>2566</v>
      </c>
      <c r="I262" t="s">
        <v>2575</v>
      </c>
      <c r="J262" t="s">
        <v>2588</v>
      </c>
      <c r="K262" t="s">
        <v>2598</v>
      </c>
      <c r="L262">
        <v>737.24</v>
      </c>
      <c r="M262" t="s">
        <v>2602</v>
      </c>
      <c r="N262">
        <v>1</v>
      </c>
    </row>
    <row r="263" spans="1:14" x14ac:dyDescent="0.35">
      <c r="A263" t="s">
        <v>275</v>
      </c>
      <c r="B263" t="s">
        <v>1229</v>
      </c>
      <c r="C263" t="s">
        <v>1825</v>
      </c>
      <c r="E263" t="s">
        <v>2562</v>
      </c>
      <c r="H263" t="s">
        <v>2566</v>
      </c>
      <c r="I263" t="s">
        <v>2574</v>
      </c>
      <c r="J263" t="s">
        <v>2585</v>
      </c>
      <c r="K263" t="s">
        <v>2601</v>
      </c>
      <c r="L263">
        <v>558.14</v>
      </c>
      <c r="M263" t="s">
        <v>2602</v>
      </c>
      <c r="N263">
        <v>5</v>
      </c>
    </row>
    <row r="264" spans="1:14" x14ac:dyDescent="0.35">
      <c r="A264" t="s">
        <v>276</v>
      </c>
      <c r="B264" t="s">
        <v>1230</v>
      </c>
      <c r="C264" t="s">
        <v>1826</v>
      </c>
      <c r="E264" t="s">
        <v>2560</v>
      </c>
      <c r="G264">
        <v>53.4</v>
      </c>
      <c r="H264" t="s">
        <v>2565</v>
      </c>
      <c r="I264" t="s">
        <v>2575</v>
      </c>
      <c r="J264" t="s">
        <v>2588</v>
      </c>
      <c r="K264" t="s">
        <v>2598</v>
      </c>
      <c r="L264">
        <v>783.26</v>
      </c>
      <c r="M264" t="s">
        <v>2603</v>
      </c>
      <c r="N264" t="s">
        <v>2606</v>
      </c>
    </row>
    <row r="265" spans="1:14" x14ac:dyDescent="0.35">
      <c r="A265" t="s">
        <v>277</v>
      </c>
      <c r="B265" t="s">
        <v>1231</v>
      </c>
      <c r="C265" t="s">
        <v>1827</v>
      </c>
      <c r="E265" t="s">
        <v>2560</v>
      </c>
      <c r="G265">
        <v>56.1</v>
      </c>
      <c r="H265" t="s">
        <v>2564</v>
      </c>
      <c r="I265" t="s">
        <v>2575</v>
      </c>
      <c r="J265" t="s">
        <v>2589</v>
      </c>
      <c r="K265" t="s">
        <v>2601</v>
      </c>
      <c r="L265">
        <v>64.930000000000007</v>
      </c>
      <c r="N265">
        <v>3</v>
      </c>
    </row>
    <row r="266" spans="1:14" x14ac:dyDescent="0.35">
      <c r="A266" t="s">
        <v>278</v>
      </c>
      <c r="B266" t="s">
        <v>1209</v>
      </c>
      <c r="C266" t="s">
        <v>1828</v>
      </c>
      <c r="D266">
        <v>60</v>
      </c>
      <c r="E266" t="s">
        <v>2559</v>
      </c>
      <c r="G266">
        <v>63.3</v>
      </c>
      <c r="H266" t="s">
        <v>2564</v>
      </c>
      <c r="I266" t="s">
        <v>2577</v>
      </c>
      <c r="J266" t="s">
        <v>2587</v>
      </c>
      <c r="K266" t="s">
        <v>2598</v>
      </c>
      <c r="L266">
        <v>808.81520509871109</v>
      </c>
      <c r="M266" t="s">
        <v>2602</v>
      </c>
      <c r="N266">
        <v>5</v>
      </c>
    </row>
    <row r="267" spans="1:14" x14ac:dyDescent="0.35">
      <c r="A267" t="s">
        <v>279</v>
      </c>
      <c r="B267" t="s">
        <v>1232</v>
      </c>
      <c r="C267" t="s">
        <v>1829</v>
      </c>
      <c r="D267">
        <v>52</v>
      </c>
      <c r="E267" t="s">
        <v>2559</v>
      </c>
      <c r="H267" t="s">
        <v>2564</v>
      </c>
      <c r="I267" t="s">
        <v>2578</v>
      </c>
      <c r="J267" t="s">
        <v>2586</v>
      </c>
      <c r="K267" t="s">
        <v>2601</v>
      </c>
      <c r="L267">
        <v>61.03</v>
      </c>
      <c r="M267" t="s">
        <v>2604</v>
      </c>
      <c r="N267" t="s">
        <v>2606</v>
      </c>
    </row>
    <row r="268" spans="1:14" x14ac:dyDescent="0.35">
      <c r="A268" t="s">
        <v>280</v>
      </c>
      <c r="B268" t="s">
        <v>1152</v>
      </c>
      <c r="C268" t="s">
        <v>1830</v>
      </c>
      <c r="G268">
        <v>110.3</v>
      </c>
      <c r="H268" t="s">
        <v>2563</v>
      </c>
      <c r="I268" t="s">
        <v>2579</v>
      </c>
      <c r="J268" t="s">
        <v>2587</v>
      </c>
      <c r="K268" t="s">
        <v>2599</v>
      </c>
      <c r="L268">
        <v>176.28</v>
      </c>
      <c r="M268" t="s">
        <v>2603</v>
      </c>
    </row>
    <row r="269" spans="1:14" x14ac:dyDescent="0.35">
      <c r="A269" t="s">
        <v>281</v>
      </c>
      <c r="B269" t="s">
        <v>1181</v>
      </c>
      <c r="C269" t="s">
        <v>1831</v>
      </c>
      <c r="D269">
        <v>31</v>
      </c>
      <c r="F269">
        <v>125.2</v>
      </c>
      <c r="H269" t="s">
        <v>2567</v>
      </c>
      <c r="I269" t="s">
        <v>2570</v>
      </c>
      <c r="J269" t="s">
        <v>2589</v>
      </c>
      <c r="K269" t="s">
        <v>2601</v>
      </c>
      <c r="L269">
        <v>778.07</v>
      </c>
      <c r="M269" t="s">
        <v>2604</v>
      </c>
      <c r="N269">
        <v>3</v>
      </c>
    </row>
    <row r="270" spans="1:14" x14ac:dyDescent="0.35">
      <c r="A270" t="s">
        <v>282</v>
      </c>
      <c r="B270" t="s">
        <v>1052</v>
      </c>
      <c r="C270" t="s">
        <v>1832</v>
      </c>
      <c r="E270" t="s">
        <v>2560</v>
      </c>
      <c r="F270">
        <v>173.2</v>
      </c>
      <c r="G270">
        <v>88.6</v>
      </c>
      <c r="H270" t="s">
        <v>2563</v>
      </c>
      <c r="I270" t="s">
        <v>2578</v>
      </c>
      <c r="J270" t="s">
        <v>2589</v>
      </c>
      <c r="K270" t="s">
        <v>2600</v>
      </c>
      <c r="L270">
        <v>540.32000000000005</v>
      </c>
      <c r="N270">
        <v>4</v>
      </c>
    </row>
    <row r="271" spans="1:14" x14ac:dyDescent="0.35">
      <c r="A271" t="s">
        <v>283</v>
      </c>
      <c r="B271" t="s">
        <v>1233</v>
      </c>
      <c r="C271" t="s">
        <v>1833</v>
      </c>
      <c r="G271">
        <v>82.5</v>
      </c>
      <c r="H271" t="s">
        <v>2563</v>
      </c>
      <c r="I271" t="s">
        <v>2571</v>
      </c>
      <c r="J271" t="s">
        <v>2589</v>
      </c>
      <c r="K271" t="s">
        <v>2598</v>
      </c>
      <c r="L271">
        <v>655.97</v>
      </c>
      <c r="N271">
        <v>4</v>
      </c>
    </row>
    <row r="272" spans="1:14" x14ac:dyDescent="0.35">
      <c r="A272" t="s">
        <v>284</v>
      </c>
      <c r="B272" t="s">
        <v>1234</v>
      </c>
      <c r="C272" t="s">
        <v>1834</v>
      </c>
      <c r="D272">
        <v>87</v>
      </c>
      <c r="E272" t="s">
        <v>2560</v>
      </c>
      <c r="F272">
        <v>150.1</v>
      </c>
      <c r="H272" t="s">
        <v>2564</v>
      </c>
      <c r="I272" t="s">
        <v>2569</v>
      </c>
      <c r="J272" t="s">
        <v>2588</v>
      </c>
      <c r="K272" t="s">
        <v>2600</v>
      </c>
      <c r="L272">
        <v>431.06</v>
      </c>
      <c r="N272">
        <v>4</v>
      </c>
    </row>
    <row r="273" spans="1:14" x14ac:dyDescent="0.35">
      <c r="A273" t="s">
        <v>285</v>
      </c>
      <c r="B273" t="s">
        <v>1133</v>
      </c>
      <c r="C273" t="s">
        <v>1835</v>
      </c>
      <c r="F273">
        <v>126.6</v>
      </c>
      <c r="H273" t="s">
        <v>2568</v>
      </c>
      <c r="I273" t="s">
        <v>2576</v>
      </c>
      <c r="J273" t="s">
        <v>2585</v>
      </c>
      <c r="K273" t="s">
        <v>2601</v>
      </c>
      <c r="L273">
        <v>338.63</v>
      </c>
      <c r="M273" t="s">
        <v>2604</v>
      </c>
    </row>
    <row r="274" spans="1:14" x14ac:dyDescent="0.35">
      <c r="A274" t="s">
        <v>286</v>
      </c>
      <c r="B274" t="s">
        <v>1235</v>
      </c>
      <c r="C274" t="s">
        <v>1836</v>
      </c>
      <c r="E274" t="s">
        <v>2561</v>
      </c>
      <c r="F274">
        <v>192.7</v>
      </c>
      <c r="H274" t="s">
        <v>2564</v>
      </c>
      <c r="I274" t="s">
        <v>2577</v>
      </c>
      <c r="J274" t="s">
        <v>2588</v>
      </c>
      <c r="K274" t="s">
        <v>2598</v>
      </c>
      <c r="L274">
        <v>351.80588944838792</v>
      </c>
      <c r="N274">
        <v>1</v>
      </c>
    </row>
    <row r="275" spans="1:14" x14ac:dyDescent="0.35">
      <c r="A275" t="s">
        <v>287</v>
      </c>
      <c r="B275" t="s">
        <v>1236</v>
      </c>
      <c r="C275" t="s">
        <v>1837</v>
      </c>
      <c r="H275" t="s">
        <v>2566</v>
      </c>
      <c r="I275" t="s">
        <v>2578</v>
      </c>
      <c r="J275" t="s">
        <v>2588</v>
      </c>
      <c r="K275" t="s">
        <v>2599</v>
      </c>
      <c r="L275">
        <v>179.57</v>
      </c>
    </row>
    <row r="276" spans="1:14" x14ac:dyDescent="0.35">
      <c r="A276" t="s">
        <v>288</v>
      </c>
      <c r="B276" t="s">
        <v>1237</v>
      </c>
      <c r="C276" t="s">
        <v>1838</v>
      </c>
      <c r="E276" t="s">
        <v>2558</v>
      </c>
      <c r="H276" t="s">
        <v>2568</v>
      </c>
      <c r="I276" t="s">
        <v>2571</v>
      </c>
      <c r="J276" t="s">
        <v>2585</v>
      </c>
      <c r="K276" t="s">
        <v>2601</v>
      </c>
      <c r="L276">
        <v>215.62</v>
      </c>
      <c r="M276" t="s">
        <v>2604</v>
      </c>
      <c r="N276" t="s">
        <v>2605</v>
      </c>
    </row>
    <row r="277" spans="1:14" x14ac:dyDescent="0.35">
      <c r="A277" t="s">
        <v>289</v>
      </c>
      <c r="B277" t="s">
        <v>1238</v>
      </c>
      <c r="C277" t="s">
        <v>1839</v>
      </c>
      <c r="D277">
        <v>24</v>
      </c>
      <c r="G277">
        <v>55.1</v>
      </c>
      <c r="H277" t="s">
        <v>2564</v>
      </c>
      <c r="I277" t="s">
        <v>2582</v>
      </c>
      <c r="J277" t="s">
        <v>2584</v>
      </c>
      <c r="K277" t="s">
        <v>2599</v>
      </c>
      <c r="L277">
        <v>214.36</v>
      </c>
      <c r="M277" t="s">
        <v>2604</v>
      </c>
      <c r="N277">
        <v>4</v>
      </c>
    </row>
    <row r="278" spans="1:14" x14ac:dyDescent="0.35">
      <c r="A278" t="s">
        <v>290</v>
      </c>
      <c r="B278" t="s">
        <v>1239</v>
      </c>
      <c r="C278" t="s">
        <v>1840</v>
      </c>
      <c r="E278" t="s">
        <v>2561</v>
      </c>
      <c r="G278">
        <v>66.3</v>
      </c>
      <c r="H278" t="s">
        <v>2565</v>
      </c>
      <c r="I278" t="s">
        <v>2574</v>
      </c>
      <c r="J278" t="s">
        <v>2584</v>
      </c>
      <c r="K278" t="s">
        <v>2598</v>
      </c>
      <c r="L278">
        <v>950.47</v>
      </c>
      <c r="M278" t="s">
        <v>2603</v>
      </c>
    </row>
    <row r="279" spans="1:14" x14ac:dyDescent="0.35">
      <c r="A279" t="s">
        <v>291</v>
      </c>
      <c r="B279" t="s">
        <v>1240</v>
      </c>
      <c r="C279" t="s">
        <v>1841</v>
      </c>
      <c r="E279" t="s">
        <v>2560</v>
      </c>
      <c r="H279" t="s">
        <v>2566</v>
      </c>
      <c r="I279" t="s">
        <v>2569</v>
      </c>
      <c r="J279" t="s">
        <v>2588</v>
      </c>
      <c r="K279" t="s">
        <v>2598</v>
      </c>
      <c r="L279">
        <v>271.83</v>
      </c>
      <c r="M279" t="s">
        <v>2602</v>
      </c>
      <c r="N279" t="s">
        <v>2606</v>
      </c>
    </row>
    <row r="280" spans="1:14" x14ac:dyDescent="0.35">
      <c r="A280" t="s">
        <v>292</v>
      </c>
      <c r="B280" t="s">
        <v>1131</v>
      </c>
      <c r="C280" t="s">
        <v>1842</v>
      </c>
      <c r="D280">
        <v>20</v>
      </c>
      <c r="E280" t="s">
        <v>2561</v>
      </c>
      <c r="H280" t="s">
        <v>2567</v>
      </c>
      <c r="I280" t="s">
        <v>2573</v>
      </c>
      <c r="J280" t="s">
        <v>2588</v>
      </c>
      <c r="K280" t="s">
        <v>2598</v>
      </c>
      <c r="L280">
        <v>528.88</v>
      </c>
    </row>
    <row r="281" spans="1:14" x14ac:dyDescent="0.35">
      <c r="A281" t="s">
        <v>293</v>
      </c>
      <c r="B281" t="s">
        <v>1241</v>
      </c>
      <c r="C281" t="s">
        <v>1843</v>
      </c>
      <c r="D281">
        <v>45</v>
      </c>
      <c r="E281" t="s">
        <v>2559</v>
      </c>
      <c r="H281" t="s">
        <v>2567</v>
      </c>
      <c r="I281" t="s">
        <v>2577</v>
      </c>
      <c r="J281" t="s">
        <v>2590</v>
      </c>
      <c r="K281" t="s">
        <v>2598</v>
      </c>
      <c r="L281">
        <v>617.78</v>
      </c>
    </row>
    <row r="282" spans="1:14" x14ac:dyDescent="0.35">
      <c r="A282" t="s">
        <v>294</v>
      </c>
      <c r="B282" t="s">
        <v>1242</v>
      </c>
      <c r="C282" t="s">
        <v>1844</v>
      </c>
      <c r="F282">
        <v>148</v>
      </c>
      <c r="G282">
        <v>64</v>
      </c>
      <c r="H282" t="s">
        <v>2566</v>
      </c>
      <c r="I282" t="s">
        <v>2571</v>
      </c>
      <c r="J282" t="s">
        <v>2585</v>
      </c>
      <c r="K282" t="s">
        <v>2601</v>
      </c>
      <c r="L282">
        <v>851.57</v>
      </c>
      <c r="N282">
        <v>3</v>
      </c>
    </row>
    <row r="283" spans="1:14" x14ac:dyDescent="0.35">
      <c r="A283" t="s">
        <v>295</v>
      </c>
      <c r="B283" t="s">
        <v>1196</v>
      </c>
      <c r="C283" t="s">
        <v>1845</v>
      </c>
      <c r="E283" t="s">
        <v>2558</v>
      </c>
      <c r="G283">
        <v>43.8</v>
      </c>
      <c r="H283" t="s">
        <v>2565</v>
      </c>
      <c r="I283" t="s">
        <v>2575</v>
      </c>
      <c r="J283" t="s">
        <v>2589</v>
      </c>
      <c r="K283" t="s">
        <v>2598</v>
      </c>
      <c r="L283">
        <v>175.84463685269381</v>
      </c>
      <c r="M283" t="s">
        <v>2604</v>
      </c>
      <c r="N283">
        <v>1</v>
      </c>
    </row>
    <row r="284" spans="1:14" x14ac:dyDescent="0.35">
      <c r="A284" t="s">
        <v>296</v>
      </c>
      <c r="B284" t="s">
        <v>1243</v>
      </c>
      <c r="C284" t="s">
        <v>1846</v>
      </c>
      <c r="D284">
        <v>51</v>
      </c>
      <c r="H284" t="s">
        <v>2563</v>
      </c>
      <c r="I284" t="s">
        <v>2574</v>
      </c>
      <c r="J284" t="s">
        <v>2587</v>
      </c>
      <c r="K284" t="s">
        <v>2601</v>
      </c>
      <c r="L284">
        <v>83.06</v>
      </c>
      <c r="M284" t="s">
        <v>2603</v>
      </c>
    </row>
    <row r="285" spans="1:14" x14ac:dyDescent="0.35">
      <c r="A285" t="s">
        <v>297</v>
      </c>
      <c r="B285" t="s">
        <v>1244</v>
      </c>
      <c r="C285" t="s">
        <v>1847</v>
      </c>
      <c r="D285">
        <v>53</v>
      </c>
      <c r="E285" t="s">
        <v>2561</v>
      </c>
      <c r="H285" t="s">
        <v>2566</v>
      </c>
      <c r="I285" t="s">
        <v>2581</v>
      </c>
      <c r="J285" t="s">
        <v>2584</v>
      </c>
      <c r="K285" t="s">
        <v>2600</v>
      </c>
      <c r="L285">
        <v>671.84</v>
      </c>
      <c r="M285" t="s">
        <v>2604</v>
      </c>
    </row>
    <row r="286" spans="1:14" x14ac:dyDescent="0.35">
      <c r="A286" t="s">
        <v>298</v>
      </c>
      <c r="B286" t="s">
        <v>1107</v>
      </c>
      <c r="C286" t="s">
        <v>1848</v>
      </c>
      <c r="H286" t="s">
        <v>2564</v>
      </c>
      <c r="I286" t="s">
        <v>2580</v>
      </c>
      <c r="J286" t="s">
        <v>2585</v>
      </c>
      <c r="K286" t="s">
        <v>2600</v>
      </c>
      <c r="L286">
        <v>596.33000000000004</v>
      </c>
      <c r="M286" t="s">
        <v>2602</v>
      </c>
    </row>
    <row r="287" spans="1:14" x14ac:dyDescent="0.35">
      <c r="A287" t="s">
        <v>299</v>
      </c>
      <c r="B287" t="s">
        <v>1245</v>
      </c>
      <c r="C287" t="s">
        <v>1849</v>
      </c>
      <c r="E287" t="s">
        <v>2561</v>
      </c>
      <c r="F287">
        <v>111.4</v>
      </c>
      <c r="G287">
        <v>80.900000000000006</v>
      </c>
      <c r="H287" t="s">
        <v>2565</v>
      </c>
      <c r="I287" t="s">
        <v>2582</v>
      </c>
      <c r="J287" t="s">
        <v>2587</v>
      </c>
      <c r="K287" t="s">
        <v>2601</v>
      </c>
      <c r="L287">
        <v>539.16</v>
      </c>
      <c r="M287" t="s">
        <v>2602</v>
      </c>
      <c r="N287">
        <v>5</v>
      </c>
    </row>
    <row r="288" spans="1:14" x14ac:dyDescent="0.35">
      <c r="A288" t="s">
        <v>300</v>
      </c>
      <c r="B288" t="s">
        <v>1215</v>
      </c>
      <c r="C288" t="s">
        <v>1850</v>
      </c>
      <c r="E288" t="s">
        <v>2558</v>
      </c>
      <c r="F288">
        <v>186.4</v>
      </c>
      <c r="H288" t="s">
        <v>2563</v>
      </c>
      <c r="I288" t="s">
        <v>2578</v>
      </c>
      <c r="J288" t="s">
        <v>2584</v>
      </c>
      <c r="K288" t="s">
        <v>2601</v>
      </c>
      <c r="L288">
        <v>867.11</v>
      </c>
      <c r="M288" t="s">
        <v>2603</v>
      </c>
      <c r="N288" t="s">
        <v>2606</v>
      </c>
    </row>
    <row r="289" spans="1:14" x14ac:dyDescent="0.35">
      <c r="A289" t="s">
        <v>301</v>
      </c>
      <c r="B289" t="s">
        <v>1246</v>
      </c>
      <c r="C289" t="s">
        <v>1851</v>
      </c>
      <c r="E289" t="s">
        <v>2561</v>
      </c>
      <c r="G289">
        <v>91.4</v>
      </c>
      <c r="H289" t="s">
        <v>2566</v>
      </c>
      <c r="I289" t="s">
        <v>2581</v>
      </c>
      <c r="J289" t="s">
        <v>2590</v>
      </c>
      <c r="K289" t="s">
        <v>2601</v>
      </c>
      <c r="L289">
        <v>771.39</v>
      </c>
      <c r="M289" t="s">
        <v>2604</v>
      </c>
    </row>
    <row r="290" spans="1:14" x14ac:dyDescent="0.35">
      <c r="A290" t="s">
        <v>302</v>
      </c>
      <c r="B290" t="s">
        <v>1247</v>
      </c>
      <c r="C290" t="s">
        <v>1852</v>
      </c>
      <c r="E290" t="s">
        <v>2560</v>
      </c>
      <c r="H290" t="s">
        <v>2565</v>
      </c>
      <c r="I290" t="s">
        <v>2570</v>
      </c>
      <c r="J290" t="s">
        <v>2584</v>
      </c>
      <c r="K290" t="s">
        <v>2600</v>
      </c>
      <c r="L290">
        <v>69.83</v>
      </c>
      <c r="N290">
        <v>5</v>
      </c>
    </row>
    <row r="291" spans="1:14" x14ac:dyDescent="0.35">
      <c r="A291" t="s">
        <v>303</v>
      </c>
      <c r="B291" t="s">
        <v>1248</v>
      </c>
      <c r="C291" t="s">
        <v>1853</v>
      </c>
      <c r="D291">
        <v>23</v>
      </c>
      <c r="E291" t="s">
        <v>2558</v>
      </c>
      <c r="H291" t="s">
        <v>2565</v>
      </c>
      <c r="I291" t="s">
        <v>2573</v>
      </c>
      <c r="J291" t="s">
        <v>2588</v>
      </c>
      <c r="K291" t="s">
        <v>2598</v>
      </c>
      <c r="L291">
        <v>292.82</v>
      </c>
      <c r="N291">
        <v>1</v>
      </c>
    </row>
    <row r="292" spans="1:14" x14ac:dyDescent="0.35">
      <c r="A292" t="s">
        <v>304</v>
      </c>
      <c r="B292" t="s">
        <v>1249</v>
      </c>
      <c r="C292" t="s">
        <v>1854</v>
      </c>
      <c r="D292">
        <v>27</v>
      </c>
      <c r="E292" t="s">
        <v>2561</v>
      </c>
      <c r="G292">
        <v>50.6</v>
      </c>
      <c r="H292" t="s">
        <v>2565</v>
      </c>
      <c r="I292" t="s">
        <v>2582</v>
      </c>
      <c r="J292" t="s">
        <v>2589</v>
      </c>
      <c r="K292" t="s">
        <v>2600</v>
      </c>
      <c r="L292">
        <v>693.86</v>
      </c>
      <c r="M292" t="s">
        <v>2602</v>
      </c>
      <c r="N292">
        <v>5</v>
      </c>
    </row>
    <row r="293" spans="1:14" x14ac:dyDescent="0.35">
      <c r="A293" t="s">
        <v>305</v>
      </c>
      <c r="B293" t="s">
        <v>1250</v>
      </c>
      <c r="C293" t="s">
        <v>1855</v>
      </c>
      <c r="D293">
        <v>33</v>
      </c>
      <c r="E293" t="s">
        <v>2561</v>
      </c>
      <c r="H293" t="s">
        <v>2564</v>
      </c>
      <c r="I293" t="s">
        <v>2576</v>
      </c>
      <c r="J293" t="s">
        <v>2584</v>
      </c>
      <c r="K293" t="s">
        <v>2600</v>
      </c>
      <c r="L293">
        <v>254.68</v>
      </c>
      <c r="M293" t="s">
        <v>2604</v>
      </c>
      <c r="N293">
        <v>4</v>
      </c>
    </row>
    <row r="294" spans="1:14" x14ac:dyDescent="0.35">
      <c r="A294" t="s">
        <v>306</v>
      </c>
      <c r="B294" t="s">
        <v>1053</v>
      </c>
      <c r="C294" t="s">
        <v>1856</v>
      </c>
      <c r="E294" t="s">
        <v>2558</v>
      </c>
      <c r="H294" t="s">
        <v>2564</v>
      </c>
      <c r="I294" t="s">
        <v>2578</v>
      </c>
      <c r="J294" t="s">
        <v>2588</v>
      </c>
      <c r="K294" t="s">
        <v>2598</v>
      </c>
      <c r="L294">
        <v>627.15717703029782</v>
      </c>
      <c r="M294" t="s">
        <v>2604</v>
      </c>
    </row>
    <row r="295" spans="1:14" x14ac:dyDescent="0.35">
      <c r="A295" t="s">
        <v>307</v>
      </c>
      <c r="B295" t="s">
        <v>1251</v>
      </c>
      <c r="C295" t="s">
        <v>1857</v>
      </c>
      <c r="H295" t="s">
        <v>2565</v>
      </c>
      <c r="I295" t="s">
        <v>2569</v>
      </c>
      <c r="J295" t="s">
        <v>2589</v>
      </c>
      <c r="K295" t="s">
        <v>2601</v>
      </c>
      <c r="L295">
        <v>580.05999999999995</v>
      </c>
      <c r="M295" t="s">
        <v>2602</v>
      </c>
    </row>
    <row r="296" spans="1:14" x14ac:dyDescent="0.35">
      <c r="A296" t="s">
        <v>308</v>
      </c>
      <c r="B296" t="s">
        <v>1089</v>
      </c>
      <c r="C296" t="s">
        <v>1858</v>
      </c>
      <c r="D296">
        <v>61</v>
      </c>
      <c r="E296" t="s">
        <v>2562</v>
      </c>
      <c r="H296" t="s">
        <v>2564</v>
      </c>
      <c r="I296" t="s">
        <v>2573</v>
      </c>
      <c r="J296" t="s">
        <v>2585</v>
      </c>
      <c r="K296" t="s">
        <v>2600</v>
      </c>
      <c r="L296">
        <v>872.8</v>
      </c>
      <c r="N296" t="s">
        <v>2606</v>
      </c>
    </row>
    <row r="297" spans="1:14" x14ac:dyDescent="0.35">
      <c r="A297" t="s">
        <v>309</v>
      </c>
      <c r="B297" t="s">
        <v>1252</v>
      </c>
      <c r="C297" t="s">
        <v>1859</v>
      </c>
      <c r="D297">
        <v>77</v>
      </c>
      <c r="E297" t="s">
        <v>2562</v>
      </c>
      <c r="H297" t="s">
        <v>2566</v>
      </c>
      <c r="I297" t="s">
        <v>2578</v>
      </c>
      <c r="J297" t="s">
        <v>2585</v>
      </c>
      <c r="K297" t="s">
        <v>2599</v>
      </c>
      <c r="L297">
        <v>309.14999999999998</v>
      </c>
      <c r="M297" t="s">
        <v>2603</v>
      </c>
    </row>
    <row r="298" spans="1:14" x14ac:dyDescent="0.35">
      <c r="A298" t="s">
        <v>310</v>
      </c>
      <c r="B298" t="s">
        <v>1253</v>
      </c>
      <c r="C298" t="s">
        <v>1860</v>
      </c>
      <c r="D298">
        <v>61</v>
      </c>
      <c r="G298">
        <v>104.9</v>
      </c>
      <c r="H298" t="s">
        <v>2565</v>
      </c>
      <c r="I298" t="s">
        <v>2573</v>
      </c>
      <c r="J298" t="s">
        <v>2588</v>
      </c>
      <c r="K298" t="s">
        <v>2600</v>
      </c>
      <c r="L298">
        <v>794.79</v>
      </c>
      <c r="N298">
        <v>5</v>
      </c>
    </row>
    <row r="299" spans="1:14" x14ac:dyDescent="0.35">
      <c r="A299" t="s">
        <v>311</v>
      </c>
      <c r="B299" t="s">
        <v>1254</v>
      </c>
      <c r="C299" t="s">
        <v>1861</v>
      </c>
      <c r="E299" t="s">
        <v>2558</v>
      </c>
      <c r="F299">
        <v>149.69999999999999</v>
      </c>
      <c r="H299" t="s">
        <v>2567</v>
      </c>
      <c r="I299" t="s">
        <v>2583</v>
      </c>
      <c r="J299" t="s">
        <v>2587</v>
      </c>
      <c r="K299" t="s">
        <v>2598</v>
      </c>
      <c r="L299">
        <v>592.25</v>
      </c>
      <c r="M299" t="s">
        <v>2604</v>
      </c>
      <c r="N299">
        <v>3</v>
      </c>
    </row>
    <row r="300" spans="1:14" x14ac:dyDescent="0.35">
      <c r="A300" t="s">
        <v>312</v>
      </c>
      <c r="B300" t="s">
        <v>1255</v>
      </c>
      <c r="C300" t="s">
        <v>1862</v>
      </c>
      <c r="E300" t="s">
        <v>2559</v>
      </c>
      <c r="F300">
        <v>195.6</v>
      </c>
      <c r="H300" t="s">
        <v>2565</v>
      </c>
      <c r="I300" t="s">
        <v>2579</v>
      </c>
      <c r="J300" t="s">
        <v>2587</v>
      </c>
      <c r="K300" t="s">
        <v>2598</v>
      </c>
      <c r="L300">
        <v>846.19</v>
      </c>
      <c r="N300" t="s">
        <v>2606</v>
      </c>
    </row>
    <row r="301" spans="1:14" x14ac:dyDescent="0.35">
      <c r="A301" t="s">
        <v>313</v>
      </c>
      <c r="B301" t="s">
        <v>1256</v>
      </c>
      <c r="C301" t="s">
        <v>1863</v>
      </c>
      <c r="D301">
        <v>50</v>
      </c>
      <c r="E301" t="s">
        <v>2560</v>
      </c>
      <c r="H301" t="s">
        <v>2563</v>
      </c>
      <c r="I301" t="s">
        <v>2579</v>
      </c>
      <c r="J301" t="s">
        <v>2584</v>
      </c>
      <c r="K301" t="s">
        <v>2601</v>
      </c>
      <c r="L301">
        <v>348.26</v>
      </c>
      <c r="M301" t="s">
        <v>2602</v>
      </c>
    </row>
    <row r="302" spans="1:14" x14ac:dyDescent="0.35">
      <c r="A302" t="s">
        <v>314</v>
      </c>
      <c r="B302" t="s">
        <v>1257</v>
      </c>
      <c r="C302" t="s">
        <v>1864</v>
      </c>
      <c r="E302" t="s">
        <v>2559</v>
      </c>
      <c r="G302">
        <v>53.5</v>
      </c>
      <c r="H302" t="s">
        <v>2563</v>
      </c>
      <c r="I302" t="s">
        <v>2581</v>
      </c>
      <c r="J302" t="s">
        <v>2585</v>
      </c>
      <c r="K302" t="s">
        <v>2601</v>
      </c>
      <c r="L302">
        <v>108.41</v>
      </c>
      <c r="M302" t="s">
        <v>2602</v>
      </c>
      <c r="N302">
        <v>1</v>
      </c>
    </row>
    <row r="303" spans="1:14" x14ac:dyDescent="0.35">
      <c r="A303" t="s">
        <v>315</v>
      </c>
      <c r="B303" t="s">
        <v>1183</v>
      </c>
      <c r="C303" t="s">
        <v>1865</v>
      </c>
      <c r="E303" t="s">
        <v>2561</v>
      </c>
      <c r="H303" t="s">
        <v>2564</v>
      </c>
      <c r="I303" t="s">
        <v>2579</v>
      </c>
      <c r="J303" t="s">
        <v>2585</v>
      </c>
      <c r="K303" t="s">
        <v>2599</v>
      </c>
      <c r="L303">
        <v>944.58</v>
      </c>
      <c r="M303" t="s">
        <v>2604</v>
      </c>
      <c r="N303">
        <v>5</v>
      </c>
    </row>
    <row r="304" spans="1:14" x14ac:dyDescent="0.35">
      <c r="A304" t="s">
        <v>316</v>
      </c>
      <c r="B304" t="s">
        <v>1258</v>
      </c>
      <c r="C304" t="s">
        <v>1866</v>
      </c>
      <c r="D304">
        <v>41</v>
      </c>
      <c r="G304">
        <v>76.3</v>
      </c>
      <c r="H304" t="s">
        <v>2567</v>
      </c>
      <c r="I304" t="s">
        <v>2582</v>
      </c>
      <c r="J304" t="s">
        <v>2584</v>
      </c>
      <c r="K304" t="s">
        <v>2600</v>
      </c>
      <c r="L304">
        <v>417.93</v>
      </c>
    </row>
    <row r="305" spans="1:14" x14ac:dyDescent="0.35">
      <c r="A305" t="s">
        <v>317</v>
      </c>
      <c r="B305" t="s">
        <v>1028</v>
      </c>
      <c r="C305" t="s">
        <v>1867</v>
      </c>
      <c r="E305" t="s">
        <v>2562</v>
      </c>
      <c r="H305" t="s">
        <v>2563</v>
      </c>
      <c r="I305" t="s">
        <v>2580</v>
      </c>
      <c r="J305" t="s">
        <v>2584</v>
      </c>
      <c r="K305" t="s">
        <v>2598</v>
      </c>
      <c r="L305">
        <v>605.54999999999995</v>
      </c>
      <c r="M305" t="s">
        <v>2604</v>
      </c>
      <c r="N305">
        <v>1</v>
      </c>
    </row>
    <row r="306" spans="1:14" x14ac:dyDescent="0.35">
      <c r="A306" t="s">
        <v>318</v>
      </c>
      <c r="B306" t="s">
        <v>1161</v>
      </c>
      <c r="C306" t="s">
        <v>1868</v>
      </c>
      <c r="E306" t="s">
        <v>2558</v>
      </c>
      <c r="H306" t="s">
        <v>2563</v>
      </c>
      <c r="I306" t="s">
        <v>2578</v>
      </c>
      <c r="J306" t="s">
        <v>2585</v>
      </c>
      <c r="K306" t="s">
        <v>2601</v>
      </c>
      <c r="L306">
        <v>540.48</v>
      </c>
      <c r="M306" t="s">
        <v>2602</v>
      </c>
    </row>
    <row r="307" spans="1:14" x14ac:dyDescent="0.35">
      <c r="A307" t="s">
        <v>319</v>
      </c>
      <c r="B307" t="s">
        <v>1167</v>
      </c>
      <c r="C307" t="s">
        <v>1869</v>
      </c>
      <c r="G307">
        <v>70.099999999999994</v>
      </c>
      <c r="H307" t="s">
        <v>2563</v>
      </c>
      <c r="I307" t="s">
        <v>2570</v>
      </c>
      <c r="J307" t="s">
        <v>2586</v>
      </c>
      <c r="K307" t="s">
        <v>2600</v>
      </c>
      <c r="L307">
        <v>793.13</v>
      </c>
      <c r="N307">
        <v>5</v>
      </c>
    </row>
    <row r="308" spans="1:14" x14ac:dyDescent="0.35">
      <c r="A308" t="s">
        <v>320</v>
      </c>
      <c r="B308" t="s">
        <v>1259</v>
      </c>
      <c r="C308" t="s">
        <v>1870</v>
      </c>
      <c r="E308" t="s">
        <v>2559</v>
      </c>
      <c r="H308" t="s">
        <v>2565</v>
      </c>
      <c r="I308" t="s">
        <v>2577</v>
      </c>
      <c r="J308" t="s">
        <v>2587</v>
      </c>
      <c r="K308" t="s">
        <v>2599</v>
      </c>
      <c r="L308">
        <v>55.77</v>
      </c>
      <c r="N308">
        <v>3</v>
      </c>
    </row>
    <row r="309" spans="1:14" x14ac:dyDescent="0.35">
      <c r="A309" t="s">
        <v>321</v>
      </c>
      <c r="B309" t="s">
        <v>1208</v>
      </c>
      <c r="C309" t="s">
        <v>1871</v>
      </c>
      <c r="D309">
        <v>86</v>
      </c>
      <c r="H309" t="s">
        <v>2566</v>
      </c>
      <c r="I309" t="s">
        <v>2582</v>
      </c>
      <c r="J309" t="s">
        <v>2587</v>
      </c>
      <c r="K309" t="s">
        <v>2600</v>
      </c>
      <c r="L309">
        <v>548.91403468736428</v>
      </c>
      <c r="M309" t="s">
        <v>2602</v>
      </c>
      <c r="N309" t="s">
        <v>2606</v>
      </c>
    </row>
    <row r="310" spans="1:14" x14ac:dyDescent="0.35">
      <c r="A310" t="s">
        <v>322</v>
      </c>
      <c r="B310" t="s">
        <v>1080</v>
      </c>
      <c r="C310" t="s">
        <v>1872</v>
      </c>
      <c r="H310" t="s">
        <v>2564</v>
      </c>
      <c r="I310" t="s">
        <v>2575</v>
      </c>
      <c r="J310" t="s">
        <v>2595</v>
      </c>
      <c r="K310" t="s">
        <v>2599</v>
      </c>
      <c r="L310">
        <v>752.17</v>
      </c>
      <c r="N310">
        <v>5</v>
      </c>
    </row>
    <row r="311" spans="1:14" x14ac:dyDescent="0.35">
      <c r="A311" t="s">
        <v>323</v>
      </c>
      <c r="B311" t="s">
        <v>1260</v>
      </c>
      <c r="C311" t="s">
        <v>1873</v>
      </c>
      <c r="D311">
        <v>66</v>
      </c>
      <c r="E311" t="s">
        <v>2561</v>
      </c>
      <c r="F311">
        <v>142.5</v>
      </c>
      <c r="H311" t="s">
        <v>2565</v>
      </c>
      <c r="I311" t="s">
        <v>2583</v>
      </c>
      <c r="J311" t="s">
        <v>2589</v>
      </c>
      <c r="K311" t="s">
        <v>2601</v>
      </c>
      <c r="L311">
        <v>996.88</v>
      </c>
      <c r="N311">
        <v>1</v>
      </c>
    </row>
    <row r="312" spans="1:14" x14ac:dyDescent="0.35">
      <c r="A312" t="s">
        <v>324</v>
      </c>
      <c r="B312" t="s">
        <v>1261</v>
      </c>
      <c r="C312" t="s">
        <v>1874</v>
      </c>
      <c r="H312" t="s">
        <v>2565</v>
      </c>
      <c r="I312" t="s">
        <v>2576</v>
      </c>
      <c r="J312" t="s">
        <v>2585</v>
      </c>
      <c r="K312" t="s">
        <v>2598</v>
      </c>
      <c r="L312">
        <v>647.39582953361594</v>
      </c>
      <c r="M312" t="s">
        <v>2602</v>
      </c>
      <c r="N312">
        <v>1</v>
      </c>
    </row>
    <row r="313" spans="1:14" x14ac:dyDescent="0.35">
      <c r="A313" t="s">
        <v>325</v>
      </c>
      <c r="B313" t="s">
        <v>1262</v>
      </c>
      <c r="C313" t="s">
        <v>1875</v>
      </c>
      <c r="D313">
        <v>34</v>
      </c>
      <c r="E313" t="s">
        <v>2560</v>
      </c>
      <c r="H313" t="s">
        <v>2568</v>
      </c>
      <c r="I313" t="s">
        <v>2573</v>
      </c>
      <c r="J313" t="s">
        <v>2585</v>
      </c>
      <c r="K313" t="s">
        <v>2600</v>
      </c>
      <c r="L313">
        <v>691.35</v>
      </c>
      <c r="M313" t="s">
        <v>2602</v>
      </c>
    </row>
    <row r="314" spans="1:14" x14ac:dyDescent="0.35">
      <c r="A314" t="s">
        <v>326</v>
      </c>
      <c r="B314" t="s">
        <v>1263</v>
      </c>
      <c r="C314" t="s">
        <v>1876</v>
      </c>
      <c r="E314" t="s">
        <v>2558</v>
      </c>
      <c r="F314">
        <v>103.6</v>
      </c>
      <c r="H314" t="s">
        <v>2566</v>
      </c>
      <c r="I314" t="s">
        <v>2573</v>
      </c>
      <c r="J314" t="s">
        <v>2589</v>
      </c>
      <c r="K314" t="s">
        <v>2599</v>
      </c>
      <c r="L314">
        <v>750.73</v>
      </c>
      <c r="M314" t="s">
        <v>2602</v>
      </c>
      <c r="N314">
        <v>4</v>
      </c>
    </row>
    <row r="315" spans="1:14" x14ac:dyDescent="0.35">
      <c r="A315" t="s">
        <v>327</v>
      </c>
      <c r="B315" t="s">
        <v>1264</v>
      </c>
      <c r="C315" t="s">
        <v>1612</v>
      </c>
      <c r="E315" t="s">
        <v>2560</v>
      </c>
      <c r="H315" t="s">
        <v>2565</v>
      </c>
      <c r="I315" t="s">
        <v>2580</v>
      </c>
      <c r="J315" t="s">
        <v>2585</v>
      </c>
      <c r="K315" t="s">
        <v>2601</v>
      </c>
      <c r="L315">
        <v>407.94</v>
      </c>
      <c r="N315">
        <v>1</v>
      </c>
    </row>
    <row r="316" spans="1:14" x14ac:dyDescent="0.35">
      <c r="A316" t="s">
        <v>328</v>
      </c>
      <c r="B316" t="s">
        <v>1229</v>
      </c>
      <c r="C316" t="s">
        <v>1877</v>
      </c>
      <c r="E316" t="s">
        <v>2559</v>
      </c>
      <c r="G316">
        <v>100.6</v>
      </c>
      <c r="H316" t="s">
        <v>2566</v>
      </c>
      <c r="I316" t="s">
        <v>2569</v>
      </c>
      <c r="J316" t="s">
        <v>2587</v>
      </c>
      <c r="K316" t="s">
        <v>2598</v>
      </c>
      <c r="L316">
        <v>35.4</v>
      </c>
      <c r="M316" t="s">
        <v>2603</v>
      </c>
      <c r="N316">
        <v>2</v>
      </c>
    </row>
    <row r="317" spans="1:14" x14ac:dyDescent="0.35">
      <c r="A317" t="s">
        <v>329</v>
      </c>
      <c r="B317" t="s">
        <v>1265</v>
      </c>
      <c r="C317" t="s">
        <v>1878</v>
      </c>
      <c r="H317" t="s">
        <v>2567</v>
      </c>
      <c r="I317" t="s">
        <v>2580</v>
      </c>
      <c r="J317" t="s">
        <v>2586</v>
      </c>
      <c r="K317" t="s">
        <v>2598</v>
      </c>
      <c r="L317">
        <v>456.39</v>
      </c>
      <c r="M317" t="s">
        <v>2602</v>
      </c>
      <c r="N317" t="s">
        <v>2605</v>
      </c>
    </row>
    <row r="318" spans="1:14" x14ac:dyDescent="0.35">
      <c r="A318" t="s">
        <v>330</v>
      </c>
      <c r="B318" t="s">
        <v>1198</v>
      </c>
      <c r="C318" t="s">
        <v>1879</v>
      </c>
      <c r="D318">
        <v>19</v>
      </c>
      <c r="E318" t="s">
        <v>2562</v>
      </c>
      <c r="G318">
        <v>65.8</v>
      </c>
      <c r="H318" t="s">
        <v>2564</v>
      </c>
      <c r="I318" t="s">
        <v>2570</v>
      </c>
      <c r="J318" t="s">
        <v>2590</v>
      </c>
      <c r="K318" t="s">
        <v>2599</v>
      </c>
      <c r="L318">
        <v>659.4</v>
      </c>
      <c r="N318">
        <v>5</v>
      </c>
    </row>
    <row r="319" spans="1:14" x14ac:dyDescent="0.35">
      <c r="A319" t="s">
        <v>331</v>
      </c>
      <c r="B319" t="s">
        <v>1030</v>
      </c>
      <c r="C319" t="s">
        <v>1880</v>
      </c>
      <c r="E319" t="s">
        <v>2558</v>
      </c>
      <c r="H319" t="s">
        <v>2567</v>
      </c>
      <c r="I319" t="s">
        <v>2576</v>
      </c>
      <c r="J319" t="s">
        <v>2588</v>
      </c>
      <c r="K319" t="s">
        <v>2600</v>
      </c>
      <c r="L319">
        <v>80.010000000000005</v>
      </c>
      <c r="M319" t="s">
        <v>2603</v>
      </c>
      <c r="N319">
        <v>5</v>
      </c>
    </row>
    <row r="320" spans="1:14" x14ac:dyDescent="0.35">
      <c r="A320" t="s">
        <v>332</v>
      </c>
      <c r="B320" t="s">
        <v>1132</v>
      </c>
      <c r="C320" t="s">
        <v>1881</v>
      </c>
      <c r="G320">
        <v>68.900000000000006</v>
      </c>
      <c r="H320" t="s">
        <v>2565</v>
      </c>
      <c r="I320" t="s">
        <v>2580</v>
      </c>
      <c r="J320" t="s">
        <v>2587</v>
      </c>
      <c r="K320" t="s">
        <v>2600</v>
      </c>
      <c r="L320">
        <v>52.19</v>
      </c>
      <c r="M320" t="s">
        <v>2602</v>
      </c>
      <c r="N320">
        <v>1</v>
      </c>
    </row>
    <row r="321" spans="1:14" x14ac:dyDescent="0.35">
      <c r="A321" t="s">
        <v>333</v>
      </c>
      <c r="B321" t="s">
        <v>1266</v>
      </c>
      <c r="C321" t="s">
        <v>1882</v>
      </c>
      <c r="H321" t="s">
        <v>2565</v>
      </c>
      <c r="I321" t="s">
        <v>2577</v>
      </c>
      <c r="J321" t="s">
        <v>2590</v>
      </c>
      <c r="K321" t="s">
        <v>2599</v>
      </c>
      <c r="L321">
        <v>260.18</v>
      </c>
      <c r="M321" t="s">
        <v>2603</v>
      </c>
      <c r="N321" t="s">
        <v>2606</v>
      </c>
    </row>
    <row r="322" spans="1:14" x14ac:dyDescent="0.35">
      <c r="A322" t="s">
        <v>334</v>
      </c>
      <c r="B322" t="s">
        <v>1267</v>
      </c>
      <c r="C322" t="s">
        <v>1883</v>
      </c>
      <c r="E322" t="s">
        <v>2562</v>
      </c>
      <c r="F322">
        <v>135.80000000000001</v>
      </c>
      <c r="H322" t="s">
        <v>2564</v>
      </c>
      <c r="I322" t="s">
        <v>2579</v>
      </c>
      <c r="J322" t="s">
        <v>2587</v>
      </c>
      <c r="K322" t="s">
        <v>2598</v>
      </c>
      <c r="L322">
        <v>749.04</v>
      </c>
      <c r="M322" t="s">
        <v>2603</v>
      </c>
    </row>
    <row r="323" spans="1:14" x14ac:dyDescent="0.35">
      <c r="A323" t="s">
        <v>335</v>
      </c>
      <c r="B323" t="s">
        <v>1268</v>
      </c>
      <c r="C323" t="s">
        <v>1884</v>
      </c>
      <c r="H323" t="s">
        <v>2564</v>
      </c>
      <c r="I323" t="s">
        <v>2583</v>
      </c>
      <c r="J323" t="s">
        <v>2590</v>
      </c>
      <c r="K323" t="s">
        <v>2600</v>
      </c>
      <c r="L323">
        <v>847.02603433678803</v>
      </c>
      <c r="N323">
        <v>3</v>
      </c>
    </row>
    <row r="324" spans="1:14" x14ac:dyDescent="0.35">
      <c r="A324" t="s">
        <v>336</v>
      </c>
      <c r="B324" t="s">
        <v>1034</v>
      </c>
      <c r="C324" t="s">
        <v>1885</v>
      </c>
      <c r="D324">
        <v>69</v>
      </c>
      <c r="E324" t="s">
        <v>2561</v>
      </c>
      <c r="H324" t="s">
        <v>2564</v>
      </c>
      <c r="I324" t="s">
        <v>2581</v>
      </c>
      <c r="J324" t="s">
        <v>2588</v>
      </c>
      <c r="K324" t="s">
        <v>2601</v>
      </c>
      <c r="L324">
        <v>972.23</v>
      </c>
      <c r="N324">
        <v>2</v>
      </c>
    </row>
    <row r="325" spans="1:14" x14ac:dyDescent="0.35">
      <c r="A325" t="s">
        <v>337</v>
      </c>
      <c r="B325" t="s">
        <v>1269</v>
      </c>
      <c r="C325" t="s">
        <v>1886</v>
      </c>
      <c r="E325" t="s">
        <v>2558</v>
      </c>
      <c r="F325">
        <v>139.5</v>
      </c>
      <c r="H325" t="s">
        <v>2565</v>
      </c>
      <c r="I325" t="s">
        <v>2569</v>
      </c>
      <c r="J325" t="s">
        <v>2586</v>
      </c>
      <c r="K325" t="s">
        <v>2600</v>
      </c>
      <c r="L325">
        <v>350.27</v>
      </c>
      <c r="M325" t="s">
        <v>2602</v>
      </c>
      <c r="N325">
        <v>2</v>
      </c>
    </row>
    <row r="326" spans="1:14" x14ac:dyDescent="0.35">
      <c r="A326" t="s">
        <v>338</v>
      </c>
      <c r="B326" t="s">
        <v>1214</v>
      </c>
      <c r="C326" t="s">
        <v>1887</v>
      </c>
      <c r="E326" t="s">
        <v>2560</v>
      </c>
      <c r="F326">
        <v>185.3</v>
      </c>
      <c r="H326" t="s">
        <v>2567</v>
      </c>
      <c r="I326" t="s">
        <v>2582</v>
      </c>
      <c r="J326" t="s">
        <v>2589</v>
      </c>
      <c r="K326" t="s">
        <v>2601</v>
      </c>
      <c r="L326">
        <v>123.81</v>
      </c>
      <c r="N326">
        <v>3</v>
      </c>
    </row>
    <row r="327" spans="1:14" x14ac:dyDescent="0.35">
      <c r="A327" t="s">
        <v>339</v>
      </c>
      <c r="B327" t="s">
        <v>1259</v>
      </c>
      <c r="C327" t="s">
        <v>1888</v>
      </c>
      <c r="D327">
        <v>51</v>
      </c>
      <c r="E327" t="s">
        <v>2558</v>
      </c>
      <c r="H327" t="s">
        <v>2565</v>
      </c>
      <c r="I327" t="s">
        <v>2583</v>
      </c>
      <c r="J327" t="s">
        <v>2584</v>
      </c>
      <c r="K327" t="s">
        <v>2600</v>
      </c>
      <c r="L327">
        <v>818.9</v>
      </c>
    </row>
    <row r="328" spans="1:14" x14ac:dyDescent="0.35">
      <c r="A328" t="s">
        <v>340</v>
      </c>
      <c r="B328" t="s">
        <v>1270</v>
      </c>
      <c r="C328" t="s">
        <v>1889</v>
      </c>
      <c r="E328" t="s">
        <v>2562</v>
      </c>
      <c r="H328" t="s">
        <v>2564</v>
      </c>
      <c r="I328" t="s">
        <v>2579</v>
      </c>
      <c r="J328" t="s">
        <v>2589</v>
      </c>
      <c r="K328" t="s">
        <v>2601</v>
      </c>
      <c r="L328">
        <v>108.68</v>
      </c>
      <c r="M328" t="s">
        <v>2603</v>
      </c>
      <c r="N328">
        <v>1</v>
      </c>
    </row>
    <row r="329" spans="1:14" x14ac:dyDescent="0.35">
      <c r="A329" t="s">
        <v>341</v>
      </c>
      <c r="B329" t="s">
        <v>1160</v>
      </c>
      <c r="C329" t="s">
        <v>1890</v>
      </c>
      <c r="E329" t="s">
        <v>2559</v>
      </c>
      <c r="H329" t="s">
        <v>2565</v>
      </c>
      <c r="I329" t="s">
        <v>2581</v>
      </c>
      <c r="J329" t="s">
        <v>2585</v>
      </c>
      <c r="K329" t="s">
        <v>2601</v>
      </c>
      <c r="L329">
        <v>549.26</v>
      </c>
      <c r="N329">
        <v>4</v>
      </c>
    </row>
    <row r="330" spans="1:14" x14ac:dyDescent="0.35">
      <c r="A330" t="s">
        <v>342</v>
      </c>
      <c r="B330" t="s">
        <v>1271</v>
      </c>
      <c r="C330" t="s">
        <v>1891</v>
      </c>
      <c r="E330" t="s">
        <v>2561</v>
      </c>
      <c r="H330" t="s">
        <v>2566</v>
      </c>
      <c r="I330" t="s">
        <v>2569</v>
      </c>
      <c r="J330" t="s">
        <v>2590</v>
      </c>
      <c r="K330" t="s">
        <v>2600</v>
      </c>
      <c r="L330">
        <v>199.01</v>
      </c>
      <c r="M330" t="s">
        <v>2602</v>
      </c>
      <c r="N330">
        <v>4</v>
      </c>
    </row>
    <row r="331" spans="1:14" x14ac:dyDescent="0.35">
      <c r="A331" t="s">
        <v>343</v>
      </c>
      <c r="B331" t="s">
        <v>1014</v>
      </c>
      <c r="C331" t="s">
        <v>1892</v>
      </c>
      <c r="D331">
        <v>80</v>
      </c>
      <c r="E331" t="s">
        <v>2562</v>
      </c>
      <c r="F331">
        <v>134.4</v>
      </c>
      <c r="H331" t="s">
        <v>2564</v>
      </c>
      <c r="I331" t="s">
        <v>2575</v>
      </c>
      <c r="J331" t="s">
        <v>2586</v>
      </c>
      <c r="K331" t="s">
        <v>2598</v>
      </c>
      <c r="L331">
        <v>905.8</v>
      </c>
      <c r="M331" t="s">
        <v>2602</v>
      </c>
      <c r="N331">
        <v>4</v>
      </c>
    </row>
    <row r="332" spans="1:14" x14ac:dyDescent="0.35">
      <c r="A332" t="s">
        <v>344</v>
      </c>
      <c r="B332" t="s">
        <v>1272</v>
      </c>
      <c r="C332" t="s">
        <v>1893</v>
      </c>
      <c r="E332" t="s">
        <v>2559</v>
      </c>
      <c r="H332" t="s">
        <v>2568</v>
      </c>
      <c r="I332" t="s">
        <v>2573</v>
      </c>
      <c r="J332" t="s">
        <v>2586</v>
      </c>
      <c r="K332" t="s">
        <v>2599</v>
      </c>
      <c r="L332">
        <v>23.49</v>
      </c>
      <c r="M332" t="s">
        <v>2602</v>
      </c>
      <c r="N332">
        <v>5</v>
      </c>
    </row>
    <row r="333" spans="1:14" x14ac:dyDescent="0.35">
      <c r="A333" t="s">
        <v>345</v>
      </c>
      <c r="B333" t="s">
        <v>1214</v>
      </c>
      <c r="C333" t="s">
        <v>1894</v>
      </c>
      <c r="E333" t="s">
        <v>2559</v>
      </c>
      <c r="H333" t="s">
        <v>2567</v>
      </c>
      <c r="I333" t="s">
        <v>2581</v>
      </c>
      <c r="J333" t="s">
        <v>2585</v>
      </c>
      <c r="K333" t="s">
        <v>2601</v>
      </c>
      <c r="L333">
        <v>196.01</v>
      </c>
      <c r="M333" t="s">
        <v>2604</v>
      </c>
      <c r="N333">
        <v>5</v>
      </c>
    </row>
    <row r="334" spans="1:14" x14ac:dyDescent="0.35">
      <c r="A334" t="s">
        <v>346</v>
      </c>
      <c r="B334" t="s">
        <v>1273</v>
      </c>
      <c r="C334" t="s">
        <v>1895</v>
      </c>
      <c r="D334">
        <v>55</v>
      </c>
      <c r="E334" t="s">
        <v>2560</v>
      </c>
      <c r="G334">
        <v>92</v>
      </c>
      <c r="H334" t="s">
        <v>2563</v>
      </c>
      <c r="I334" t="s">
        <v>2579</v>
      </c>
      <c r="J334" t="s">
        <v>2590</v>
      </c>
      <c r="K334" t="s">
        <v>2600</v>
      </c>
      <c r="L334">
        <v>264.38</v>
      </c>
      <c r="N334" t="s">
        <v>2606</v>
      </c>
    </row>
    <row r="335" spans="1:14" x14ac:dyDescent="0.35">
      <c r="A335" t="s">
        <v>347</v>
      </c>
      <c r="B335" t="s">
        <v>1274</v>
      </c>
      <c r="C335" t="s">
        <v>1896</v>
      </c>
      <c r="D335">
        <v>27</v>
      </c>
      <c r="H335" t="s">
        <v>2566</v>
      </c>
      <c r="I335" t="s">
        <v>2580</v>
      </c>
      <c r="J335" t="s">
        <v>2587</v>
      </c>
      <c r="K335" t="s">
        <v>2599</v>
      </c>
      <c r="L335">
        <v>213.79</v>
      </c>
      <c r="M335" t="s">
        <v>2603</v>
      </c>
      <c r="N335">
        <v>2</v>
      </c>
    </row>
    <row r="336" spans="1:14" x14ac:dyDescent="0.35">
      <c r="A336" t="s">
        <v>348</v>
      </c>
      <c r="B336" t="s">
        <v>1275</v>
      </c>
      <c r="C336" t="s">
        <v>1897</v>
      </c>
      <c r="E336" t="s">
        <v>2561</v>
      </c>
      <c r="H336" t="s">
        <v>2565</v>
      </c>
      <c r="I336" t="s">
        <v>2572</v>
      </c>
      <c r="J336" t="s">
        <v>2590</v>
      </c>
      <c r="K336" t="s">
        <v>2598</v>
      </c>
      <c r="L336">
        <v>106.97</v>
      </c>
      <c r="M336" t="s">
        <v>2602</v>
      </c>
    </row>
    <row r="337" spans="1:14" x14ac:dyDescent="0.35">
      <c r="A337" t="s">
        <v>349</v>
      </c>
      <c r="B337" t="s">
        <v>1114</v>
      </c>
      <c r="C337" t="s">
        <v>1898</v>
      </c>
      <c r="D337">
        <v>7</v>
      </c>
      <c r="E337" t="s">
        <v>2562</v>
      </c>
      <c r="H337" t="s">
        <v>2568</v>
      </c>
      <c r="I337" t="s">
        <v>2570</v>
      </c>
      <c r="J337" t="s">
        <v>2588</v>
      </c>
      <c r="K337" t="s">
        <v>2599</v>
      </c>
      <c r="L337">
        <v>382.23</v>
      </c>
      <c r="M337" t="s">
        <v>2603</v>
      </c>
    </row>
    <row r="338" spans="1:14" x14ac:dyDescent="0.35">
      <c r="A338" t="s">
        <v>350</v>
      </c>
      <c r="B338" t="s">
        <v>1024</v>
      </c>
      <c r="C338" t="s">
        <v>1899</v>
      </c>
      <c r="H338" t="s">
        <v>2566</v>
      </c>
      <c r="I338" t="s">
        <v>2577</v>
      </c>
      <c r="J338" t="s">
        <v>2589</v>
      </c>
      <c r="K338" t="s">
        <v>2599</v>
      </c>
      <c r="L338">
        <v>880.57</v>
      </c>
      <c r="M338" t="s">
        <v>2604</v>
      </c>
    </row>
    <row r="339" spans="1:14" x14ac:dyDescent="0.35">
      <c r="A339" t="s">
        <v>351</v>
      </c>
      <c r="B339" t="s">
        <v>1037</v>
      </c>
      <c r="C339" t="s">
        <v>1900</v>
      </c>
      <c r="E339" t="s">
        <v>2559</v>
      </c>
      <c r="F339">
        <v>186.9</v>
      </c>
      <c r="H339" t="s">
        <v>2565</v>
      </c>
      <c r="I339" t="s">
        <v>2578</v>
      </c>
      <c r="J339" t="s">
        <v>2584</v>
      </c>
      <c r="K339" t="s">
        <v>2599</v>
      </c>
      <c r="L339">
        <v>630.97</v>
      </c>
      <c r="M339" t="s">
        <v>2602</v>
      </c>
      <c r="N339" t="s">
        <v>2606</v>
      </c>
    </row>
    <row r="340" spans="1:14" x14ac:dyDescent="0.35">
      <c r="A340" t="s">
        <v>352</v>
      </c>
      <c r="B340" t="s">
        <v>1276</v>
      </c>
      <c r="C340" t="s">
        <v>1901</v>
      </c>
      <c r="F340">
        <v>145.69999999999999</v>
      </c>
      <c r="G340">
        <v>104.1</v>
      </c>
      <c r="H340" t="s">
        <v>2564</v>
      </c>
      <c r="I340" t="s">
        <v>2574</v>
      </c>
      <c r="J340" t="s">
        <v>2590</v>
      </c>
      <c r="K340" t="s">
        <v>2600</v>
      </c>
      <c r="L340">
        <v>462.62399432717928</v>
      </c>
      <c r="M340" t="s">
        <v>2603</v>
      </c>
    </row>
    <row r="341" spans="1:14" x14ac:dyDescent="0.35">
      <c r="A341" t="s">
        <v>353</v>
      </c>
      <c r="B341" t="s">
        <v>1195</v>
      </c>
      <c r="C341" t="s">
        <v>1902</v>
      </c>
      <c r="D341">
        <v>44</v>
      </c>
      <c r="E341" t="s">
        <v>2558</v>
      </c>
      <c r="G341">
        <v>93.8</v>
      </c>
      <c r="H341" t="s">
        <v>2567</v>
      </c>
      <c r="I341" t="s">
        <v>2582</v>
      </c>
      <c r="J341" t="s">
        <v>2585</v>
      </c>
      <c r="K341" t="s">
        <v>2598</v>
      </c>
      <c r="L341">
        <v>918.08</v>
      </c>
      <c r="N341">
        <v>5</v>
      </c>
    </row>
    <row r="342" spans="1:14" x14ac:dyDescent="0.35">
      <c r="A342" t="s">
        <v>354</v>
      </c>
      <c r="B342" t="s">
        <v>1277</v>
      </c>
      <c r="C342" t="s">
        <v>1903</v>
      </c>
      <c r="G342">
        <v>55.7</v>
      </c>
      <c r="H342" t="s">
        <v>2564</v>
      </c>
      <c r="I342" t="s">
        <v>2571</v>
      </c>
      <c r="J342" t="s">
        <v>2586</v>
      </c>
      <c r="K342" t="s">
        <v>2600</v>
      </c>
      <c r="L342">
        <v>330.34</v>
      </c>
      <c r="N342">
        <v>3</v>
      </c>
    </row>
    <row r="343" spans="1:14" x14ac:dyDescent="0.35">
      <c r="A343" t="s">
        <v>355</v>
      </c>
      <c r="B343" t="s">
        <v>1145</v>
      </c>
      <c r="C343" t="s">
        <v>1904</v>
      </c>
      <c r="D343">
        <v>60</v>
      </c>
      <c r="E343" t="s">
        <v>2561</v>
      </c>
      <c r="G343">
        <v>58.8</v>
      </c>
      <c r="H343" t="s">
        <v>2565</v>
      </c>
      <c r="I343" t="s">
        <v>2571</v>
      </c>
      <c r="J343" t="s">
        <v>2586</v>
      </c>
      <c r="K343" t="s">
        <v>2599</v>
      </c>
      <c r="L343">
        <v>678.82</v>
      </c>
      <c r="M343" t="s">
        <v>2603</v>
      </c>
      <c r="N343">
        <v>4</v>
      </c>
    </row>
    <row r="344" spans="1:14" x14ac:dyDescent="0.35">
      <c r="A344" t="s">
        <v>356</v>
      </c>
      <c r="B344" t="s">
        <v>1278</v>
      </c>
      <c r="C344" t="s">
        <v>1905</v>
      </c>
      <c r="G344">
        <v>62.7</v>
      </c>
      <c r="H344" t="s">
        <v>2566</v>
      </c>
      <c r="I344" t="s">
        <v>2575</v>
      </c>
      <c r="J344" t="s">
        <v>2589</v>
      </c>
      <c r="K344" t="s">
        <v>2599</v>
      </c>
      <c r="L344">
        <v>892.45</v>
      </c>
      <c r="M344" t="s">
        <v>2602</v>
      </c>
      <c r="N344">
        <v>3</v>
      </c>
    </row>
    <row r="345" spans="1:14" x14ac:dyDescent="0.35">
      <c r="A345" t="s">
        <v>357</v>
      </c>
      <c r="B345" t="s">
        <v>1279</v>
      </c>
      <c r="C345" t="s">
        <v>1906</v>
      </c>
      <c r="D345">
        <v>67</v>
      </c>
      <c r="F345">
        <v>173.6</v>
      </c>
      <c r="H345" t="s">
        <v>2565</v>
      </c>
      <c r="I345" t="s">
        <v>2572</v>
      </c>
      <c r="J345" t="s">
        <v>2595</v>
      </c>
      <c r="K345" t="s">
        <v>2598</v>
      </c>
      <c r="L345">
        <v>677.84</v>
      </c>
      <c r="N345">
        <v>2</v>
      </c>
    </row>
    <row r="346" spans="1:14" x14ac:dyDescent="0.35">
      <c r="A346" t="s">
        <v>358</v>
      </c>
      <c r="B346" t="s">
        <v>1280</v>
      </c>
      <c r="C346" t="s">
        <v>1907</v>
      </c>
      <c r="D346">
        <v>63</v>
      </c>
      <c r="E346" t="s">
        <v>2559</v>
      </c>
      <c r="F346">
        <v>137.30000000000001</v>
      </c>
      <c r="H346" t="s">
        <v>2566</v>
      </c>
      <c r="I346" t="s">
        <v>2572</v>
      </c>
      <c r="J346" t="s">
        <v>2586</v>
      </c>
      <c r="K346" t="s">
        <v>2601</v>
      </c>
      <c r="L346">
        <v>804.74</v>
      </c>
      <c r="M346" t="s">
        <v>2604</v>
      </c>
      <c r="N346">
        <v>5</v>
      </c>
    </row>
    <row r="347" spans="1:14" x14ac:dyDescent="0.35">
      <c r="A347" t="s">
        <v>359</v>
      </c>
      <c r="B347" t="s">
        <v>1281</v>
      </c>
      <c r="C347" t="s">
        <v>1908</v>
      </c>
      <c r="E347" t="s">
        <v>2560</v>
      </c>
      <c r="H347" t="s">
        <v>2567</v>
      </c>
      <c r="I347" t="s">
        <v>2570</v>
      </c>
      <c r="J347" t="s">
        <v>2587</v>
      </c>
      <c r="K347" t="s">
        <v>2598</v>
      </c>
      <c r="L347">
        <v>158.53</v>
      </c>
      <c r="M347" t="s">
        <v>2602</v>
      </c>
      <c r="N347">
        <v>2</v>
      </c>
    </row>
    <row r="348" spans="1:14" x14ac:dyDescent="0.35">
      <c r="A348" t="s">
        <v>360</v>
      </c>
      <c r="B348" t="s">
        <v>1105</v>
      </c>
      <c r="C348" t="s">
        <v>1909</v>
      </c>
      <c r="E348" t="s">
        <v>2559</v>
      </c>
      <c r="G348">
        <v>94.7</v>
      </c>
      <c r="H348" t="s">
        <v>2567</v>
      </c>
      <c r="I348" t="s">
        <v>2580</v>
      </c>
      <c r="J348" t="s">
        <v>2589</v>
      </c>
      <c r="K348" t="s">
        <v>2600</v>
      </c>
      <c r="L348">
        <v>490.55</v>
      </c>
    </row>
    <row r="349" spans="1:14" x14ac:dyDescent="0.35">
      <c r="A349" t="s">
        <v>361</v>
      </c>
      <c r="B349" t="s">
        <v>1253</v>
      </c>
      <c r="C349" t="s">
        <v>1910</v>
      </c>
      <c r="H349" t="s">
        <v>2563</v>
      </c>
      <c r="I349" t="s">
        <v>2570</v>
      </c>
      <c r="J349" t="s">
        <v>2587</v>
      </c>
      <c r="K349" t="s">
        <v>2599</v>
      </c>
      <c r="L349">
        <v>934.32</v>
      </c>
      <c r="N349">
        <v>1</v>
      </c>
    </row>
    <row r="350" spans="1:14" x14ac:dyDescent="0.35">
      <c r="A350" t="s">
        <v>362</v>
      </c>
      <c r="B350" t="s">
        <v>1282</v>
      </c>
      <c r="C350" t="s">
        <v>1911</v>
      </c>
      <c r="D350">
        <v>13</v>
      </c>
      <c r="E350" t="s">
        <v>2561</v>
      </c>
      <c r="F350">
        <v>157.1</v>
      </c>
      <c r="H350" t="s">
        <v>2568</v>
      </c>
      <c r="I350" t="s">
        <v>2570</v>
      </c>
      <c r="J350" t="s">
        <v>2590</v>
      </c>
      <c r="K350" t="s">
        <v>2600</v>
      </c>
      <c r="L350">
        <v>598.79999999999995</v>
      </c>
      <c r="N350" t="s">
        <v>2605</v>
      </c>
    </row>
    <row r="351" spans="1:14" x14ac:dyDescent="0.35">
      <c r="A351" t="s">
        <v>363</v>
      </c>
      <c r="B351" t="s">
        <v>1268</v>
      </c>
      <c r="C351" t="s">
        <v>1912</v>
      </c>
      <c r="E351" t="s">
        <v>2559</v>
      </c>
      <c r="G351">
        <v>99.7</v>
      </c>
      <c r="H351" t="s">
        <v>2565</v>
      </c>
      <c r="I351" t="s">
        <v>2578</v>
      </c>
      <c r="J351" t="s">
        <v>2586</v>
      </c>
      <c r="K351" t="s">
        <v>2600</v>
      </c>
      <c r="L351">
        <v>772.33</v>
      </c>
      <c r="M351" t="s">
        <v>2603</v>
      </c>
      <c r="N351">
        <v>4</v>
      </c>
    </row>
    <row r="352" spans="1:14" x14ac:dyDescent="0.35">
      <c r="A352" t="s">
        <v>364</v>
      </c>
      <c r="B352" t="s">
        <v>1216</v>
      </c>
      <c r="C352" t="s">
        <v>1913</v>
      </c>
      <c r="E352" t="s">
        <v>2558</v>
      </c>
      <c r="G352">
        <v>119.5</v>
      </c>
      <c r="H352" t="s">
        <v>2566</v>
      </c>
      <c r="I352" t="s">
        <v>2577</v>
      </c>
      <c r="J352" t="s">
        <v>2586</v>
      </c>
      <c r="K352" t="s">
        <v>2598</v>
      </c>
      <c r="L352">
        <v>739.2</v>
      </c>
      <c r="N352" t="s">
        <v>2606</v>
      </c>
    </row>
    <row r="353" spans="1:14" x14ac:dyDescent="0.35">
      <c r="A353" t="s">
        <v>365</v>
      </c>
      <c r="B353" t="s">
        <v>1283</v>
      </c>
      <c r="C353" t="s">
        <v>1914</v>
      </c>
      <c r="G353">
        <v>81.7</v>
      </c>
      <c r="H353" t="s">
        <v>2564</v>
      </c>
      <c r="I353" t="s">
        <v>2576</v>
      </c>
      <c r="J353" t="s">
        <v>2586</v>
      </c>
      <c r="K353" t="s">
        <v>2599</v>
      </c>
      <c r="L353">
        <v>441.27</v>
      </c>
      <c r="N353">
        <v>5</v>
      </c>
    </row>
    <row r="354" spans="1:14" x14ac:dyDescent="0.35">
      <c r="A354" t="s">
        <v>366</v>
      </c>
      <c r="B354" t="s">
        <v>1256</v>
      </c>
      <c r="C354" t="s">
        <v>1915</v>
      </c>
      <c r="E354" t="s">
        <v>2561</v>
      </c>
      <c r="H354" t="s">
        <v>2564</v>
      </c>
      <c r="I354" t="s">
        <v>2574</v>
      </c>
      <c r="J354" t="s">
        <v>2590</v>
      </c>
      <c r="K354" t="s">
        <v>2598</v>
      </c>
      <c r="L354">
        <v>573.51</v>
      </c>
      <c r="M354" t="s">
        <v>2604</v>
      </c>
    </row>
    <row r="355" spans="1:14" x14ac:dyDescent="0.35">
      <c r="A355" t="s">
        <v>367</v>
      </c>
      <c r="B355" t="s">
        <v>1284</v>
      </c>
      <c r="C355" t="s">
        <v>1916</v>
      </c>
      <c r="E355" t="s">
        <v>2558</v>
      </c>
      <c r="G355">
        <v>56.4</v>
      </c>
      <c r="H355" t="s">
        <v>2567</v>
      </c>
      <c r="I355" t="s">
        <v>2570</v>
      </c>
      <c r="J355" t="s">
        <v>2586</v>
      </c>
      <c r="K355" t="s">
        <v>2599</v>
      </c>
      <c r="L355">
        <v>395.14</v>
      </c>
      <c r="N355" t="s">
        <v>2606</v>
      </c>
    </row>
    <row r="356" spans="1:14" x14ac:dyDescent="0.35">
      <c r="A356" t="s">
        <v>368</v>
      </c>
      <c r="B356" t="s">
        <v>1285</v>
      </c>
      <c r="C356" t="s">
        <v>1917</v>
      </c>
      <c r="D356">
        <v>59</v>
      </c>
      <c r="E356" t="s">
        <v>2561</v>
      </c>
      <c r="H356" t="s">
        <v>2564</v>
      </c>
      <c r="I356" t="s">
        <v>2573</v>
      </c>
      <c r="J356" t="s">
        <v>2588</v>
      </c>
      <c r="K356" t="s">
        <v>2599</v>
      </c>
      <c r="L356">
        <v>235.76</v>
      </c>
      <c r="M356" t="s">
        <v>2602</v>
      </c>
      <c r="N356" t="s">
        <v>2606</v>
      </c>
    </row>
    <row r="357" spans="1:14" x14ac:dyDescent="0.35">
      <c r="A357" t="s">
        <v>369</v>
      </c>
      <c r="B357" t="s">
        <v>1286</v>
      </c>
      <c r="C357" t="s">
        <v>1918</v>
      </c>
      <c r="F357">
        <v>167.3</v>
      </c>
      <c r="H357" t="s">
        <v>2566</v>
      </c>
      <c r="I357" t="s">
        <v>2579</v>
      </c>
      <c r="J357" t="s">
        <v>2588</v>
      </c>
      <c r="K357" t="s">
        <v>2600</v>
      </c>
      <c r="L357">
        <v>828.39</v>
      </c>
      <c r="M357" t="s">
        <v>2602</v>
      </c>
      <c r="N357" t="s">
        <v>2606</v>
      </c>
    </row>
    <row r="358" spans="1:14" x14ac:dyDescent="0.35">
      <c r="A358" t="s">
        <v>370</v>
      </c>
      <c r="B358" t="s">
        <v>1287</v>
      </c>
      <c r="C358" t="s">
        <v>1919</v>
      </c>
      <c r="E358" t="s">
        <v>2560</v>
      </c>
      <c r="G358">
        <v>119.2</v>
      </c>
      <c r="H358" t="s">
        <v>2563</v>
      </c>
      <c r="I358" t="s">
        <v>2575</v>
      </c>
      <c r="J358" t="s">
        <v>2584</v>
      </c>
      <c r="K358" t="s">
        <v>2601</v>
      </c>
      <c r="L358">
        <v>847.34</v>
      </c>
      <c r="N358">
        <v>4</v>
      </c>
    </row>
    <row r="359" spans="1:14" x14ac:dyDescent="0.35">
      <c r="A359" t="s">
        <v>371</v>
      </c>
      <c r="B359" t="s">
        <v>1288</v>
      </c>
      <c r="C359" t="s">
        <v>1920</v>
      </c>
      <c r="E359" t="s">
        <v>2562</v>
      </c>
      <c r="G359">
        <v>51.8</v>
      </c>
      <c r="H359" t="s">
        <v>2563</v>
      </c>
      <c r="I359" t="s">
        <v>2574</v>
      </c>
      <c r="J359" t="s">
        <v>2587</v>
      </c>
      <c r="K359" t="s">
        <v>2598</v>
      </c>
      <c r="L359">
        <v>367.91</v>
      </c>
      <c r="N359">
        <v>3</v>
      </c>
    </row>
    <row r="360" spans="1:14" x14ac:dyDescent="0.35">
      <c r="A360" t="s">
        <v>372</v>
      </c>
      <c r="B360" t="s">
        <v>1289</v>
      </c>
      <c r="C360" t="s">
        <v>1921</v>
      </c>
      <c r="D360">
        <v>9</v>
      </c>
      <c r="E360" t="s">
        <v>2562</v>
      </c>
      <c r="G360">
        <v>74.599999999999994</v>
      </c>
      <c r="H360" t="s">
        <v>2563</v>
      </c>
      <c r="I360" t="s">
        <v>2581</v>
      </c>
      <c r="J360" t="s">
        <v>2589</v>
      </c>
      <c r="K360" t="s">
        <v>2601</v>
      </c>
      <c r="L360">
        <v>673.02</v>
      </c>
      <c r="M360" t="s">
        <v>2602</v>
      </c>
      <c r="N360">
        <v>2</v>
      </c>
    </row>
    <row r="361" spans="1:14" x14ac:dyDescent="0.35">
      <c r="A361" t="s">
        <v>373</v>
      </c>
      <c r="B361" t="s">
        <v>1290</v>
      </c>
      <c r="C361" t="s">
        <v>1922</v>
      </c>
      <c r="F361">
        <v>126.2</v>
      </c>
      <c r="G361">
        <v>41.5</v>
      </c>
      <c r="H361" t="s">
        <v>2565</v>
      </c>
      <c r="I361" t="s">
        <v>2572</v>
      </c>
      <c r="J361" t="s">
        <v>2584</v>
      </c>
      <c r="K361" t="s">
        <v>2599</v>
      </c>
      <c r="L361">
        <v>796.94</v>
      </c>
      <c r="N361">
        <v>4</v>
      </c>
    </row>
    <row r="362" spans="1:14" x14ac:dyDescent="0.35">
      <c r="A362" t="s">
        <v>374</v>
      </c>
      <c r="B362" t="s">
        <v>1291</v>
      </c>
      <c r="C362" t="s">
        <v>1923</v>
      </c>
      <c r="D362">
        <v>47</v>
      </c>
      <c r="E362" t="s">
        <v>2562</v>
      </c>
      <c r="H362" t="s">
        <v>2566</v>
      </c>
      <c r="I362" t="s">
        <v>2569</v>
      </c>
      <c r="J362" t="s">
        <v>2590</v>
      </c>
      <c r="K362" t="s">
        <v>2598</v>
      </c>
      <c r="L362">
        <v>454.41</v>
      </c>
      <c r="M362" t="s">
        <v>2604</v>
      </c>
    </row>
    <row r="363" spans="1:14" x14ac:dyDescent="0.35">
      <c r="A363" t="s">
        <v>375</v>
      </c>
      <c r="B363" t="s">
        <v>1025</v>
      </c>
      <c r="C363" t="s">
        <v>1924</v>
      </c>
      <c r="E363" t="s">
        <v>2561</v>
      </c>
      <c r="H363" t="s">
        <v>2566</v>
      </c>
      <c r="I363" t="s">
        <v>2573</v>
      </c>
      <c r="J363" t="s">
        <v>2587</v>
      </c>
      <c r="K363" t="s">
        <v>2600</v>
      </c>
      <c r="L363">
        <v>191.09</v>
      </c>
      <c r="N363">
        <v>4</v>
      </c>
    </row>
    <row r="364" spans="1:14" x14ac:dyDescent="0.35">
      <c r="A364" t="s">
        <v>376</v>
      </c>
      <c r="B364" t="s">
        <v>1058</v>
      </c>
      <c r="C364" t="s">
        <v>1925</v>
      </c>
      <c r="D364">
        <v>19</v>
      </c>
      <c r="H364" t="s">
        <v>2568</v>
      </c>
      <c r="I364" t="s">
        <v>2570</v>
      </c>
      <c r="J364" t="s">
        <v>2587</v>
      </c>
      <c r="K364" t="s">
        <v>2599</v>
      </c>
      <c r="L364">
        <v>766.4</v>
      </c>
      <c r="M364" t="s">
        <v>2604</v>
      </c>
      <c r="N364">
        <v>5</v>
      </c>
    </row>
    <row r="365" spans="1:14" x14ac:dyDescent="0.35">
      <c r="A365" t="s">
        <v>377</v>
      </c>
      <c r="B365" t="s">
        <v>1283</v>
      </c>
      <c r="C365" t="s">
        <v>1926</v>
      </c>
      <c r="D365">
        <v>57</v>
      </c>
      <c r="E365" t="s">
        <v>2562</v>
      </c>
      <c r="F365">
        <v>162.6</v>
      </c>
      <c r="H365" t="s">
        <v>2568</v>
      </c>
      <c r="I365" t="s">
        <v>2581</v>
      </c>
      <c r="J365" t="s">
        <v>2589</v>
      </c>
      <c r="K365" t="s">
        <v>2599</v>
      </c>
      <c r="L365">
        <v>759.98</v>
      </c>
      <c r="N365">
        <v>4</v>
      </c>
    </row>
    <row r="366" spans="1:14" x14ac:dyDescent="0.35">
      <c r="A366" t="s">
        <v>378</v>
      </c>
      <c r="B366" t="s">
        <v>1239</v>
      </c>
      <c r="C366" t="s">
        <v>1927</v>
      </c>
      <c r="E366" t="s">
        <v>2562</v>
      </c>
      <c r="H366" t="s">
        <v>2565</v>
      </c>
      <c r="I366" t="s">
        <v>2580</v>
      </c>
      <c r="J366" t="s">
        <v>2588</v>
      </c>
      <c r="K366" t="s">
        <v>2600</v>
      </c>
      <c r="L366">
        <v>81.11</v>
      </c>
      <c r="M366" t="s">
        <v>2602</v>
      </c>
      <c r="N366">
        <v>1</v>
      </c>
    </row>
    <row r="367" spans="1:14" x14ac:dyDescent="0.35">
      <c r="A367" t="s">
        <v>379</v>
      </c>
      <c r="B367" t="s">
        <v>1292</v>
      </c>
      <c r="C367" t="s">
        <v>1928</v>
      </c>
      <c r="D367">
        <v>5</v>
      </c>
      <c r="E367" t="s">
        <v>2561</v>
      </c>
      <c r="F367">
        <v>150.19999999999999</v>
      </c>
      <c r="H367" t="s">
        <v>2566</v>
      </c>
      <c r="I367" t="s">
        <v>2582</v>
      </c>
      <c r="J367" t="s">
        <v>2584</v>
      </c>
      <c r="K367" t="s">
        <v>2599</v>
      </c>
      <c r="L367">
        <v>796.76</v>
      </c>
      <c r="M367" t="s">
        <v>2604</v>
      </c>
    </row>
    <row r="368" spans="1:14" x14ac:dyDescent="0.35">
      <c r="A368" t="s">
        <v>380</v>
      </c>
      <c r="B368" t="s">
        <v>1293</v>
      </c>
      <c r="C368" t="s">
        <v>1929</v>
      </c>
      <c r="E368" t="s">
        <v>2562</v>
      </c>
      <c r="F368">
        <v>143.30000000000001</v>
      </c>
      <c r="H368" t="s">
        <v>2567</v>
      </c>
      <c r="I368" t="s">
        <v>2578</v>
      </c>
      <c r="J368" t="s">
        <v>2589</v>
      </c>
      <c r="K368" t="s">
        <v>2600</v>
      </c>
      <c r="L368">
        <v>872.86</v>
      </c>
      <c r="N368">
        <v>5</v>
      </c>
    </row>
    <row r="369" spans="1:14" x14ac:dyDescent="0.35">
      <c r="A369" t="s">
        <v>381</v>
      </c>
      <c r="B369" t="s">
        <v>1294</v>
      </c>
      <c r="C369" t="s">
        <v>1930</v>
      </c>
      <c r="D369">
        <v>55</v>
      </c>
      <c r="E369" t="s">
        <v>2559</v>
      </c>
      <c r="F369">
        <v>152.6</v>
      </c>
      <c r="G369">
        <v>41</v>
      </c>
      <c r="H369" t="s">
        <v>2564</v>
      </c>
      <c r="I369" t="s">
        <v>2572</v>
      </c>
      <c r="J369" t="s">
        <v>2587</v>
      </c>
      <c r="K369" t="s">
        <v>2598</v>
      </c>
      <c r="L369">
        <v>765.4</v>
      </c>
      <c r="M369" t="s">
        <v>2604</v>
      </c>
      <c r="N369">
        <v>2</v>
      </c>
    </row>
    <row r="370" spans="1:14" x14ac:dyDescent="0.35">
      <c r="A370" t="s">
        <v>382</v>
      </c>
      <c r="B370" t="s">
        <v>1295</v>
      </c>
      <c r="C370" t="s">
        <v>1931</v>
      </c>
      <c r="E370" t="s">
        <v>2558</v>
      </c>
      <c r="F370">
        <v>147.30000000000001</v>
      </c>
      <c r="H370" t="s">
        <v>2566</v>
      </c>
      <c r="I370" t="s">
        <v>2579</v>
      </c>
      <c r="J370" t="s">
        <v>2587</v>
      </c>
      <c r="K370" t="s">
        <v>2600</v>
      </c>
      <c r="L370">
        <v>498.72</v>
      </c>
      <c r="M370" t="s">
        <v>2603</v>
      </c>
      <c r="N370">
        <v>5</v>
      </c>
    </row>
    <row r="371" spans="1:14" x14ac:dyDescent="0.35">
      <c r="A371" t="s">
        <v>383</v>
      </c>
      <c r="B371" t="s">
        <v>1296</v>
      </c>
      <c r="C371" t="s">
        <v>1932</v>
      </c>
      <c r="E371" t="s">
        <v>2558</v>
      </c>
      <c r="H371" t="s">
        <v>2563</v>
      </c>
      <c r="I371" t="s">
        <v>2570</v>
      </c>
      <c r="J371" t="s">
        <v>2586</v>
      </c>
      <c r="K371" t="s">
        <v>2601</v>
      </c>
      <c r="L371">
        <v>218.66</v>
      </c>
      <c r="M371" t="s">
        <v>2603</v>
      </c>
      <c r="N371">
        <v>1</v>
      </c>
    </row>
    <row r="372" spans="1:14" x14ac:dyDescent="0.35">
      <c r="A372" t="s">
        <v>384</v>
      </c>
      <c r="B372" t="s">
        <v>1232</v>
      </c>
      <c r="C372" t="s">
        <v>1933</v>
      </c>
      <c r="H372" t="s">
        <v>2566</v>
      </c>
      <c r="I372" t="s">
        <v>2577</v>
      </c>
      <c r="J372" t="s">
        <v>2589</v>
      </c>
      <c r="K372" t="s">
        <v>2600</v>
      </c>
      <c r="L372">
        <v>297.08999999999997</v>
      </c>
      <c r="N372">
        <v>4</v>
      </c>
    </row>
    <row r="373" spans="1:14" x14ac:dyDescent="0.35">
      <c r="A373" t="s">
        <v>385</v>
      </c>
      <c r="B373" t="s">
        <v>1297</v>
      </c>
      <c r="C373" t="s">
        <v>1934</v>
      </c>
      <c r="E373" t="s">
        <v>2562</v>
      </c>
      <c r="G373">
        <v>45</v>
      </c>
      <c r="H373" t="s">
        <v>2563</v>
      </c>
      <c r="I373" t="s">
        <v>2576</v>
      </c>
      <c r="J373" t="s">
        <v>2597</v>
      </c>
      <c r="K373" t="s">
        <v>2598</v>
      </c>
      <c r="L373">
        <v>619.41999999999996</v>
      </c>
      <c r="N373">
        <v>2</v>
      </c>
    </row>
    <row r="374" spans="1:14" x14ac:dyDescent="0.35">
      <c r="A374" t="s">
        <v>386</v>
      </c>
      <c r="B374" t="s">
        <v>1195</v>
      </c>
      <c r="C374" t="s">
        <v>1935</v>
      </c>
      <c r="E374" t="s">
        <v>2562</v>
      </c>
      <c r="F374">
        <v>181.6</v>
      </c>
      <c r="H374" t="s">
        <v>2565</v>
      </c>
      <c r="I374" t="s">
        <v>2582</v>
      </c>
      <c r="J374" t="s">
        <v>2584</v>
      </c>
      <c r="K374" t="s">
        <v>2599</v>
      </c>
      <c r="L374">
        <v>611.55999999999995</v>
      </c>
      <c r="N374" t="s">
        <v>2605</v>
      </c>
    </row>
    <row r="375" spans="1:14" x14ac:dyDescent="0.35">
      <c r="A375" t="s">
        <v>387</v>
      </c>
      <c r="B375" t="s">
        <v>1298</v>
      </c>
      <c r="C375" t="s">
        <v>1936</v>
      </c>
      <c r="D375">
        <v>27</v>
      </c>
      <c r="H375" t="s">
        <v>2565</v>
      </c>
      <c r="I375" t="s">
        <v>2583</v>
      </c>
      <c r="J375" t="s">
        <v>2595</v>
      </c>
      <c r="K375" t="s">
        <v>2600</v>
      </c>
      <c r="L375">
        <v>462.89599094768403</v>
      </c>
      <c r="N375">
        <v>4</v>
      </c>
    </row>
    <row r="376" spans="1:14" x14ac:dyDescent="0.35">
      <c r="A376" t="s">
        <v>388</v>
      </c>
      <c r="B376" t="s">
        <v>1299</v>
      </c>
      <c r="C376" t="s">
        <v>1937</v>
      </c>
      <c r="D376">
        <v>21</v>
      </c>
      <c r="E376" t="s">
        <v>2558</v>
      </c>
      <c r="H376" t="s">
        <v>2564</v>
      </c>
      <c r="I376" t="s">
        <v>2576</v>
      </c>
      <c r="J376" t="s">
        <v>2597</v>
      </c>
      <c r="K376" t="s">
        <v>2601</v>
      </c>
      <c r="L376">
        <v>792.38</v>
      </c>
      <c r="M376" t="s">
        <v>2602</v>
      </c>
      <c r="N376">
        <v>1</v>
      </c>
    </row>
    <row r="377" spans="1:14" x14ac:dyDescent="0.35">
      <c r="A377" t="s">
        <v>389</v>
      </c>
      <c r="B377" t="s">
        <v>1300</v>
      </c>
      <c r="C377" t="s">
        <v>1938</v>
      </c>
      <c r="E377" t="s">
        <v>2561</v>
      </c>
      <c r="H377" t="s">
        <v>2565</v>
      </c>
      <c r="I377" t="s">
        <v>2569</v>
      </c>
      <c r="J377" t="s">
        <v>2589</v>
      </c>
      <c r="K377" t="s">
        <v>2600</v>
      </c>
      <c r="L377">
        <v>727.27</v>
      </c>
      <c r="M377" t="s">
        <v>2603</v>
      </c>
    </row>
    <row r="378" spans="1:14" x14ac:dyDescent="0.35">
      <c r="A378" t="s">
        <v>390</v>
      </c>
      <c r="B378" t="s">
        <v>1301</v>
      </c>
      <c r="C378" t="s">
        <v>1939</v>
      </c>
      <c r="F378">
        <v>157.80000000000001</v>
      </c>
      <c r="H378" t="s">
        <v>2563</v>
      </c>
      <c r="I378" t="s">
        <v>2574</v>
      </c>
      <c r="J378" t="s">
        <v>2587</v>
      </c>
      <c r="K378" t="s">
        <v>2600</v>
      </c>
      <c r="L378">
        <v>176.69</v>
      </c>
      <c r="M378" t="s">
        <v>2604</v>
      </c>
      <c r="N378">
        <v>5</v>
      </c>
    </row>
    <row r="379" spans="1:14" x14ac:dyDescent="0.35">
      <c r="A379" t="s">
        <v>391</v>
      </c>
      <c r="B379" t="s">
        <v>1302</v>
      </c>
      <c r="C379" t="s">
        <v>1940</v>
      </c>
      <c r="E379" t="s">
        <v>2558</v>
      </c>
      <c r="H379" t="s">
        <v>2567</v>
      </c>
      <c r="I379" t="s">
        <v>2581</v>
      </c>
      <c r="J379" t="s">
        <v>2589</v>
      </c>
      <c r="K379" t="s">
        <v>2599</v>
      </c>
      <c r="L379">
        <v>106.92</v>
      </c>
      <c r="M379" t="s">
        <v>2603</v>
      </c>
      <c r="N379">
        <v>5</v>
      </c>
    </row>
    <row r="380" spans="1:14" x14ac:dyDescent="0.35">
      <c r="A380" t="s">
        <v>392</v>
      </c>
      <c r="B380" t="s">
        <v>1213</v>
      </c>
      <c r="C380" t="s">
        <v>1941</v>
      </c>
      <c r="E380" t="s">
        <v>2561</v>
      </c>
      <c r="H380" t="s">
        <v>2565</v>
      </c>
      <c r="I380" t="s">
        <v>2575</v>
      </c>
      <c r="J380" t="s">
        <v>2585</v>
      </c>
      <c r="K380" t="s">
        <v>2599</v>
      </c>
      <c r="L380">
        <v>231.32</v>
      </c>
      <c r="M380" t="s">
        <v>2603</v>
      </c>
      <c r="N380" t="s">
        <v>2606</v>
      </c>
    </row>
    <row r="381" spans="1:14" x14ac:dyDescent="0.35">
      <c r="A381" t="s">
        <v>393</v>
      </c>
      <c r="B381" t="s">
        <v>1303</v>
      </c>
      <c r="C381" t="s">
        <v>1942</v>
      </c>
      <c r="E381" t="s">
        <v>2561</v>
      </c>
      <c r="F381">
        <v>122.9</v>
      </c>
      <c r="G381">
        <v>119.6</v>
      </c>
      <c r="H381" t="s">
        <v>2564</v>
      </c>
      <c r="I381" t="s">
        <v>2583</v>
      </c>
      <c r="J381" t="s">
        <v>2587</v>
      </c>
      <c r="K381" t="s">
        <v>2601</v>
      </c>
      <c r="L381">
        <v>415.92</v>
      </c>
      <c r="M381" t="s">
        <v>2604</v>
      </c>
      <c r="N381">
        <v>2</v>
      </c>
    </row>
    <row r="382" spans="1:14" x14ac:dyDescent="0.35">
      <c r="A382" t="s">
        <v>394</v>
      </c>
      <c r="B382" t="s">
        <v>1304</v>
      </c>
      <c r="C382" t="s">
        <v>1943</v>
      </c>
      <c r="D382">
        <v>26</v>
      </c>
      <c r="E382" t="s">
        <v>2558</v>
      </c>
      <c r="F382">
        <v>121.5</v>
      </c>
      <c r="H382" t="s">
        <v>2566</v>
      </c>
      <c r="I382" t="s">
        <v>2579</v>
      </c>
      <c r="J382" t="s">
        <v>2585</v>
      </c>
      <c r="K382" t="s">
        <v>2598</v>
      </c>
      <c r="L382">
        <v>840.74</v>
      </c>
      <c r="M382" t="s">
        <v>2603</v>
      </c>
      <c r="N382" t="s">
        <v>2606</v>
      </c>
    </row>
    <row r="383" spans="1:14" x14ac:dyDescent="0.35">
      <c r="A383" t="s">
        <v>395</v>
      </c>
      <c r="B383" t="s">
        <v>1066</v>
      </c>
      <c r="C383" t="s">
        <v>1944</v>
      </c>
      <c r="E383" t="s">
        <v>2560</v>
      </c>
      <c r="H383" t="s">
        <v>2566</v>
      </c>
      <c r="I383" t="s">
        <v>2580</v>
      </c>
      <c r="J383" t="s">
        <v>2590</v>
      </c>
      <c r="K383" t="s">
        <v>2599</v>
      </c>
      <c r="L383">
        <v>178.62</v>
      </c>
      <c r="N383">
        <v>1</v>
      </c>
    </row>
    <row r="384" spans="1:14" x14ac:dyDescent="0.35">
      <c r="A384" t="s">
        <v>396</v>
      </c>
      <c r="B384" t="s">
        <v>1305</v>
      </c>
      <c r="C384" t="s">
        <v>1945</v>
      </c>
      <c r="E384" t="s">
        <v>2561</v>
      </c>
      <c r="H384" t="s">
        <v>2567</v>
      </c>
      <c r="I384" t="s">
        <v>2573</v>
      </c>
      <c r="J384" t="s">
        <v>2590</v>
      </c>
      <c r="K384" t="s">
        <v>2601</v>
      </c>
      <c r="L384">
        <v>293.25</v>
      </c>
      <c r="M384" t="s">
        <v>2604</v>
      </c>
      <c r="N384">
        <v>5</v>
      </c>
    </row>
    <row r="385" spans="1:14" x14ac:dyDescent="0.35">
      <c r="A385" t="s">
        <v>397</v>
      </c>
      <c r="B385" t="s">
        <v>1306</v>
      </c>
      <c r="C385" t="s">
        <v>1946</v>
      </c>
      <c r="E385" t="s">
        <v>2559</v>
      </c>
      <c r="F385">
        <v>191.2</v>
      </c>
      <c r="H385" t="s">
        <v>2567</v>
      </c>
      <c r="I385" t="s">
        <v>2583</v>
      </c>
      <c r="J385" t="s">
        <v>2588</v>
      </c>
      <c r="K385" t="s">
        <v>2598</v>
      </c>
      <c r="L385">
        <v>844.77</v>
      </c>
      <c r="N385">
        <v>3</v>
      </c>
    </row>
    <row r="386" spans="1:14" x14ac:dyDescent="0.35">
      <c r="A386" t="s">
        <v>398</v>
      </c>
      <c r="B386" t="s">
        <v>1110</v>
      </c>
      <c r="C386" t="s">
        <v>1947</v>
      </c>
      <c r="D386">
        <v>59</v>
      </c>
      <c r="F386">
        <v>153.9</v>
      </c>
      <c r="H386" t="s">
        <v>2565</v>
      </c>
      <c r="I386" t="s">
        <v>2569</v>
      </c>
      <c r="J386" t="s">
        <v>2590</v>
      </c>
      <c r="K386" t="s">
        <v>2601</v>
      </c>
      <c r="L386">
        <v>550.13</v>
      </c>
      <c r="N386">
        <v>1</v>
      </c>
    </row>
    <row r="387" spans="1:14" x14ac:dyDescent="0.35">
      <c r="A387" t="s">
        <v>399</v>
      </c>
      <c r="B387" t="s">
        <v>1307</v>
      </c>
      <c r="C387" t="s">
        <v>1948</v>
      </c>
      <c r="E387" t="s">
        <v>2562</v>
      </c>
      <c r="F387">
        <v>132.19999999999999</v>
      </c>
      <c r="G387">
        <v>52.4</v>
      </c>
      <c r="H387" t="s">
        <v>2567</v>
      </c>
      <c r="I387" t="s">
        <v>2581</v>
      </c>
      <c r="J387" t="s">
        <v>2590</v>
      </c>
      <c r="K387" t="s">
        <v>2601</v>
      </c>
      <c r="L387">
        <v>108.49</v>
      </c>
      <c r="M387" t="s">
        <v>2603</v>
      </c>
      <c r="N387" t="s">
        <v>2606</v>
      </c>
    </row>
    <row r="388" spans="1:14" x14ac:dyDescent="0.35">
      <c r="A388" t="s">
        <v>400</v>
      </c>
      <c r="B388" t="s">
        <v>1308</v>
      </c>
      <c r="C388" t="s">
        <v>1949</v>
      </c>
      <c r="D388">
        <v>65</v>
      </c>
      <c r="G388">
        <v>80</v>
      </c>
      <c r="H388" t="s">
        <v>2564</v>
      </c>
      <c r="I388" t="s">
        <v>2574</v>
      </c>
      <c r="J388" t="s">
        <v>2585</v>
      </c>
      <c r="K388" t="s">
        <v>2601</v>
      </c>
      <c r="L388">
        <v>751.32</v>
      </c>
      <c r="N388">
        <v>4</v>
      </c>
    </row>
    <row r="389" spans="1:14" x14ac:dyDescent="0.35">
      <c r="A389" t="s">
        <v>401</v>
      </c>
      <c r="B389" t="s">
        <v>1309</v>
      </c>
      <c r="C389" t="s">
        <v>1950</v>
      </c>
      <c r="E389" t="s">
        <v>2562</v>
      </c>
      <c r="H389" t="s">
        <v>2563</v>
      </c>
      <c r="I389" t="s">
        <v>2580</v>
      </c>
      <c r="J389" t="s">
        <v>2589</v>
      </c>
      <c r="K389" t="s">
        <v>2601</v>
      </c>
      <c r="L389">
        <v>972.94</v>
      </c>
      <c r="N389">
        <v>5</v>
      </c>
    </row>
    <row r="390" spans="1:14" x14ac:dyDescent="0.35">
      <c r="A390" t="s">
        <v>402</v>
      </c>
      <c r="B390" t="s">
        <v>1310</v>
      </c>
      <c r="C390" t="s">
        <v>1951</v>
      </c>
      <c r="E390" t="s">
        <v>2558</v>
      </c>
      <c r="H390" t="s">
        <v>2564</v>
      </c>
      <c r="I390" t="s">
        <v>2571</v>
      </c>
      <c r="J390" t="s">
        <v>2585</v>
      </c>
      <c r="K390" t="s">
        <v>2598</v>
      </c>
      <c r="L390">
        <v>590.16142028795491</v>
      </c>
      <c r="M390" t="s">
        <v>2604</v>
      </c>
      <c r="N390" t="s">
        <v>2605</v>
      </c>
    </row>
    <row r="391" spans="1:14" x14ac:dyDescent="0.35">
      <c r="A391" t="s">
        <v>403</v>
      </c>
      <c r="B391" t="s">
        <v>1195</v>
      </c>
      <c r="C391" t="s">
        <v>1952</v>
      </c>
      <c r="E391" t="s">
        <v>2561</v>
      </c>
      <c r="H391" t="s">
        <v>2567</v>
      </c>
      <c r="I391" t="s">
        <v>2571</v>
      </c>
      <c r="J391" t="s">
        <v>2587</v>
      </c>
      <c r="K391" t="s">
        <v>2600</v>
      </c>
      <c r="L391">
        <v>963.3</v>
      </c>
      <c r="M391" t="s">
        <v>2603</v>
      </c>
      <c r="N391">
        <v>2</v>
      </c>
    </row>
    <row r="392" spans="1:14" x14ac:dyDescent="0.35">
      <c r="A392" t="s">
        <v>404</v>
      </c>
      <c r="B392" t="s">
        <v>1311</v>
      </c>
      <c r="C392" t="s">
        <v>1953</v>
      </c>
      <c r="E392" t="s">
        <v>2559</v>
      </c>
      <c r="H392" t="s">
        <v>2568</v>
      </c>
      <c r="I392" t="s">
        <v>2574</v>
      </c>
      <c r="J392" t="s">
        <v>2588</v>
      </c>
      <c r="K392" t="s">
        <v>2601</v>
      </c>
      <c r="L392">
        <v>453.58</v>
      </c>
      <c r="M392" t="s">
        <v>2604</v>
      </c>
    </row>
    <row r="393" spans="1:14" x14ac:dyDescent="0.35">
      <c r="A393" t="s">
        <v>405</v>
      </c>
      <c r="B393" t="s">
        <v>1056</v>
      </c>
      <c r="C393" t="s">
        <v>1954</v>
      </c>
      <c r="D393">
        <v>62</v>
      </c>
      <c r="E393" t="s">
        <v>2561</v>
      </c>
      <c r="H393" t="s">
        <v>2566</v>
      </c>
      <c r="I393" t="s">
        <v>2576</v>
      </c>
      <c r="J393" t="s">
        <v>2586</v>
      </c>
      <c r="K393" t="s">
        <v>2601</v>
      </c>
      <c r="L393">
        <v>559.8662167692579</v>
      </c>
      <c r="M393" t="s">
        <v>2604</v>
      </c>
    </row>
    <row r="394" spans="1:14" x14ac:dyDescent="0.35">
      <c r="A394" t="s">
        <v>406</v>
      </c>
      <c r="B394" t="s">
        <v>1312</v>
      </c>
      <c r="C394" t="s">
        <v>1955</v>
      </c>
      <c r="D394">
        <v>28</v>
      </c>
      <c r="E394" t="s">
        <v>2561</v>
      </c>
      <c r="H394" t="s">
        <v>2566</v>
      </c>
      <c r="I394" t="s">
        <v>2575</v>
      </c>
      <c r="J394" t="s">
        <v>2586</v>
      </c>
      <c r="K394" t="s">
        <v>2598</v>
      </c>
      <c r="L394">
        <v>377.39</v>
      </c>
      <c r="M394" t="s">
        <v>2603</v>
      </c>
      <c r="N394">
        <v>5</v>
      </c>
    </row>
    <row r="395" spans="1:14" x14ac:dyDescent="0.35">
      <c r="A395" t="s">
        <v>407</v>
      </c>
      <c r="B395" t="s">
        <v>1313</v>
      </c>
      <c r="C395" t="s">
        <v>1956</v>
      </c>
      <c r="H395" t="s">
        <v>2568</v>
      </c>
      <c r="I395" t="s">
        <v>2579</v>
      </c>
      <c r="J395" t="s">
        <v>2585</v>
      </c>
      <c r="K395" t="s">
        <v>2598</v>
      </c>
      <c r="L395">
        <v>395.5</v>
      </c>
      <c r="M395" t="s">
        <v>2603</v>
      </c>
      <c r="N395">
        <v>2</v>
      </c>
    </row>
    <row r="396" spans="1:14" x14ac:dyDescent="0.35">
      <c r="A396" t="s">
        <v>408</v>
      </c>
      <c r="B396" t="s">
        <v>1025</v>
      </c>
      <c r="C396" t="s">
        <v>1957</v>
      </c>
      <c r="E396" t="s">
        <v>2562</v>
      </c>
      <c r="F396">
        <v>179.8</v>
      </c>
      <c r="H396" t="s">
        <v>2565</v>
      </c>
      <c r="I396" t="s">
        <v>2579</v>
      </c>
      <c r="J396" t="s">
        <v>2590</v>
      </c>
      <c r="K396" t="s">
        <v>2599</v>
      </c>
      <c r="L396">
        <v>882.28</v>
      </c>
      <c r="M396" t="s">
        <v>2604</v>
      </c>
      <c r="N396">
        <v>4</v>
      </c>
    </row>
    <row r="397" spans="1:14" x14ac:dyDescent="0.35">
      <c r="A397" t="s">
        <v>409</v>
      </c>
      <c r="B397" t="s">
        <v>1130</v>
      </c>
      <c r="C397" t="s">
        <v>1958</v>
      </c>
      <c r="D397">
        <v>12</v>
      </c>
      <c r="E397" t="s">
        <v>2558</v>
      </c>
      <c r="F397">
        <v>133.9</v>
      </c>
      <c r="H397" t="s">
        <v>2568</v>
      </c>
      <c r="I397" t="s">
        <v>2575</v>
      </c>
      <c r="J397" t="s">
        <v>2585</v>
      </c>
      <c r="K397" t="s">
        <v>2601</v>
      </c>
      <c r="L397">
        <v>915.74</v>
      </c>
      <c r="M397" t="s">
        <v>2603</v>
      </c>
      <c r="N397">
        <v>4</v>
      </c>
    </row>
    <row r="398" spans="1:14" x14ac:dyDescent="0.35">
      <c r="A398" t="s">
        <v>410</v>
      </c>
      <c r="B398" t="s">
        <v>1055</v>
      </c>
      <c r="C398" t="s">
        <v>1959</v>
      </c>
      <c r="E398" t="s">
        <v>2561</v>
      </c>
      <c r="F398">
        <v>168.3</v>
      </c>
      <c r="H398" t="s">
        <v>2564</v>
      </c>
      <c r="I398" t="s">
        <v>2575</v>
      </c>
      <c r="J398" t="s">
        <v>2597</v>
      </c>
      <c r="K398" t="s">
        <v>2600</v>
      </c>
      <c r="L398">
        <v>716.01</v>
      </c>
      <c r="M398" t="s">
        <v>2604</v>
      </c>
      <c r="N398">
        <v>1</v>
      </c>
    </row>
    <row r="399" spans="1:14" x14ac:dyDescent="0.35">
      <c r="A399" t="s">
        <v>411</v>
      </c>
      <c r="B399" t="s">
        <v>1314</v>
      </c>
      <c r="C399" t="s">
        <v>1960</v>
      </c>
      <c r="E399" t="s">
        <v>2558</v>
      </c>
      <c r="F399">
        <v>169.4</v>
      </c>
      <c r="H399" t="s">
        <v>2567</v>
      </c>
      <c r="I399" t="s">
        <v>2581</v>
      </c>
      <c r="J399" t="s">
        <v>2594</v>
      </c>
      <c r="K399" t="s">
        <v>2598</v>
      </c>
      <c r="L399">
        <v>810.94</v>
      </c>
      <c r="M399" t="s">
        <v>2603</v>
      </c>
      <c r="N399" t="s">
        <v>2606</v>
      </c>
    </row>
    <row r="400" spans="1:14" x14ac:dyDescent="0.35">
      <c r="A400" t="s">
        <v>412</v>
      </c>
      <c r="B400" t="s">
        <v>1315</v>
      </c>
      <c r="C400" t="s">
        <v>1961</v>
      </c>
      <c r="D400">
        <v>76</v>
      </c>
      <c r="E400" t="s">
        <v>2560</v>
      </c>
      <c r="G400">
        <v>70.7</v>
      </c>
      <c r="H400" t="s">
        <v>2566</v>
      </c>
      <c r="I400" t="s">
        <v>2575</v>
      </c>
      <c r="J400" t="s">
        <v>2586</v>
      </c>
      <c r="K400" t="s">
        <v>2600</v>
      </c>
      <c r="L400">
        <v>215.32</v>
      </c>
      <c r="M400" t="s">
        <v>2604</v>
      </c>
      <c r="N400">
        <v>1</v>
      </c>
    </row>
    <row r="401" spans="1:14" x14ac:dyDescent="0.35">
      <c r="A401" t="s">
        <v>413</v>
      </c>
      <c r="B401" t="s">
        <v>1243</v>
      </c>
      <c r="C401" t="s">
        <v>1962</v>
      </c>
      <c r="E401" t="s">
        <v>2562</v>
      </c>
      <c r="H401" t="s">
        <v>2566</v>
      </c>
      <c r="I401" t="s">
        <v>2571</v>
      </c>
      <c r="J401" t="s">
        <v>2584</v>
      </c>
      <c r="K401" t="s">
        <v>2599</v>
      </c>
      <c r="L401">
        <v>444.81</v>
      </c>
      <c r="M401" t="s">
        <v>2603</v>
      </c>
    </row>
    <row r="402" spans="1:14" x14ac:dyDescent="0.35">
      <c r="A402" t="s">
        <v>414</v>
      </c>
      <c r="B402" t="s">
        <v>1202</v>
      </c>
      <c r="C402" t="s">
        <v>1963</v>
      </c>
      <c r="D402">
        <v>83</v>
      </c>
      <c r="G402">
        <v>108.5</v>
      </c>
      <c r="H402" t="s">
        <v>2566</v>
      </c>
      <c r="I402" t="s">
        <v>2575</v>
      </c>
      <c r="J402" t="s">
        <v>2589</v>
      </c>
      <c r="K402" t="s">
        <v>2601</v>
      </c>
      <c r="L402">
        <v>970.03440442473698</v>
      </c>
      <c r="M402" t="s">
        <v>2602</v>
      </c>
      <c r="N402">
        <v>2</v>
      </c>
    </row>
    <row r="403" spans="1:14" x14ac:dyDescent="0.35">
      <c r="A403" t="s">
        <v>415</v>
      </c>
      <c r="B403" t="s">
        <v>1316</v>
      </c>
      <c r="C403" t="s">
        <v>1964</v>
      </c>
      <c r="D403">
        <v>17</v>
      </c>
      <c r="E403" t="s">
        <v>2562</v>
      </c>
      <c r="G403">
        <v>71.2</v>
      </c>
      <c r="H403" t="s">
        <v>2567</v>
      </c>
      <c r="I403" t="s">
        <v>2582</v>
      </c>
      <c r="J403" t="s">
        <v>2590</v>
      </c>
      <c r="K403" t="s">
        <v>2598</v>
      </c>
      <c r="L403">
        <v>664.16</v>
      </c>
      <c r="M403" t="s">
        <v>2602</v>
      </c>
      <c r="N403">
        <v>5</v>
      </c>
    </row>
    <row r="404" spans="1:14" x14ac:dyDescent="0.35">
      <c r="A404" t="s">
        <v>416</v>
      </c>
      <c r="B404" t="s">
        <v>1266</v>
      </c>
      <c r="C404" t="s">
        <v>1965</v>
      </c>
      <c r="D404">
        <v>36</v>
      </c>
      <c r="G404">
        <v>116</v>
      </c>
      <c r="H404" t="s">
        <v>2567</v>
      </c>
      <c r="I404" t="s">
        <v>2582</v>
      </c>
      <c r="J404" t="s">
        <v>2586</v>
      </c>
      <c r="K404" t="s">
        <v>2601</v>
      </c>
      <c r="L404">
        <v>715.46</v>
      </c>
      <c r="M404" t="s">
        <v>2603</v>
      </c>
    </row>
    <row r="405" spans="1:14" x14ac:dyDescent="0.35">
      <c r="A405" t="s">
        <v>417</v>
      </c>
      <c r="B405" t="s">
        <v>1317</v>
      </c>
      <c r="C405" t="s">
        <v>1966</v>
      </c>
      <c r="E405" t="s">
        <v>2559</v>
      </c>
      <c r="G405">
        <v>49.9</v>
      </c>
      <c r="H405" t="s">
        <v>2567</v>
      </c>
      <c r="I405" t="s">
        <v>2569</v>
      </c>
      <c r="J405" t="s">
        <v>2590</v>
      </c>
      <c r="K405" t="s">
        <v>2599</v>
      </c>
      <c r="L405">
        <v>683.79</v>
      </c>
      <c r="N405">
        <v>3</v>
      </c>
    </row>
    <row r="406" spans="1:14" x14ac:dyDescent="0.35">
      <c r="A406" t="s">
        <v>418</v>
      </c>
      <c r="B406" t="s">
        <v>1318</v>
      </c>
      <c r="C406" t="s">
        <v>1967</v>
      </c>
      <c r="E406" t="s">
        <v>2562</v>
      </c>
      <c r="H406" t="s">
        <v>2563</v>
      </c>
      <c r="I406" t="s">
        <v>2579</v>
      </c>
      <c r="J406" t="s">
        <v>2586</v>
      </c>
      <c r="K406" t="s">
        <v>2601</v>
      </c>
      <c r="L406">
        <v>812.79</v>
      </c>
      <c r="M406" t="s">
        <v>2604</v>
      </c>
      <c r="N406" t="s">
        <v>2606</v>
      </c>
    </row>
    <row r="407" spans="1:14" x14ac:dyDescent="0.35">
      <c r="A407" t="s">
        <v>419</v>
      </c>
      <c r="B407" t="s">
        <v>1319</v>
      </c>
      <c r="C407" t="s">
        <v>1968</v>
      </c>
      <c r="D407">
        <v>67</v>
      </c>
      <c r="E407" t="s">
        <v>2561</v>
      </c>
      <c r="F407">
        <v>183.2</v>
      </c>
      <c r="G407">
        <v>66.2</v>
      </c>
      <c r="H407" t="s">
        <v>2564</v>
      </c>
      <c r="I407" t="s">
        <v>2575</v>
      </c>
      <c r="J407" t="s">
        <v>2588</v>
      </c>
      <c r="K407" t="s">
        <v>2601</v>
      </c>
      <c r="L407">
        <v>631.21</v>
      </c>
      <c r="N407">
        <v>4</v>
      </c>
    </row>
    <row r="408" spans="1:14" x14ac:dyDescent="0.35">
      <c r="A408" t="s">
        <v>420</v>
      </c>
      <c r="B408" t="s">
        <v>1232</v>
      </c>
      <c r="C408" t="s">
        <v>1969</v>
      </c>
      <c r="E408" t="s">
        <v>2560</v>
      </c>
      <c r="H408" t="s">
        <v>2564</v>
      </c>
      <c r="I408" t="s">
        <v>2583</v>
      </c>
      <c r="J408" t="s">
        <v>2584</v>
      </c>
      <c r="K408" t="s">
        <v>2599</v>
      </c>
      <c r="L408">
        <v>13.87886825651594</v>
      </c>
    </row>
    <row r="409" spans="1:14" x14ac:dyDescent="0.35">
      <c r="A409" t="s">
        <v>421</v>
      </c>
      <c r="B409" t="s">
        <v>1320</v>
      </c>
      <c r="C409" t="s">
        <v>1970</v>
      </c>
      <c r="E409" t="s">
        <v>2562</v>
      </c>
      <c r="G409">
        <v>94.8</v>
      </c>
      <c r="H409" t="s">
        <v>2566</v>
      </c>
      <c r="I409" t="s">
        <v>2574</v>
      </c>
      <c r="J409" t="s">
        <v>2588</v>
      </c>
      <c r="K409" t="s">
        <v>2598</v>
      </c>
      <c r="L409">
        <v>500.2219490517449</v>
      </c>
      <c r="M409" t="s">
        <v>2604</v>
      </c>
      <c r="N409">
        <v>4</v>
      </c>
    </row>
    <row r="410" spans="1:14" x14ac:dyDescent="0.35">
      <c r="A410" t="s">
        <v>422</v>
      </c>
      <c r="B410" t="s">
        <v>1321</v>
      </c>
      <c r="C410" t="s">
        <v>1971</v>
      </c>
      <c r="G410">
        <v>104.7</v>
      </c>
      <c r="H410" t="s">
        <v>2566</v>
      </c>
      <c r="I410" t="s">
        <v>2572</v>
      </c>
      <c r="J410" t="s">
        <v>2586</v>
      </c>
      <c r="K410" t="s">
        <v>2599</v>
      </c>
      <c r="L410">
        <v>839.86</v>
      </c>
      <c r="M410" t="s">
        <v>2602</v>
      </c>
    </row>
    <row r="411" spans="1:14" x14ac:dyDescent="0.35">
      <c r="A411" t="s">
        <v>423</v>
      </c>
      <c r="B411" t="s">
        <v>1322</v>
      </c>
      <c r="C411" t="s">
        <v>1972</v>
      </c>
      <c r="E411" t="s">
        <v>2558</v>
      </c>
      <c r="H411" t="s">
        <v>2566</v>
      </c>
      <c r="I411" t="s">
        <v>2580</v>
      </c>
      <c r="J411" t="s">
        <v>2584</v>
      </c>
      <c r="K411" t="s">
        <v>2601</v>
      </c>
      <c r="L411">
        <v>201.3</v>
      </c>
      <c r="N411">
        <v>2</v>
      </c>
    </row>
    <row r="412" spans="1:14" x14ac:dyDescent="0.35">
      <c r="A412" t="s">
        <v>424</v>
      </c>
      <c r="B412" t="s">
        <v>1107</v>
      </c>
      <c r="C412" t="s">
        <v>1973</v>
      </c>
      <c r="E412" t="s">
        <v>2561</v>
      </c>
      <c r="H412" t="s">
        <v>2564</v>
      </c>
      <c r="I412" t="s">
        <v>2575</v>
      </c>
      <c r="J412" t="s">
        <v>2586</v>
      </c>
      <c r="K412" t="s">
        <v>2600</v>
      </c>
      <c r="L412">
        <v>719.29</v>
      </c>
    </row>
    <row r="413" spans="1:14" x14ac:dyDescent="0.35">
      <c r="A413" t="s">
        <v>425</v>
      </c>
      <c r="B413" t="s">
        <v>1124</v>
      </c>
      <c r="C413" t="s">
        <v>1974</v>
      </c>
      <c r="D413">
        <v>26</v>
      </c>
      <c r="E413" t="s">
        <v>2559</v>
      </c>
      <c r="H413" t="s">
        <v>2565</v>
      </c>
      <c r="I413" t="s">
        <v>2583</v>
      </c>
      <c r="J413" t="s">
        <v>2586</v>
      </c>
      <c r="K413" t="s">
        <v>2599</v>
      </c>
      <c r="L413">
        <v>423.18</v>
      </c>
      <c r="N413" t="s">
        <v>2606</v>
      </c>
    </row>
    <row r="414" spans="1:14" x14ac:dyDescent="0.35">
      <c r="A414" t="s">
        <v>426</v>
      </c>
      <c r="B414" t="s">
        <v>1323</v>
      </c>
      <c r="C414" t="s">
        <v>1975</v>
      </c>
      <c r="D414">
        <v>84</v>
      </c>
      <c r="H414" t="s">
        <v>2564</v>
      </c>
      <c r="I414" t="s">
        <v>2570</v>
      </c>
      <c r="J414" t="s">
        <v>2585</v>
      </c>
      <c r="K414" t="s">
        <v>2601</v>
      </c>
      <c r="L414">
        <v>34</v>
      </c>
      <c r="N414">
        <v>2</v>
      </c>
    </row>
    <row r="415" spans="1:14" x14ac:dyDescent="0.35">
      <c r="A415" t="s">
        <v>427</v>
      </c>
      <c r="B415" t="s">
        <v>1324</v>
      </c>
      <c r="C415" t="s">
        <v>1976</v>
      </c>
      <c r="H415" t="s">
        <v>2564</v>
      </c>
      <c r="I415" t="s">
        <v>2574</v>
      </c>
      <c r="J415" t="s">
        <v>2586</v>
      </c>
      <c r="K415" t="s">
        <v>2600</v>
      </c>
      <c r="L415">
        <v>203.89</v>
      </c>
      <c r="M415" t="s">
        <v>2602</v>
      </c>
      <c r="N415">
        <v>3</v>
      </c>
    </row>
    <row r="416" spans="1:14" x14ac:dyDescent="0.35">
      <c r="A416" t="s">
        <v>428</v>
      </c>
      <c r="B416" t="s">
        <v>1325</v>
      </c>
      <c r="C416" t="s">
        <v>1977</v>
      </c>
      <c r="E416" t="s">
        <v>2558</v>
      </c>
      <c r="G416">
        <v>102</v>
      </c>
      <c r="H416" t="s">
        <v>2566</v>
      </c>
      <c r="I416" t="s">
        <v>2582</v>
      </c>
      <c r="J416" t="s">
        <v>2590</v>
      </c>
      <c r="K416" t="s">
        <v>2601</v>
      </c>
      <c r="L416">
        <v>989.31</v>
      </c>
      <c r="M416" t="s">
        <v>2604</v>
      </c>
      <c r="N416">
        <v>4</v>
      </c>
    </row>
    <row r="417" spans="1:14" x14ac:dyDescent="0.35">
      <c r="A417" t="s">
        <v>429</v>
      </c>
      <c r="B417" t="s">
        <v>1326</v>
      </c>
      <c r="C417" t="s">
        <v>1978</v>
      </c>
      <c r="E417" t="s">
        <v>2562</v>
      </c>
      <c r="G417">
        <v>53.3</v>
      </c>
      <c r="H417" t="s">
        <v>2565</v>
      </c>
      <c r="I417" t="s">
        <v>2581</v>
      </c>
      <c r="J417" t="s">
        <v>2589</v>
      </c>
      <c r="K417" t="s">
        <v>2598</v>
      </c>
      <c r="L417">
        <v>638.67999999999995</v>
      </c>
      <c r="M417" t="s">
        <v>2602</v>
      </c>
      <c r="N417">
        <v>2</v>
      </c>
    </row>
    <row r="418" spans="1:14" x14ac:dyDescent="0.35">
      <c r="A418" t="s">
        <v>430</v>
      </c>
      <c r="B418" t="s">
        <v>1327</v>
      </c>
      <c r="C418" t="s">
        <v>1979</v>
      </c>
      <c r="E418" t="s">
        <v>2561</v>
      </c>
      <c r="H418" t="s">
        <v>2568</v>
      </c>
      <c r="I418" t="s">
        <v>2583</v>
      </c>
      <c r="J418" t="s">
        <v>2588</v>
      </c>
      <c r="K418" t="s">
        <v>2598</v>
      </c>
      <c r="L418">
        <v>995.83</v>
      </c>
      <c r="M418" t="s">
        <v>2604</v>
      </c>
      <c r="N418" t="s">
        <v>2606</v>
      </c>
    </row>
    <row r="419" spans="1:14" x14ac:dyDescent="0.35">
      <c r="A419" t="s">
        <v>431</v>
      </c>
      <c r="B419" t="s">
        <v>1146</v>
      </c>
      <c r="C419" t="s">
        <v>1980</v>
      </c>
      <c r="D419">
        <v>80</v>
      </c>
      <c r="E419" t="s">
        <v>2558</v>
      </c>
      <c r="G419">
        <v>75.599999999999994</v>
      </c>
      <c r="H419" t="s">
        <v>2563</v>
      </c>
      <c r="I419" t="s">
        <v>2577</v>
      </c>
      <c r="J419" t="s">
        <v>2585</v>
      </c>
      <c r="K419" t="s">
        <v>2601</v>
      </c>
      <c r="L419">
        <v>221.5</v>
      </c>
      <c r="N419">
        <v>4</v>
      </c>
    </row>
    <row r="420" spans="1:14" x14ac:dyDescent="0.35">
      <c r="A420" t="s">
        <v>432</v>
      </c>
      <c r="B420" t="s">
        <v>1328</v>
      </c>
      <c r="C420" t="s">
        <v>1571</v>
      </c>
      <c r="D420">
        <v>15</v>
      </c>
      <c r="H420" t="s">
        <v>2565</v>
      </c>
      <c r="I420" t="s">
        <v>2572</v>
      </c>
      <c r="J420" t="s">
        <v>2588</v>
      </c>
      <c r="K420" t="s">
        <v>2598</v>
      </c>
      <c r="L420">
        <v>356.49</v>
      </c>
      <c r="M420" t="s">
        <v>2603</v>
      </c>
      <c r="N420">
        <v>4</v>
      </c>
    </row>
    <row r="421" spans="1:14" x14ac:dyDescent="0.35">
      <c r="A421" t="s">
        <v>433</v>
      </c>
      <c r="B421" t="s">
        <v>1044</v>
      </c>
      <c r="C421" t="s">
        <v>1981</v>
      </c>
      <c r="E421" t="s">
        <v>2558</v>
      </c>
      <c r="G421">
        <v>46.9</v>
      </c>
      <c r="H421" t="s">
        <v>2564</v>
      </c>
      <c r="I421" t="s">
        <v>2577</v>
      </c>
      <c r="J421" t="s">
        <v>2597</v>
      </c>
      <c r="K421" t="s">
        <v>2598</v>
      </c>
      <c r="L421">
        <v>925.6</v>
      </c>
      <c r="N421" t="s">
        <v>2605</v>
      </c>
    </row>
    <row r="422" spans="1:14" x14ac:dyDescent="0.35">
      <c r="A422" t="s">
        <v>434</v>
      </c>
      <c r="B422" t="s">
        <v>1329</v>
      </c>
      <c r="C422" t="s">
        <v>1982</v>
      </c>
      <c r="D422">
        <v>50</v>
      </c>
      <c r="E422" t="s">
        <v>2559</v>
      </c>
      <c r="H422" t="s">
        <v>2564</v>
      </c>
      <c r="I422" t="s">
        <v>2581</v>
      </c>
      <c r="J422" t="s">
        <v>2586</v>
      </c>
      <c r="K422" t="s">
        <v>2600</v>
      </c>
      <c r="L422">
        <v>228.69</v>
      </c>
      <c r="M422" t="s">
        <v>2604</v>
      </c>
      <c r="N422">
        <v>3</v>
      </c>
    </row>
    <row r="423" spans="1:14" x14ac:dyDescent="0.35">
      <c r="A423" t="s">
        <v>435</v>
      </c>
      <c r="B423" t="s">
        <v>1053</v>
      </c>
      <c r="C423" t="s">
        <v>1983</v>
      </c>
      <c r="E423" t="s">
        <v>2558</v>
      </c>
      <c r="F423">
        <v>192.7</v>
      </c>
      <c r="H423" t="s">
        <v>2564</v>
      </c>
      <c r="I423" t="s">
        <v>2576</v>
      </c>
      <c r="J423" t="s">
        <v>2589</v>
      </c>
      <c r="K423" t="s">
        <v>2599</v>
      </c>
      <c r="L423">
        <v>495.22</v>
      </c>
      <c r="M423" t="s">
        <v>2603</v>
      </c>
      <c r="N423">
        <v>4</v>
      </c>
    </row>
    <row r="424" spans="1:14" x14ac:dyDescent="0.35">
      <c r="A424" t="s">
        <v>436</v>
      </c>
      <c r="B424" t="s">
        <v>1330</v>
      </c>
      <c r="C424" t="s">
        <v>1984</v>
      </c>
      <c r="E424" t="s">
        <v>2559</v>
      </c>
      <c r="F424">
        <v>194.3</v>
      </c>
      <c r="H424" t="s">
        <v>2566</v>
      </c>
      <c r="I424" t="s">
        <v>2580</v>
      </c>
      <c r="J424" t="s">
        <v>2586</v>
      </c>
      <c r="K424" t="s">
        <v>2601</v>
      </c>
      <c r="L424">
        <v>627.16999999999996</v>
      </c>
      <c r="N424" t="s">
        <v>2606</v>
      </c>
    </row>
    <row r="425" spans="1:14" x14ac:dyDescent="0.35">
      <c r="A425" t="s">
        <v>437</v>
      </c>
      <c r="B425" t="s">
        <v>1168</v>
      </c>
      <c r="C425" t="s">
        <v>1985</v>
      </c>
      <c r="G425">
        <v>114.9</v>
      </c>
      <c r="H425" t="s">
        <v>2564</v>
      </c>
      <c r="I425" t="s">
        <v>2580</v>
      </c>
      <c r="J425" t="s">
        <v>2588</v>
      </c>
      <c r="K425" t="s">
        <v>2598</v>
      </c>
      <c r="L425">
        <v>160.57</v>
      </c>
      <c r="M425" t="s">
        <v>2602</v>
      </c>
      <c r="N425">
        <v>2</v>
      </c>
    </row>
    <row r="426" spans="1:14" x14ac:dyDescent="0.35">
      <c r="A426" t="s">
        <v>438</v>
      </c>
      <c r="B426" t="s">
        <v>1331</v>
      </c>
      <c r="C426" t="s">
        <v>1986</v>
      </c>
      <c r="E426" t="s">
        <v>2558</v>
      </c>
      <c r="F426">
        <v>197.9</v>
      </c>
      <c r="H426" t="s">
        <v>2567</v>
      </c>
      <c r="I426" t="s">
        <v>2579</v>
      </c>
      <c r="J426" t="s">
        <v>2591</v>
      </c>
      <c r="K426" t="s">
        <v>2598</v>
      </c>
      <c r="L426">
        <v>524.21</v>
      </c>
      <c r="M426" t="s">
        <v>2604</v>
      </c>
      <c r="N426">
        <v>3</v>
      </c>
    </row>
    <row r="427" spans="1:14" x14ac:dyDescent="0.35">
      <c r="A427" t="s">
        <v>439</v>
      </c>
      <c r="B427" t="s">
        <v>1332</v>
      </c>
      <c r="C427" t="s">
        <v>1987</v>
      </c>
      <c r="E427" t="s">
        <v>2558</v>
      </c>
      <c r="H427" t="s">
        <v>2567</v>
      </c>
      <c r="I427" t="s">
        <v>2574</v>
      </c>
      <c r="J427" t="s">
        <v>2586</v>
      </c>
      <c r="K427" t="s">
        <v>2598</v>
      </c>
      <c r="L427">
        <v>991.93</v>
      </c>
      <c r="M427" t="s">
        <v>2602</v>
      </c>
      <c r="N427">
        <v>2</v>
      </c>
    </row>
    <row r="428" spans="1:14" x14ac:dyDescent="0.35">
      <c r="A428" t="s">
        <v>440</v>
      </c>
      <c r="B428" t="s">
        <v>1063</v>
      </c>
      <c r="C428" t="s">
        <v>1988</v>
      </c>
      <c r="E428" t="s">
        <v>2562</v>
      </c>
      <c r="F428">
        <v>179.3</v>
      </c>
      <c r="H428" t="s">
        <v>2565</v>
      </c>
      <c r="I428" t="s">
        <v>2571</v>
      </c>
      <c r="J428" t="s">
        <v>2584</v>
      </c>
      <c r="K428" t="s">
        <v>2601</v>
      </c>
      <c r="L428">
        <v>773.98</v>
      </c>
      <c r="M428" t="s">
        <v>2602</v>
      </c>
      <c r="N428" t="s">
        <v>2605</v>
      </c>
    </row>
    <row r="429" spans="1:14" x14ac:dyDescent="0.35">
      <c r="A429" t="s">
        <v>441</v>
      </c>
      <c r="B429" t="s">
        <v>1333</v>
      </c>
      <c r="C429" t="s">
        <v>1989</v>
      </c>
      <c r="E429" t="s">
        <v>2558</v>
      </c>
      <c r="H429" t="s">
        <v>2563</v>
      </c>
      <c r="I429" t="s">
        <v>2581</v>
      </c>
      <c r="J429" t="s">
        <v>2589</v>
      </c>
      <c r="K429" t="s">
        <v>2598</v>
      </c>
      <c r="L429">
        <v>460.94</v>
      </c>
      <c r="M429" t="s">
        <v>2602</v>
      </c>
      <c r="N429" t="s">
        <v>2605</v>
      </c>
    </row>
    <row r="430" spans="1:14" x14ac:dyDescent="0.35">
      <c r="A430" t="s">
        <v>442</v>
      </c>
      <c r="B430" t="s">
        <v>1264</v>
      </c>
      <c r="C430" t="s">
        <v>1990</v>
      </c>
      <c r="D430">
        <v>49</v>
      </c>
      <c r="E430" t="s">
        <v>2558</v>
      </c>
      <c r="H430" t="s">
        <v>2567</v>
      </c>
      <c r="I430" t="s">
        <v>2579</v>
      </c>
      <c r="J430" t="s">
        <v>2587</v>
      </c>
      <c r="K430" t="s">
        <v>2599</v>
      </c>
      <c r="L430">
        <v>201.01</v>
      </c>
      <c r="N430" t="s">
        <v>2605</v>
      </c>
    </row>
    <row r="431" spans="1:14" x14ac:dyDescent="0.35">
      <c r="A431" t="s">
        <v>443</v>
      </c>
      <c r="B431" t="s">
        <v>1334</v>
      </c>
      <c r="C431" t="s">
        <v>1991</v>
      </c>
      <c r="E431" t="s">
        <v>2559</v>
      </c>
      <c r="H431" t="s">
        <v>2565</v>
      </c>
      <c r="I431" t="s">
        <v>2574</v>
      </c>
      <c r="J431" t="s">
        <v>2589</v>
      </c>
      <c r="K431" t="s">
        <v>2598</v>
      </c>
      <c r="L431">
        <v>430.67</v>
      </c>
      <c r="N431">
        <v>2</v>
      </c>
    </row>
    <row r="432" spans="1:14" x14ac:dyDescent="0.35">
      <c r="A432" t="s">
        <v>444</v>
      </c>
      <c r="B432" t="s">
        <v>1335</v>
      </c>
      <c r="C432" t="s">
        <v>1992</v>
      </c>
      <c r="D432">
        <v>44</v>
      </c>
      <c r="E432" t="s">
        <v>2562</v>
      </c>
      <c r="F432">
        <v>195</v>
      </c>
      <c r="H432" t="s">
        <v>2568</v>
      </c>
      <c r="I432" t="s">
        <v>2577</v>
      </c>
      <c r="J432" t="s">
        <v>2587</v>
      </c>
      <c r="K432" t="s">
        <v>2600</v>
      </c>
      <c r="L432">
        <v>869.56</v>
      </c>
      <c r="M432" t="s">
        <v>2603</v>
      </c>
      <c r="N432">
        <v>1</v>
      </c>
    </row>
    <row r="433" spans="1:14" x14ac:dyDescent="0.35">
      <c r="A433" t="s">
        <v>445</v>
      </c>
      <c r="B433" t="s">
        <v>1336</v>
      </c>
      <c r="C433" t="s">
        <v>1993</v>
      </c>
      <c r="E433" t="s">
        <v>2561</v>
      </c>
      <c r="F433">
        <v>120</v>
      </c>
      <c r="G433">
        <v>41.5</v>
      </c>
      <c r="H433" t="s">
        <v>2566</v>
      </c>
      <c r="I433" t="s">
        <v>2579</v>
      </c>
      <c r="J433" t="s">
        <v>2588</v>
      </c>
      <c r="K433" t="s">
        <v>2599</v>
      </c>
      <c r="L433">
        <v>580.92999999999995</v>
      </c>
      <c r="M433" t="s">
        <v>2603</v>
      </c>
      <c r="N433">
        <v>5</v>
      </c>
    </row>
    <row r="434" spans="1:14" x14ac:dyDescent="0.35">
      <c r="A434" t="s">
        <v>446</v>
      </c>
      <c r="B434" t="s">
        <v>1107</v>
      </c>
      <c r="C434" t="s">
        <v>1994</v>
      </c>
      <c r="E434" t="s">
        <v>2560</v>
      </c>
      <c r="H434" t="s">
        <v>2568</v>
      </c>
      <c r="I434" t="s">
        <v>2580</v>
      </c>
      <c r="J434" t="s">
        <v>2587</v>
      </c>
      <c r="K434" t="s">
        <v>2601</v>
      </c>
      <c r="L434">
        <v>649.26</v>
      </c>
      <c r="M434" t="s">
        <v>2602</v>
      </c>
      <c r="N434">
        <v>4</v>
      </c>
    </row>
    <row r="435" spans="1:14" x14ac:dyDescent="0.35">
      <c r="A435" t="s">
        <v>447</v>
      </c>
      <c r="B435" t="s">
        <v>1337</v>
      </c>
      <c r="C435" t="s">
        <v>1995</v>
      </c>
      <c r="E435" t="s">
        <v>2559</v>
      </c>
      <c r="G435">
        <v>109.6</v>
      </c>
      <c r="H435" t="s">
        <v>2564</v>
      </c>
      <c r="I435" t="s">
        <v>2583</v>
      </c>
      <c r="J435" t="s">
        <v>2588</v>
      </c>
      <c r="K435" t="s">
        <v>2599</v>
      </c>
      <c r="L435">
        <v>435.74136853175912</v>
      </c>
    </row>
    <row r="436" spans="1:14" x14ac:dyDescent="0.35">
      <c r="A436" t="s">
        <v>448</v>
      </c>
      <c r="B436" t="s">
        <v>1338</v>
      </c>
      <c r="C436" t="s">
        <v>1996</v>
      </c>
      <c r="D436">
        <v>13</v>
      </c>
      <c r="E436" t="s">
        <v>2559</v>
      </c>
      <c r="F436">
        <v>135.30000000000001</v>
      </c>
      <c r="H436" t="s">
        <v>2567</v>
      </c>
      <c r="I436" t="s">
        <v>2572</v>
      </c>
      <c r="J436" t="s">
        <v>2586</v>
      </c>
      <c r="K436" t="s">
        <v>2599</v>
      </c>
      <c r="L436">
        <v>676.48</v>
      </c>
      <c r="N436" t="s">
        <v>2606</v>
      </c>
    </row>
    <row r="437" spans="1:14" x14ac:dyDescent="0.35">
      <c r="A437" t="s">
        <v>449</v>
      </c>
      <c r="B437" t="s">
        <v>1339</v>
      </c>
      <c r="C437" t="s">
        <v>1997</v>
      </c>
      <c r="E437" t="s">
        <v>2561</v>
      </c>
      <c r="H437" t="s">
        <v>2565</v>
      </c>
      <c r="I437" t="s">
        <v>2577</v>
      </c>
      <c r="J437" t="s">
        <v>2584</v>
      </c>
      <c r="K437" t="s">
        <v>2598</v>
      </c>
      <c r="L437">
        <v>54.78</v>
      </c>
      <c r="M437" t="s">
        <v>2603</v>
      </c>
      <c r="N437" t="s">
        <v>2605</v>
      </c>
    </row>
    <row r="438" spans="1:14" x14ac:dyDescent="0.35">
      <c r="A438" t="s">
        <v>450</v>
      </c>
      <c r="B438" t="s">
        <v>1340</v>
      </c>
      <c r="C438" t="s">
        <v>1998</v>
      </c>
      <c r="D438">
        <v>35</v>
      </c>
      <c r="F438">
        <v>181.2</v>
      </c>
      <c r="H438" t="s">
        <v>2566</v>
      </c>
      <c r="I438" t="s">
        <v>2580</v>
      </c>
      <c r="J438" t="s">
        <v>2585</v>
      </c>
      <c r="K438" t="s">
        <v>2598</v>
      </c>
      <c r="L438">
        <v>705.13</v>
      </c>
      <c r="M438" t="s">
        <v>2602</v>
      </c>
      <c r="N438">
        <v>2</v>
      </c>
    </row>
    <row r="439" spans="1:14" x14ac:dyDescent="0.35">
      <c r="A439" t="s">
        <v>451</v>
      </c>
      <c r="B439" t="s">
        <v>1341</v>
      </c>
      <c r="C439" t="s">
        <v>1999</v>
      </c>
      <c r="D439">
        <v>30</v>
      </c>
      <c r="E439" t="s">
        <v>2560</v>
      </c>
      <c r="H439" t="s">
        <v>2566</v>
      </c>
      <c r="I439" t="s">
        <v>2576</v>
      </c>
      <c r="J439" t="s">
        <v>2586</v>
      </c>
      <c r="K439" t="s">
        <v>2599</v>
      </c>
      <c r="L439">
        <v>697.83</v>
      </c>
      <c r="M439" t="s">
        <v>2603</v>
      </c>
    </row>
    <row r="440" spans="1:14" x14ac:dyDescent="0.35">
      <c r="A440" t="s">
        <v>452</v>
      </c>
      <c r="B440" t="s">
        <v>1342</v>
      </c>
      <c r="C440" t="s">
        <v>2000</v>
      </c>
      <c r="D440">
        <v>24</v>
      </c>
      <c r="E440" t="s">
        <v>2562</v>
      </c>
      <c r="H440" t="s">
        <v>2565</v>
      </c>
      <c r="I440" t="s">
        <v>2583</v>
      </c>
      <c r="J440" t="s">
        <v>2590</v>
      </c>
      <c r="K440" t="s">
        <v>2598</v>
      </c>
      <c r="L440">
        <v>350.12</v>
      </c>
      <c r="N440">
        <v>4</v>
      </c>
    </row>
    <row r="441" spans="1:14" x14ac:dyDescent="0.35">
      <c r="A441" t="s">
        <v>453</v>
      </c>
      <c r="B441" t="s">
        <v>1343</v>
      </c>
      <c r="C441" t="s">
        <v>2001</v>
      </c>
      <c r="D441">
        <v>88</v>
      </c>
      <c r="E441" t="s">
        <v>2562</v>
      </c>
      <c r="G441">
        <v>70</v>
      </c>
      <c r="H441" t="s">
        <v>2563</v>
      </c>
      <c r="I441" t="s">
        <v>2579</v>
      </c>
      <c r="J441" t="s">
        <v>2585</v>
      </c>
      <c r="K441" t="s">
        <v>2598</v>
      </c>
      <c r="L441">
        <v>94.442562525660378</v>
      </c>
      <c r="M441" t="s">
        <v>2603</v>
      </c>
    </row>
    <row r="442" spans="1:14" x14ac:dyDescent="0.35">
      <c r="A442" t="s">
        <v>454</v>
      </c>
      <c r="B442" t="s">
        <v>1344</v>
      </c>
      <c r="C442" t="s">
        <v>2002</v>
      </c>
      <c r="E442" t="s">
        <v>2561</v>
      </c>
      <c r="H442" t="s">
        <v>2565</v>
      </c>
      <c r="I442" t="s">
        <v>2574</v>
      </c>
      <c r="J442" t="s">
        <v>2588</v>
      </c>
      <c r="K442" t="s">
        <v>2599</v>
      </c>
      <c r="L442">
        <v>998.6</v>
      </c>
      <c r="N442">
        <v>5</v>
      </c>
    </row>
    <row r="443" spans="1:14" x14ac:dyDescent="0.35">
      <c r="A443" t="s">
        <v>455</v>
      </c>
      <c r="B443" t="s">
        <v>1345</v>
      </c>
      <c r="C443" t="s">
        <v>2003</v>
      </c>
      <c r="F443">
        <v>194.2</v>
      </c>
      <c r="H443" t="s">
        <v>2563</v>
      </c>
      <c r="I443" t="s">
        <v>2572</v>
      </c>
      <c r="J443" t="s">
        <v>2589</v>
      </c>
      <c r="K443" t="s">
        <v>2600</v>
      </c>
      <c r="L443">
        <v>792.47</v>
      </c>
    </row>
    <row r="444" spans="1:14" x14ac:dyDescent="0.35">
      <c r="A444" t="s">
        <v>456</v>
      </c>
      <c r="B444" t="s">
        <v>1346</v>
      </c>
      <c r="C444" t="s">
        <v>2004</v>
      </c>
      <c r="D444">
        <v>90</v>
      </c>
      <c r="E444" t="s">
        <v>2561</v>
      </c>
      <c r="H444" t="s">
        <v>2567</v>
      </c>
      <c r="I444" t="s">
        <v>2583</v>
      </c>
      <c r="J444" t="s">
        <v>2590</v>
      </c>
      <c r="K444" t="s">
        <v>2600</v>
      </c>
      <c r="L444">
        <v>572.66</v>
      </c>
      <c r="N444">
        <v>4</v>
      </c>
    </row>
    <row r="445" spans="1:14" x14ac:dyDescent="0.35">
      <c r="A445" t="s">
        <v>457</v>
      </c>
      <c r="B445" t="s">
        <v>1347</v>
      </c>
      <c r="C445" t="s">
        <v>2005</v>
      </c>
      <c r="E445" t="s">
        <v>2561</v>
      </c>
      <c r="H445" t="s">
        <v>2565</v>
      </c>
      <c r="I445" t="s">
        <v>2578</v>
      </c>
      <c r="J445" t="s">
        <v>2584</v>
      </c>
      <c r="K445" t="s">
        <v>2600</v>
      </c>
      <c r="L445">
        <v>218.42</v>
      </c>
    </row>
    <row r="446" spans="1:14" x14ac:dyDescent="0.35">
      <c r="A446" t="s">
        <v>458</v>
      </c>
      <c r="B446" t="s">
        <v>1348</v>
      </c>
      <c r="C446" t="s">
        <v>2006</v>
      </c>
      <c r="E446" t="s">
        <v>2561</v>
      </c>
      <c r="G446">
        <v>117.7</v>
      </c>
      <c r="H446" t="s">
        <v>2564</v>
      </c>
      <c r="I446" t="s">
        <v>2575</v>
      </c>
      <c r="J446" t="s">
        <v>2585</v>
      </c>
      <c r="K446" t="s">
        <v>2598</v>
      </c>
      <c r="L446">
        <v>675.35</v>
      </c>
      <c r="M446" t="s">
        <v>2604</v>
      </c>
    </row>
    <row r="447" spans="1:14" x14ac:dyDescent="0.35">
      <c r="A447" t="s">
        <v>459</v>
      </c>
      <c r="B447" t="s">
        <v>1341</v>
      </c>
      <c r="C447" t="s">
        <v>2007</v>
      </c>
      <c r="E447" t="s">
        <v>2558</v>
      </c>
      <c r="H447" t="s">
        <v>2564</v>
      </c>
      <c r="I447" t="s">
        <v>2581</v>
      </c>
      <c r="J447" t="s">
        <v>2590</v>
      </c>
      <c r="K447" t="s">
        <v>2598</v>
      </c>
      <c r="L447">
        <v>376.0707424542054</v>
      </c>
      <c r="N447">
        <v>5</v>
      </c>
    </row>
    <row r="448" spans="1:14" x14ac:dyDescent="0.35">
      <c r="A448" t="s">
        <v>460</v>
      </c>
      <c r="B448" t="s">
        <v>1349</v>
      </c>
      <c r="C448" t="s">
        <v>2008</v>
      </c>
      <c r="G448">
        <v>85.6</v>
      </c>
      <c r="H448" t="s">
        <v>2564</v>
      </c>
      <c r="I448" t="s">
        <v>2574</v>
      </c>
      <c r="J448" t="s">
        <v>2590</v>
      </c>
      <c r="K448" t="s">
        <v>2600</v>
      </c>
      <c r="L448">
        <v>186.43</v>
      </c>
      <c r="M448" t="s">
        <v>2603</v>
      </c>
    </row>
    <row r="449" spans="1:14" x14ac:dyDescent="0.35">
      <c r="A449" t="s">
        <v>461</v>
      </c>
      <c r="B449" t="s">
        <v>1015</v>
      </c>
      <c r="C449" t="s">
        <v>2009</v>
      </c>
      <c r="E449" t="s">
        <v>2561</v>
      </c>
      <c r="H449" t="s">
        <v>2568</v>
      </c>
      <c r="I449" t="s">
        <v>2583</v>
      </c>
      <c r="J449" t="s">
        <v>2588</v>
      </c>
      <c r="K449" t="s">
        <v>2601</v>
      </c>
      <c r="L449">
        <v>111.09</v>
      </c>
      <c r="N449" t="s">
        <v>2606</v>
      </c>
    </row>
    <row r="450" spans="1:14" x14ac:dyDescent="0.35">
      <c r="A450" t="s">
        <v>462</v>
      </c>
      <c r="B450" t="s">
        <v>1350</v>
      </c>
      <c r="C450" t="s">
        <v>2010</v>
      </c>
      <c r="D450">
        <v>59</v>
      </c>
      <c r="E450" t="s">
        <v>2561</v>
      </c>
      <c r="G450">
        <v>94.6</v>
      </c>
      <c r="H450" t="s">
        <v>2563</v>
      </c>
      <c r="I450" t="s">
        <v>2580</v>
      </c>
      <c r="J450" t="s">
        <v>2590</v>
      </c>
      <c r="K450" t="s">
        <v>2599</v>
      </c>
      <c r="L450">
        <v>787.36</v>
      </c>
      <c r="N450" t="s">
        <v>2606</v>
      </c>
    </row>
    <row r="451" spans="1:14" x14ac:dyDescent="0.35">
      <c r="A451" t="s">
        <v>463</v>
      </c>
      <c r="B451" t="s">
        <v>1351</v>
      </c>
      <c r="C451" t="s">
        <v>2011</v>
      </c>
      <c r="D451">
        <v>72</v>
      </c>
      <c r="E451" t="s">
        <v>2561</v>
      </c>
      <c r="F451">
        <v>198.9</v>
      </c>
      <c r="G451">
        <v>77.3</v>
      </c>
      <c r="H451" t="s">
        <v>2567</v>
      </c>
      <c r="I451" t="s">
        <v>2571</v>
      </c>
      <c r="J451" t="s">
        <v>2587</v>
      </c>
      <c r="K451" t="s">
        <v>2599</v>
      </c>
      <c r="L451">
        <v>783.8</v>
      </c>
      <c r="M451" t="s">
        <v>2604</v>
      </c>
      <c r="N451">
        <v>4</v>
      </c>
    </row>
    <row r="452" spans="1:14" x14ac:dyDescent="0.35">
      <c r="A452" t="s">
        <v>464</v>
      </c>
      <c r="B452" t="s">
        <v>1336</v>
      </c>
      <c r="C452" t="s">
        <v>2012</v>
      </c>
      <c r="E452" t="s">
        <v>2560</v>
      </c>
      <c r="F452">
        <v>195.4</v>
      </c>
      <c r="G452">
        <v>102.5</v>
      </c>
      <c r="H452" t="s">
        <v>2567</v>
      </c>
      <c r="I452" t="s">
        <v>2576</v>
      </c>
      <c r="J452" t="s">
        <v>2586</v>
      </c>
      <c r="K452" t="s">
        <v>2599</v>
      </c>
      <c r="L452">
        <v>571.46</v>
      </c>
      <c r="N452" t="s">
        <v>2606</v>
      </c>
    </row>
    <row r="453" spans="1:14" x14ac:dyDescent="0.35">
      <c r="A453" t="s">
        <v>465</v>
      </c>
      <c r="B453" t="s">
        <v>1268</v>
      </c>
      <c r="C453" t="s">
        <v>2013</v>
      </c>
      <c r="E453" t="s">
        <v>2562</v>
      </c>
      <c r="F453">
        <v>126</v>
      </c>
      <c r="H453" t="s">
        <v>2563</v>
      </c>
      <c r="I453" t="s">
        <v>2574</v>
      </c>
      <c r="J453" t="s">
        <v>2584</v>
      </c>
      <c r="K453" t="s">
        <v>2599</v>
      </c>
      <c r="L453">
        <v>207.96</v>
      </c>
      <c r="M453" t="s">
        <v>2603</v>
      </c>
      <c r="N453">
        <v>5</v>
      </c>
    </row>
    <row r="454" spans="1:14" x14ac:dyDescent="0.35">
      <c r="A454" t="s">
        <v>466</v>
      </c>
      <c r="B454" t="s">
        <v>1212</v>
      </c>
      <c r="C454" t="s">
        <v>2014</v>
      </c>
      <c r="H454" t="s">
        <v>2566</v>
      </c>
      <c r="I454" t="s">
        <v>2573</v>
      </c>
      <c r="J454" t="s">
        <v>2592</v>
      </c>
      <c r="K454" t="s">
        <v>2600</v>
      </c>
      <c r="L454">
        <v>195.66</v>
      </c>
      <c r="M454" t="s">
        <v>2602</v>
      </c>
      <c r="N454">
        <v>5</v>
      </c>
    </row>
    <row r="455" spans="1:14" x14ac:dyDescent="0.35">
      <c r="A455" t="s">
        <v>467</v>
      </c>
      <c r="B455" t="s">
        <v>1247</v>
      </c>
      <c r="C455" t="s">
        <v>2015</v>
      </c>
      <c r="E455" t="s">
        <v>2562</v>
      </c>
      <c r="H455" t="s">
        <v>2568</v>
      </c>
      <c r="I455" t="s">
        <v>2580</v>
      </c>
      <c r="J455" t="s">
        <v>2587</v>
      </c>
      <c r="K455" t="s">
        <v>2601</v>
      </c>
      <c r="L455">
        <v>454.83</v>
      </c>
      <c r="M455" t="s">
        <v>2603</v>
      </c>
    </row>
    <row r="456" spans="1:14" x14ac:dyDescent="0.35">
      <c r="A456" t="s">
        <v>468</v>
      </c>
      <c r="B456" t="s">
        <v>1352</v>
      </c>
      <c r="C456" t="s">
        <v>2016</v>
      </c>
      <c r="D456">
        <v>34</v>
      </c>
      <c r="F456">
        <v>164.1</v>
      </c>
      <c r="H456" t="s">
        <v>2566</v>
      </c>
      <c r="I456" t="s">
        <v>2571</v>
      </c>
      <c r="J456" t="s">
        <v>2585</v>
      </c>
      <c r="K456" t="s">
        <v>2600</v>
      </c>
      <c r="L456">
        <v>529.41</v>
      </c>
      <c r="M456" t="s">
        <v>2602</v>
      </c>
      <c r="N456">
        <v>4</v>
      </c>
    </row>
    <row r="457" spans="1:14" x14ac:dyDescent="0.35">
      <c r="A457" t="s">
        <v>469</v>
      </c>
      <c r="B457" t="s">
        <v>1353</v>
      </c>
      <c r="C457" t="s">
        <v>2017</v>
      </c>
      <c r="F457">
        <v>163.69999999999999</v>
      </c>
      <c r="H457" t="s">
        <v>2566</v>
      </c>
      <c r="I457" t="s">
        <v>2571</v>
      </c>
      <c r="J457" t="s">
        <v>2585</v>
      </c>
      <c r="K457" t="s">
        <v>2601</v>
      </c>
      <c r="L457">
        <v>555.79</v>
      </c>
      <c r="M457" t="s">
        <v>2603</v>
      </c>
    </row>
    <row r="458" spans="1:14" x14ac:dyDescent="0.35">
      <c r="A458" t="s">
        <v>470</v>
      </c>
      <c r="B458" t="s">
        <v>1354</v>
      </c>
      <c r="C458" t="s">
        <v>2018</v>
      </c>
      <c r="G458">
        <v>105.6</v>
      </c>
      <c r="H458" t="s">
        <v>2564</v>
      </c>
      <c r="I458" t="s">
        <v>2581</v>
      </c>
      <c r="J458" t="s">
        <v>2589</v>
      </c>
      <c r="K458" t="s">
        <v>2601</v>
      </c>
      <c r="L458">
        <v>393.25</v>
      </c>
      <c r="M458" t="s">
        <v>2602</v>
      </c>
      <c r="N458">
        <v>5</v>
      </c>
    </row>
    <row r="459" spans="1:14" x14ac:dyDescent="0.35">
      <c r="A459" t="s">
        <v>471</v>
      </c>
      <c r="B459" t="s">
        <v>1355</v>
      </c>
      <c r="C459" t="s">
        <v>2019</v>
      </c>
      <c r="E459" t="s">
        <v>2562</v>
      </c>
      <c r="H459" t="s">
        <v>2564</v>
      </c>
      <c r="I459" t="s">
        <v>2570</v>
      </c>
      <c r="J459" t="s">
        <v>2587</v>
      </c>
      <c r="K459" t="s">
        <v>2600</v>
      </c>
      <c r="L459">
        <v>761.74</v>
      </c>
      <c r="N459" t="s">
        <v>2606</v>
      </c>
    </row>
    <row r="460" spans="1:14" x14ac:dyDescent="0.35">
      <c r="A460" t="s">
        <v>472</v>
      </c>
      <c r="B460" t="s">
        <v>1231</v>
      </c>
      <c r="C460" t="s">
        <v>1764</v>
      </c>
      <c r="D460">
        <v>39</v>
      </c>
      <c r="E460" t="s">
        <v>2562</v>
      </c>
      <c r="H460" t="s">
        <v>2563</v>
      </c>
      <c r="I460" t="s">
        <v>2583</v>
      </c>
      <c r="J460" t="s">
        <v>2587</v>
      </c>
      <c r="K460" t="s">
        <v>2598</v>
      </c>
      <c r="L460">
        <v>431.39</v>
      </c>
      <c r="N460">
        <v>5</v>
      </c>
    </row>
    <row r="461" spans="1:14" x14ac:dyDescent="0.35">
      <c r="A461" t="s">
        <v>473</v>
      </c>
      <c r="B461" t="s">
        <v>1356</v>
      </c>
      <c r="C461" t="s">
        <v>2020</v>
      </c>
      <c r="E461" t="s">
        <v>2558</v>
      </c>
      <c r="H461" t="s">
        <v>2564</v>
      </c>
      <c r="I461" t="s">
        <v>2574</v>
      </c>
      <c r="J461" t="s">
        <v>2584</v>
      </c>
      <c r="K461" t="s">
        <v>2600</v>
      </c>
      <c r="L461">
        <v>977.14</v>
      </c>
      <c r="N461">
        <v>2</v>
      </c>
    </row>
    <row r="462" spans="1:14" x14ac:dyDescent="0.35">
      <c r="A462" t="s">
        <v>474</v>
      </c>
      <c r="B462" t="s">
        <v>1357</v>
      </c>
      <c r="C462" t="s">
        <v>2021</v>
      </c>
      <c r="E462" t="s">
        <v>2559</v>
      </c>
      <c r="H462" t="s">
        <v>2566</v>
      </c>
      <c r="I462" t="s">
        <v>2583</v>
      </c>
      <c r="J462" t="s">
        <v>2585</v>
      </c>
      <c r="K462" t="s">
        <v>2598</v>
      </c>
      <c r="L462">
        <v>41.95</v>
      </c>
      <c r="N462">
        <v>1</v>
      </c>
    </row>
    <row r="463" spans="1:14" x14ac:dyDescent="0.35">
      <c r="A463" t="s">
        <v>475</v>
      </c>
      <c r="B463" t="s">
        <v>1068</v>
      </c>
      <c r="C463" t="s">
        <v>2022</v>
      </c>
      <c r="F463">
        <v>198</v>
      </c>
      <c r="H463" t="s">
        <v>2568</v>
      </c>
      <c r="I463" t="s">
        <v>2579</v>
      </c>
      <c r="J463" t="s">
        <v>2586</v>
      </c>
      <c r="K463" t="s">
        <v>2598</v>
      </c>
      <c r="L463">
        <v>483.54</v>
      </c>
      <c r="M463" t="s">
        <v>2602</v>
      </c>
      <c r="N463" t="s">
        <v>2606</v>
      </c>
    </row>
    <row r="464" spans="1:14" x14ac:dyDescent="0.35">
      <c r="A464" t="s">
        <v>476</v>
      </c>
      <c r="B464" t="s">
        <v>1358</v>
      </c>
      <c r="C464" t="s">
        <v>2023</v>
      </c>
      <c r="F464">
        <v>157.4</v>
      </c>
      <c r="H464" t="s">
        <v>2565</v>
      </c>
      <c r="I464" t="s">
        <v>2572</v>
      </c>
      <c r="J464" t="s">
        <v>2589</v>
      </c>
      <c r="K464" t="s">
        <v>2598</v>
      </c>
      <c r="L464">
        <v>436.96</v>
      </c>
      <c r="M464" t="s">
        <v>2603</v>
      </c>
      <c r="N464">
        <v>2</v>
      </c>
    </row>
    <row r="465" spans="1:14" x14ac:dyDescent="0.35">
      <c r="A465" t="s">
        <v>477</v>
      </c>
      <c r="B465" t="s">
        <v>1359</v>
      </c>
      <c r="C465" t="s">
        <v>2024</v>
      </c>
      <c r="G465">
        <v>82.8</v>
      </c>
      <c r="H465" t="s">
        <v>2565</v>
      </c>
      <c r="I465" t="s">
        <v>2569</v>
      </c>
      <c r="J465" t="s">
        <v>2587</v>
      </c>
      <c r="K465" t="s">
        <v>2600</v>
      </c>
      <c r="L465">
        <v>602.34</v>
      </c>
      <c r="N465">
        <v>5</v>
      </c>
    </row>
    <row r="466" spans="1:14" x14ac:dyDescent="0.35">
      <c r="A466" t="s">
        <v>478</v>
      </c>
      <c r="B466" t="s">
        <v>1259</v>
      </c>
      <c r="C466" t="s">
        <v>2025</v>
      </c>
      <c r="E466" t="s">
        <v>2558</v>
      </c>
      <c r="G466">
        <v>115.3</v>
      </c>
      <c r="H466" t="s">
        <v>2567</v>
      </c>
      <c r="I466" t="s">
        <v>2573</v>
      </c>
      <c r="J466" t="s">
        <v>2589</v>
      </c>
      <c r="K466" t="s">
        <v>2599</v>
      </c>
      <c r="L466">
        <v>782.14</v>
      </c>
      <c r="N466">
        <v>1</v>
      </c>
    </row>
    <row r="467" spans="1:14" x14ac:dyDescent="0.35">
      <c r="A467" t="s">
        <v>479</v>
      </c>
      <c r="B467" t="s">
        <v>1360</v>
      </c>
      <c r="C467" t="s">
        <v>2026</v>
      </c>
      <c r="E467" t="s">
        <v>2562</v>
      </c>
      <c r="G467">
        <v>72.099999999999994</v>
      </c>
      <c r="H467" t="s">
        <v>2568</v>
      </c>
      <c r="I467" t="s">
        <v>2583</v>
      </c>
      <c r="J467" t="s">
        <v>2584</v>
      </c>
      <c r="K467" t="s">
        <v>2600</v>
      </c>
      <c r="L467">
        <v>82.98</v>
      </c>
      <c r="M467" t="s">
        <v>2604</v>
      </c>
      <c r="N467" t="s">
        <v>2606</v>
      </c>
    </row>
    <row r="468" spans="1:14" x14ac:dyDescent="0.35">
      <c r="A468" t="s">
        <v>480</v>
      </c>
      <c r="B468" t="s">
        <v>1361</v>
      </c>
      <c r="C468" t="s">
        <v>2027</v>
      </c>
      <c r="E468" t="s">
        <v>2562</v>
      </c>
      <c r="H468" t="s">
        <v>2563</v>
      </c>
      <c r="I468" t="s">
        <v>2576</v>
      </c>
      <c r="J468" t="s">
        <v>2589</v>
      </c>
      <c r="K468" t="s">
        <v>2601</v>
      </c>
      <c r="L468">
        <v>472.17</v>
      </c>
      <c r="M468" t="s">
        <v>2603</v>
      </c>
      <c r="N468">
        <v>1</v>
      </c>
    </row>
    <row r="469" spans="1:14" x14ac:dyDescent="0.35">
      <c r="A469" t="s">
        <v>481</v>
      </c>
      <c r="B469" t="s">
        <v>1362</v>
      </c>
      <c r="C469" t="s">
        <v>2028</v>
      </c>
      <c r="D469">
        <v>40</v>
      </c>
      <c r="E469" t="s">
        <v>2560</v>
      </c>
      <c r="H469" t="s">
        <v>2566</v>
      </c>
      <c r="I469" t="s">
        <v>2576</v>
      </c>
      <c r="J469" t="s">
        <v>2584</v>
      </c>
      <c r="K469" t="s">
        <v>2598</v>
      </c>
      <c r="L469">
        <v>521.02</v>
      </c>
      <c r="N469" t="s">
        <v>2606</v>
      </c>
    </row>
    <row r="470" spans="1:14" x14ac:dyDescent="0.35">
      <c r="A470" t="s">
        <v>482</v>
      </c>
      <c r="B470" t="s">
        <v>1041</v>
      </c>
      <c r="C470" t="s">
        <v>2029</v>
      </c>
      <c r="E470" t="s">
        <v>2560</v>
      </c>
      <c r="G470">
        <v>71.5</v>
      </c>
      <c r="H470" t="s">
        <v>2564</v>
      </c>
      <c r="I470" t="s">
        <v>2572</v>
      </c>
      <c r="J470" t="s">
        <v>2584</v>
      </c>
      <c r="K470" t="s">
        <v>2598</v>
      </c>
      <c r="L470">
        <v>163.94</v>
      </c>
      <c r="N470">
        <v>1</v>
      </c>
    </row>
    <row r="471" spans="1:14" x14ac:dyDescent="0.35">
      <c r="A471" t="s">
        <v>483</v>
      </c>
      <c r="B471" t="s">
        <v>1363</v>
      </c>
      <c r="C471" t="s">
        <v>2030</v>
      </c>
      <c r="E471" t="s">
        <v>2562</v>
      </c>
      <c r="H471" t="s">
        <v>2568</v>
      </c>
      <c r="I471" t="s">
        <v>2572</v>
      </c>
      <c r="J471" t="s">
        <v>2589</v>
      </c>
      <c r="K471" t="s">
        <v>2601</v>
      </c>
      <c r="L471">
        <v>875.95</v>
      </c>
      <c r="M471" t="s">
        <v>2604</v>
      </c>
      <c r="N471">
        <v>3</v>
      </c>
    </row>
    <row r="472" spans="1:14" x14ac:dyDescent="0.35">
      <c r="A472" t="s">
        <v>484</v>
      </c>
      <c r="B472" t="s">
        <v>1364</v>
      </c>
      <c r="C472" t="s">
        <v>2031</v>
      </c>
      <c r="D472">
        <v>17</v>
      </c>
      <c r="E472" t="s">
        <v>2559</v>
      </c>
      <c r="F472">
        <v>126.7</v>
      </c>
      <c r="H472" t="s">
        <v>2564</v>
      </c>
      <c r="I472" t="s">
        <v>2581</v>
      </c>
      <c r="J472" t="s">
        <v>2584</v>
      </c>
      <c r="K472" t="s">
        <v>2600</v>
      </c>
      <c r="L472">
        <v>593.22</v>
      </c>
      <c r="M472" t="s">
        <v>2602</v>
      </c>
    </row>
    <row r="473" spans="1:14" x14ac:dyDescent="0.35">
      <c r="A473" t="s">
        <v>485</v>
      </c>
      <c r="B473" t="s">
        <v>1026</v>
      </c>
      <c r="C473" t="s">
        <v>2032</v>
      </c>
      <c r="E473" t="s">
        <v>2560</v>
      </c>
      <c r="G473">
        <v>47.9</v>
      </c>
      <c r="H473" t="s">
        <v>2568</v>
      </c>
      <c r="I473" t="s">
        <v>2580</v>
      </c>
      <c r="J473" t="s">
        <v>2586</v>
      </c>
      <c r="K473" t="s">
        <v>2598</v>
      </c>
      <c r="L473">
        <v>405.06</v>
      </c>
      <c r="M473" t="s">
        <v>2604</v>
      </c>
      <c r="N473">
        <v>2</v>
      </c>
    </row>
    <row r="474" spans="1:14" x14ac:dyDescent="0.35">
      <c r="A474" t="s">
        <v>486</v>
      </c>
      <c r="B474" t="s">
        <v>1212</v>
      </c>
      <c r="C474" t="s">
        <v>2033</v>
      </c>
      <c r="E474" t="s">
        <v>2562</v>
      </c>
      <c r="G474">
        <v>54.4</v>
      </c>
      <c r="H474" t="s">
        <v>2564</v>
      </c>
      <c r="I474" t="s">
        <v>2576</v>
      </c>
      <c r="J474" t="s">
        <v>2589</v>
      </c>
      <c r="K474" t="s">
        <v>2600</v>
      </c>
      <c r="L474">
        <v>576.84</v>
      </c>
      <c r="M474" t="s">
        <v>2604</v>
      </c>
    </row>
    <row r="475" spans="1:14" x14ac:dyDescent="0.35">
      <c r="A475" t="s">
        <v>487</v>
      </c>
      <c r="B475" t="s">
        <v>1365</v>
      </c>
      <c r="C475" t="s">
        <v>2034</v>
      </c>
      <c r="E475" t="s">
        <v>2559</v>
      </c>
      <c r="G475">
        <v>51.6</v>
      </c>
      <c r="H475" t="s">
        <v>2563</v>
      </c>
      <c r="I475" t="s">
        <v>2576</v>
      </c>
      <c r="J475" t="s">
        <v>2587</v>
      </c>
      <c r="K475" t="s">
        <v>2598</v>
      </c>
      <c r="L475">
        <v>290.3</v>
      </c>
      <c r="M475" t="s">
        <v>2602</v>
      </c>
    </row>
    <row r="476" spans="1:14" x14ac:dyDescent="0.35">
      <c r="A476" t="s">
        <v>488</v>
      </c>
      <c r="B476" t="s">
        <v>1366</v>
      </c>
      <c r="C476" t="s">
        <v>2035</v>
      </c>
      <c r="D476">
        <v>77</v>
      </c>
      <c r="E476" t="s">
        <v>2560</v>
      </c>
      <c r="G476">
        <v>51.1</v>
      </c>
      <c r="H476" t="s">
        <v>2564</v>
      </c>
      <c r="I476" t="s">
        <v>2573</v>
      </c>
      <c r="J476" t="s">
        <v>2587</v>
      </c>
      <c r="K476" t="s">
        <v>2601</v>
      </c>
      <c r="L476">
        <v>651.83000000000004</v>
      </c>
      <c r="N476">
        <v>5</v>
      </c>
    </row>
    <row r="477" spans="1:14" x14ac:dyDescent="0.35">
      <c r="A477" t="s">
        <v>489</v>
      </c>
      <c r="B477" t="s">
        <v>1367</v>
      </c>
      <c r="C477" t="s">
        <v>2036</v>
      </c>
      <c r="H477" t="s">
        <v>2567</v>
      </c>
      <c r="I477" t="s">
        <v>2572</v>
      </c>
      <c r="J477" t="s">
        <v>2590</v>
      </c>
      <c r="K477" t="s">
        <v>2600</v>
      </c>
      <c r="L477">
        <v>572.09</v>
      </c>
    </row>
    <row r="478" spans="1:14" x14ac:dyDescent="0.35">
      <c r="A478" t="s">
        <v>490</v>
      </c>
      <c r="B478" t="s">
        <v>1119</v>
      </c>
      <c r="C478" t="s">
        <v>2037</v>
      </c>
      <c r="D478">
        <v>67</v>
      </c>
      <c r="F478">
        <v>110.1</v>
      </c>
      <c r="G478">
        <v>48.9</v>
      </c>
      <c r="H478" t="s">
        <v>2568</v>
      </c>
      <c r="I478" t="s">
        <v>2577</v>
      </c>
      <c r="J478" t="s">
        <v>2588</v>
      </c>
      <c r="K478" t="s">
        <v>2600</v>
      </c>
      <c r="L478">
        <v>765.24</v>
      </c>
      <c r="M478" t="s">
        <v>2604</v>
      </c>
      <c r="N478">
        <v>2</v>
      </c>
    </row>
    <row r="479" spans="1:14" x14ac:dyDescent="0.35">
      <c r="A479" t="s">
        <v>491</v>
      </c>
      <c r="B479" t="s">
        <v>1368</v>
      </c>
      <c r="C479" t="s">
        <v>2038</v>
      </c>
      <c r="E479" t="s">
        <v>2559</v>
      </c>
      <c r="H479" t="s">
        <v>2563</v>
      </c>
      <c r="I479" t="s">
        <v>2570</v>
      </c>
      <c r="J479" t="s">
        <v>2587</v>
      </c>
      <c r="K479" t="s">
        <v>2599</v>
      </c>
      <c r="L479">
        <v>926.01</v>
      </c>
      <c r="M479" t="s">
        <v>2603</v>
      </c>
      <c r="N479">
        <v>4</v>
      </c>
    </row>
    <row r="480" spans="1:14" x14ac:dyDescent="0.35">
      <c r="A480" t="s">
        <v>492</v>
      </c>
      <c r="B480" t="s">
        <v>1369</v>
      </c>
      <c r="C480" t="s">
        <v>2039</v>
      </c>
      <c r="D480">
        <v>55</v>
      </c>
      <c r="E480" t="s">
        <v>2561</v>
      </c>
      <c r="H480" t="s">
        <v>2567</v>
      </c>
      <c r="I480" t="s">
        <v>2569</v>
      </c>
      <c r="J480" t="s">
        <v>2589</v>
      </c>
      <c r="K480" t="s">
        <v>2600</v>
      </c>
      <c r="L480">
        <v>567.41</v>
      </c>
      <c r="N480">
        <v>5</v>
      </c>
    </row>
    <row r="481" spans="1:14" x14ac:dyDescent="0.35">
      <c r="A481" t="s">
        <v>493</v>
      </c>
      <c r="B481" t="s">
        <v>1370</v>
      </c>
      <c r="C481" t="s">
        <v>2040</v>
      </c>
      <c r="D481">
        <v>24</v>
      </c>
      <c r="E481" t="s">
        <v>2558</v>
      </c>
      <c r="F481">
        <v>137.4</v>
      </c>
      <c r="H481" t="s">
        <v>2565</v>
      </c>
      <c r="I481" t="s">
        <v>2573</v>
      </c>
      <c r="J481" t="s">
        <v>2597</v>
      </c>
      <c r="K481" t="s">
        <v>2601</v>
      </c>
      <c r="L481">
        <v>667.7</v>
      </c>
      <c r="N481">
        <v>4</v>
      </c>
    </row>
    <row r="482" spans="1:14" x14ac:dyDescent="0.35">
      <c r="A482" t="s">
        <v>494</v>
      </c>
      <c r="B482" t="s">
        <v>1371</v>
      </c>
      <c r="C482" t="s">
        <v>2041</v>
      </c>
      <c r="D482">
        <v>88</v>
      </c>
      <c r="E482" t="s">
        <v>2560</v>
      </c>
      <c r="H482" t="s">
        <v>2568</v>
      </c>
      <c r="I482" t="s">
        <v>2570</v>
      </c>
      <c r="J482" t="s">
        <v>2586</v>
      </c>
      <c r="K482" t="s">
        <v>2600</v>
      </c>
      <c r="L482">
        <v>971.38</v>
      </c>
    </row>
    <row r="483" spans="1:14" x14ac:dyDescent="0.35">
      <c r="A483" t="s">
        <v>495</v>
      </c>
      <c r="B483" t="s">
        <v>1097</v>
      </c>
      <c r="C483" t="s">
        <v>2042</v>
      </c>
      <c r="D483">
        <v>38</v>
      </c>
      <c r="E483" t="s">
        <v>2562</v>
      </c>
      <c r="F483">
        <v>161.1</v>
      </c>
      <c r="H483" t="s">
        <v>2567</v>
      </c>
      <c r="I483" t="s">
        <v>2580</v>
      </c>
      <c r="J483" t="s">
        <v>2585</v>
      </c>
      <c r="K483" t="s">
        <v>2600</v>
      </c>
      <c r="L483">
        <v>394.99</v>
      </c>
      <c r="M483" t="s">
        <v>2602</v>
      </c>
      <c r="N483">
        <v>3</v>
      </c>
    </row>
    <row r="484" spans="1:14" x14ac:dyDescent="0.35">
      <c r="A484" t="s">
        <v>496</v>
      </c>
      <c r="B484" t="s">
        <v>1133</v>
      </c>
      <c r="C484" t="s">
        <v>2043</v>
      </c>
      <c r="E484" t="s">
        <v>2559</v>
      </c>
      <c r="H484" t="s">
        <v>2565</v>
      </c>
      <c r="I484" t="s">
        <v>2579</v>
      </c>
      <c r="J484" t="s">
        <v>2587</v>
      </c>
      <c r="K484" t="s">
        <v>2601</v>
      </c>
      <c r="L484">
        <v>317.08</v>
      </c>
      <c r="N484">
        <v>5</v>
      </c>
    </row>
    <row r="485" spans="1:14" x14ac:dyDescent="0.35">
      <c r="A485" t="s">
        <v>497</v>
      </c>
      <c r="B485" t="s">
        <v>1156</v>
      </c>
      <c r="C485" t="s">
        <v>2044</v>
      </c>
      <c r="E485" t="s">
        <v>2562</v>
      </c>
      <c r="G485">
        <v>89.1</v>
      </c>
      <c r="H485" t="s">
        <v>2564</v>
      </c>
      <c r="I485" t="s">
        <v>2574</v>
      </c>
      <c r="J485" t="s">
        <v>2585</v>
      </c>
      <c r="K485" t="s">
        <v>2599</v>
      </c>
      <c r="L485">
        <v>480.52</v>
      </c>
      <c r="M485" t="s">
        <v>2603</v>
      </c>
    </row>
    <row r="486" spans="1:14" x14ac:dyDescent="0.35">
      <c r="A486" t="s">
        <v>498</v>
      </c>
      <c r="B486" t="s">
        <v>1312</v>
      </c>
      <c r="C486" t="s">
        <v>2045</v>
      </c>
      <c r="E486" t="s">
        <v>2562</v>
      </c>
      <c r="F486">
        <v>165.5</v>
      </c>
      <c r="H486" t="s">
        <v>2568</v>
      </c>
      <c r="I486" t="s">
        <v>2580</v>
      </c>
      <c r="J486" t="s">
        <v>2586</v>
      </c>
      <c r="K486" t="s">
        <v>2598</v>
      </c>
      <c r="L486">
        <v>110.19</v>
      </c>
      <c r="M486" t="s">
        <v>2602</v>
      </c>
      <c r="N486">
        <v>3</v>
      </c>
    </row>
    <row r="487" spans="1:14" x14ac:dyDescent="0.35">
      <c r="A487" t="s">
        <v>499</v>
      </c>
      <c r="B487" t="s">
        <v>1267</v>
      </c>
      <c r="C487" t="s">
        <v>2046</v>
      </c>
      <c r="F487">
        <v>112.2</v>
      </c>
      <c r="H487" t="s">
        <v>2566</v>
      </c>
      <c r="I487" t="s">
        <v>2569</v>
      </c>
      <c r="J487" t="s">
        <v>2584</v>
      </c>
      <c r="K487" t="s">
        <v>2600</v>
      </c>
      <c r="L487">
        <v>199.03</v>
      </c>
      <c r="N487" t="s">
        <v>2605</v>
      </c>
    </row>
    <row r="488" spans="1:14" x14ac:dyDescent="0.35">
      <c r="A488" t="s">
        <v>500</v>
      </c>
      <c r="B488" t="s">
        <v>1166</v>
      </c>
      <c r="C488" t="s">
        <v>2047</v>
      </c>
      <c r="E488" t="s">
        <v>2561</v>
      </c>
      <c r="G488">
        <v>106.8</v>
      </c>
      <c r="H488" t="s">
        <v>2564</v>
      </c>
      <c r="I488" t="s">
        <v>2576</v>
      </c>
      <c r="J488" t="s">
        <v>2586</v>
      </c>
      <c r="K488" t="s">
        <v>2599</v>
      </c>
      <c r="L488">
        <v>72.98</v>
      </c>
      <c r="M488" t="s">
        <v>2604</v>
      </c>
      <c r="N488">
        <v>5</v>
      </c>
    </row>
    <row r="489" spans="1:14" x14ac:dyDescent="0.35">
      <c r="A489" t="s">
        <v>501</v>
      </c>
      <c r="B489" t="s">
        <v>1015</v>
      </c>
      <c r="C489" t="s">
        <v>2048</v>
      </c>
      <c r="E489" t="s">
        <v>2560</v>
      </c>
      <c r="H489" t="s">
        <v>2564</v>
      </c>
      <c r="I489" t="s">
        <v>2573</v>
      </c>
      <c r="J489" t="s">
        <v>2589</v>
      </c>
      <c r="K489" t="s">
        <v>2600</v>
      </c>
      <c r="L489">
        <v>499.89</v>
      </c>
      <c r="M489" t="s">
        <v>2604</v>
      </c>
    </row>
    <row r="490" spans="1:14" x14ac:dyDescent="0.35">
      <c r="A490" t="s">
        <v>502</v>
      </c>
      <c r="B490" t="s">
        <v>1372</v>
      </c>
      <c r="C490" t="s">
        <v>2049</v>
      </c>
      <c r="E490" t="s">
        <v>2560</v>
      </c>
      <c r="F490">
        <v>131.5</v>
      </c>
      <c r="H490" t="s">
        <v>2564</v>
      </c>
      <c r="I490" t="s">
        <v>2569</v>
      </c>
      <c r="J490" t="s">
        <v>2587</v>
      </c>
      <c r="K490" t="s">
        <v>2601</v>
      </c>
      <c r="L490">
        <v>432.1</v>
      </c>
      <c r="M490" t="s">
        <v>2603</v>
      </c>
      <c r="N490">
        <v>2</v>
      </c>
    </row>
    <row r="491" spans="1:14" x14ac:dyDescent="0.35">
      <c r="A491" t="s">
        <v>503</v>
      </c>
      <c r="B491" t="s">
        <v>1292</v>
      </c>
      <c r="C491" t="s">
        <v>2050</v>
      </c>
      <c r="E491" t="s">
        <v>2562</v>
      </c>
      <c r="H491" t="s">
        <v>2564</v>
      </c>
      <c r="I491" t="s">
        <v>2576</v>
      </c>
      <c r="J491" t="s">
        <v>2585</v>
      </c>
      <c r="K491" t="s">
        <v>2600</v>
      </c>
      <c r="L491">
        <v>329.94</v>
      </c>
      <c r="M491" t="s">
        <v>2603</v>
      </c>
    </row>
    <row r="492" spans="1:14" x14ac:dyDescent="0.35">
      <c r="A492" t="s">
        <v>504</v>
      </c>
      <c r="B492" t="s">
        <v>1137</v>
      </c>
      <c r="C492" t="s">
        <v>2051</v>
      </c>
      <c r="G492">
        <v>81.400000000000006</v>
      </c>
      <c r="H492" t="s">
        <v>2568</v>
      </c>
      <c r="I492" t="s">
        <v>2582</v>
      </c>
      <c r="J492" t="s">
        <v>2587</v>
      </c>
      <c r="K492" t="s">
        <v>2600</v>
      </c>
      <c r="L492">
        <v>406.33</v>
      </c>
    </row>
    <row r="493" spans="1:14" x14ac:dyDescent="0.35">
      <c r="A493" t="s">
        <v>505</v>
      </c>
      <c r="B493" t="s">
        <v>1373</v>
      </c>
      <c r="C493" t="s">
        <v>2052</v>
      </c>
      <c r="H493" t="s">
        <v>2564</v>
      </c>
      <c r="I493" t="s">
        <v>2570</v>
      </c>
      <c r="J493" t="s">
        <v>2584</v>
      </c>
      <c r="K493" t="s">
        <v>2600</v>
      </c>
      <c r="L493">
        <v>458.2</v>
      </c>
      <c r="M493" t="s">
        <v>2602</v>
      </c>
    </row>
    <row r="494" spans="1:14" x14ac:dyDescent="0.35">
      <c r="A494" t="s">
        <v>506</v>
      </c>
      <c r="B494" t="s">
        <v>1374</v>
      </c>
      <c r="C494" t="s">
        <v>2053</v>
      </c>
      <c r="E494" t="s">
        <v>2559</v>
      </c>
      <c r="H494" t="s">
        <v>2565</v>
      </c>
      <c r="I494" t="s">
        <v>2582</v>
      </c>
      <c r="J494" t="s">
        <v>2584</v>
      </c>
      <c r="K494" t="s">
        <v>2598</v>
      </c>
      <c r="L494">
        <v>544.70000000000005</v>
      </c>
      <c r="M494" t="s">
        <v>2602</v>
      </c>
      <c r="N494">
        <v>1</v>
      </c>
    </row>
    <row r="495" spans="1:14" x14ac:dyDescent="0.35">
      <c r="A495" t="s">
        <v>507</v>
      </c>
      <c r="B495" t="s">
        <v>1126</v>
      </c>
      <c r="C495" t="s">
        <v>2054</v>
      </c>
      <c r="E495" t="s">
        <v>2560</v>
      </c>
      <c r="H495" t="s">
        <v>2568</v>
      </c>
      <c r="I495" t="s">
        <v>2579</v>
      </c>
      <c r="J495" t="s">
        <v>2589</v>
      </c>
      <c r="K495" t="s">
        <v>2599</v>
      </c>
      <c r="L495">
        <v>276.45999999999998</v>
      </c>
      <c r="M495" t="s">
        <v>2603</v>
      </c>
    </row>
    <row r="496" spans="1:14" x14ac:dyDescent="0.35">
      <c r="A496" t="s">
        <v>508</v>
      </c>
      <c r="B496" t="s">
        <v>1093</v>
      </c>
      <c r="C496" t="s">
        <v>2055</v>
      </c>
      <c r="D496">
        <v>52</v>
      </c>
      <c r="E496" t="s">
        <v>2558</v>
      </c>
      <c r="H496" t="s">
        <v>2568</v>
      </c>
      <c r="I496" t="s">
        <v>2575</v>
      </c>
      <c r="J496" t="s">
        <v>2589</v>
      </c>
      <c r="K496" t="s">
        <v>2599</v>
      </c>
      <c r="L496">
        <v>921.55</v>
      </c>
      <c r="M496" t="s">
        <v>2603</v>
      </c>
      <c r="N496">
        <v>1</v>
      </c>
    </row>
    <row r="497" spans="1:14" x14ac:dyDescent="0.35">
      <c r="A497" t="s">
        <v>509</v>
      </c>
      <c r="B497" t="s">
        <v>1060</v>
      </c>
      <c r="C497" t="s">
        <v>2056</v>
      </c>
      <c r="H497" t="s">
        <v>2567</v>
      </c>
      <c r="I497" t="s">
        <v>2581</v>
      </c>
      <c r="J497" t="s">
        <v>2590</v>
      </c>
      <c r="K497" t="s">
        <v>2600</v>
      </c>
      <c r="L497">
        <v>302.52999999999997</v>
      </c>
      <c r="M497" t="s">
        <v>2603</v>
      </c>
      <c r="N497">
        <v>2</v>
      </c>
    </row>
    <row r="498" spans="1:14" x14ac:dyDescent="0.35">
      <c r="A498" t="s">
        <v>510</v>
      </c>
      <c r="B498" t="s">
        <v>1017</v>
      </c>
      <c r="C498" t="s">
        <v>2057</v>
      </c>
      <c r="D498">
        <v>77</v>
      </c>
      <c r="E498" t="s">
        <v>2561</v>
      </c>
      <c r="F498">
        <v>104.1</v>
      </c>
      <c r="G498">
        <v>62.1</v>
      </c>
      <c r="H498" t="s">
        <v>2568</v>
      </c>
      <c r="I498" t="s">
        <v>2574</v>
      </c>
      <c r="J498" t="s">
        <v>2586</v>
      </c>
      <c r="K498" t="s">
        <v>2598</v>
      </c>
      <c r="L498">
        <v>919.29</v>
      </c>
      <c r="N498">
        <v>1</v>
      </c>
    </row>
    <row r="499" spans="1:14" x14ac:dyDescent="0.35">
      <c r="A499" t="s">
        <v>511</v>
      </c>
      <c r="B499" t="s">
        <v>1375</v>
      </c>
      <c r="C499" t="s">
        <v>2058</v>
      </c>
      <c r="D499">
        <v>77</v>
      </c>
      <c r="G499">
        <v>100.9</v>
      </c>
      <c r="H499" t="s">
        <v>2563</v>
      </c>
      <c r="I499" t="s">
        <v>2582</v>
      </c>
      <c r="J499" t="s">
        <v>2588</v>
      </c>
      <c r="K499" t="s">
        <v>2600</v>
      </c>
      <c r="L499">
        <v>986.51949881238977</v>
      </c>
      <c r="M499" t="s">
        <v>2602</v>
      </c>
      <c r="N499" t="s">
        <v>2605</v>
      </c>
    </row>
    <row r="500" spans="1:14" x14ac:dyDescent="0.35">
      <c r="A500" t="s">
        <v>512</v>
      </c>
      <c r="B500" t="s">
        <v>1376</v>
      </c>
      <c r="C500" t="s">
        <v>2059</v>
      </c>
      <c r="E500" t="s">
        <v>2560</v>
      </c>
      <c r="G500">
        <v>53.5</v>
      </c>
      <c r="H500" t="s">
        <v>2563</v>
      </c>
      <c r="I500" t="s">
        <v>2576</v>
      </c>
      <c r="J500" t="s">
        <v>2584</v>
      </c>
      <c r="K500" t="s">
        <v>2600</v>
      </c>
      <c r="L500">
        <v>213.81510222992611</v>
      </c>
      <c r="M500" t="s">
        <v>2602</v>
      </c>
      <c r="N500">
        <v>3</v>
      </c>
    </row>
    <row r="501" spans="1:14" x14ac:dyDescent="0.35">
      <c r="A501" t="s">
        <v>513</v>
      </c>
      <c r="B501" t="s">
        <v>1061</v>
      </c>
      <c r="C501" t="s">
        <v>2060</v>
      </c>
      <c r="E501" t="s">
        <v>2559</v>
      </c>
      <c r="G501">
        <v>113.4</v>
      </c>
      <c r="H501" t="s">
        <v>2568</v>
      </c>
      <c r="I501" t="s">
        <v>2573</v>
      </c>
      <c r="J501" t="s">
        <v>2585</v>
      </c>
      <c r="K501" t="s">
        <v>2601</v>
      </c>
      <c r="L501">
        <v>883.07</v>
      </c>
      <c r="N501" t="s">
        <v>2605</v>
      </c>
    </row>
    <row r="502" spans="1:14" x14ac:dyDescent="0.35">
      <c r="A502" t="s">
        <v>514</v>
      </c>
      <c r="B502" t="s">
        <v>1377</v>
      </c>
      <c r="C502" t="s">
        <v>2061</v>
      </c>
      <c r="E502" t="s">
        <v>2561</v>
      </c>
      <c r="G502">
        <v>74.400000000000006</v>
      </c>
      <c r="H502" t="s">
        <v>2568</v>
      </c>
      <c r="I502" t="s">
        <v>2570</v>
      </c>
      <c r="J502" t="s">
        <v>2590</v>
      </c>
      <c r="K502" t="s">
        <v>2598</v>
      </c>
      <c r="L502">
        <v>939.62</v>
      </c>
      <c r="M502" t="s">
        <v>2604</v>
      </c>
      <c r="N502">
        <v>4</v>
      </c>
    </row>
    <row r="503" spans="1:14" x14ac:dyDescent="0.35">
      <c r="A503" t="s">
        <v>515</v>
      </c>
      <c r="B503" t="s">
        <v>1033</v>
      </c>
      <c r="C503" t="s">
        <v>2062</v>
      </c>
      <c r="E503" t="s">
        <v>2559</v>
      </c>
      <c r="F503">
        <v>139.30000000000001</v>
      </c>
      <c r="G503">
        <v>59.4</v>
      </c>
      <c r="H503" t="s">
        <v>2563</v>
      </c>
      <c r="I503" t="s">
        <v>2583</v>
      </c>
      <c r="J503" t="s">
        <v>2585</v>
      </c>
      <c r="K503" t="s">
        <v>2601</v>
      </c>
      <c r="L503">
        <v>216.48</v>
      </c>
      <c r="M503" t="s">
        <v>2602</v>
      </c>
    </row>
    <row r="504" spans="1:14" x14ac:dyDescent="0.35">
      <c r="A504" t="s">
        <v>516</v>
      </c>
      <c r="B504" t="s">
        <v>1096</v>
      </c>
      <c r="C504" t="s">
        <v>2063</v>
      </c>
      <c r="H504" t="s">
        <v>2566</v>
      </c>
      <c r="I504" t="s">
        <v>2574</v>
      </c>
      <c r="J504" t="s">
        <v>2584</v>
      </c>
      <c r="K504" t="s">
        <v>2601</v>
      </c>
      <c r="L504">
        <v>421.02</v>
      </c>
      <c r="M504" t="s">
        <v>2603</v>
      </c>
      <c r="N504" t="s">
        <v>2606</v>
      </c>
    </row>
    <row r="505" spans="1:14" x14ac:dyDescent="0.35">
      <c r="A505" t="s">
        <v>517</v>
      </c>
      <c r="B505" t="s">
        <v>1378</v>
      </c>
      <c r="C505" t="s">
        <v>2064</v>
      </c>
      <c r="D505">
        <v>28</v>
      </c>
      <c r="E505" t="s">
        <v>2561</v>
      </c>
      <c r="G505">
        <v>95.6</v>
      </c>
      <c r="H505" t="s">
        <v>2568</v>
      </c>
      <c r="I505" t="s">
        <v>2583</v>
      </c>
      <c r="J505" t="s">
        <v>2589</v>
      </c>
      <c r="K505" t="s">
        <v>2599</v>
      </c>
      <c r="L505">
        <v>708.09</v>
      </c>
      <c r="M505" t="s">
        <v>2602</v>
      </c>
      <c r="N505">
        <v>5</v>
      </c>
    </row>
    <row r="506" spans="1:14" x14ac:dyDescent="0.35">
      <c r="A506" t="s">
        <v>518</v>
      </c>
      <c r="B506" t="s">
        <v>1222</v>
      </c>
      <c r="C506" t="s">
        <v>2065</v>
      </c>
      <c r="D506">
        <v>66</v>
      </c>
      <c r="H506" t="s">
        <v>2567</v>
      </c>
      <c r="I506" t="s">
        <v>2569</v>
      </c>
      <c r="J506" t="s">
        <v>2588</v>
      </c>
      <c r="K506" t="s">
        <v>2601</v>
      </c>
      <c r="L506">
        <v>222.03</v>
      </c>
      <c r="N506" t="s">
        <v>2605</v>
      </c>
    </row>
    <row r="507" spans="1:14" x14ac:dyDescent="0.35">
      <c r="A507" t="s">
        <v>519</v>
      </c>
      <c r="B507" t="s">
        <v>1303</v>
      </c>
      <c r="C507" t="s">
        <v>2066</v>
      </c>
      <c r="D507">
        <v>52</v>
      </c>
      <c r="E507" t="s">
        <v>2560</v>
      </c>
      <c r="H507" t="s">
        <v>2564</v>
      </c>
      <c r="I507" t="s">
        <v>2573</v>
      </c>
      <c r="J507" t="s">
        <v>2588</v>
      </c>
      <c r="K507" t="s">
        <v>2598</v>
      </c>
      <c r="L507">
        <v>596.48</v>
      </c>
      <c r="M507" t="s">
        <v>2604</v>
      </c>
      <c r="N507">
        <v>2</v>
      </c>
    </row>
    <row r="508" spans="1:14" x14ac:dyDescent="0.35">
      <c r="A508" t="s">
        <v>520</v>
      </c>
      <c r="B508" t="s">
        <v>1379</v>
      </c>
      <c r="C508" t="s">
        <v>2067</v>
      </c>
      <c r="H508" t="s">
        <v>2567</v>
      </c>
      <c r="I508" t="s">
        <v>2570</v>
      </c>
      <c r="J508" t="s">
        <v>2585</v>
      </c>
      <c r="K508" t="s">
        <v>2599</v>
      </c>
      <c r="L508">
        <v>510.36</v>
      </c>
    </row>
    <row r="509" spans="1:14" x14ac:dyDescent="0.35">
      <c r="A509" t="s">
        <v>521</v>
      </c>
      <c r="B509" t="s">
        <v>1096</v>
      </c>
      <c r="C509" t="s">
        <v>2068</v>
      </c>
      <c r="E509" t="s">
        <v>2559</v>
      </c>
      <c r="H509" t="s">
        <v>2563</v>
      </c>
      <c r="I509" t="s">
        <v>2578</v>
      </c>
      <c r="J509" t="s">
        <v>2590</v>
      </c>
      <c r="K509" t="s">
        <v>2600</v>
      </c>
      <c r="L509">
        <v>27.8</v>
      </c>
      <c r="M509" t="s">
        <v>2603</v>
      </c>
      <c r="N509" t="s">
        <v>2605</v>
      </c>
    </row>
    <row r="510" spans="1:14" x14ac:dyDescent="0.35">
      <c r="A510" t="s">
        <v>522</v>
      </c>
      <c r="B510" t="s">
        <v>1380</v>
      </c>
      <c r="C510" t="s">
        <v>2069</v>
      </c>
      <c r="D510">
        <v>32</v>
      </c>
      <c r="H510" t="s">
        <v>2563</v>
      </c>
      <c r="I510" t="s">
        <v>2581</v>
      </c>
      <c r="J510" t="s">
        <v>2587</v>
      </c>
      <c r="K510" t="s">
        <v>2600</v>
      </c>
      <c r="L510">
        <v>181.52</v>
      </c>
      <c r="M510" t="s">
        <v>2602</v>
      </c>
      <c r="N510">
        <v>3</v>
      </c>
    </row>
    <row r="511" spans="1:14" x14ac:dyDescent="0.35">
      <c r="A511" t="s">
        <v>523</v>
      </c>
      <c r="B511" t="s">
        <v>1381</v>
      </c>
      <c r="C511" t="s">
        <v>2070</v>
      </c>
      <c r="E511" t="s">
        <v>2562</v>
      </c>
      <c r="H511" t="s">
        <v>2566</v>
      </c>
      <c r="I511" t="s">
        <v>2576</v>
      </c>
      <c r="J511" t="s">
        <v>2588</v>
      </c>
      <c r="K511" t="s">
        <v>2598</v>
      </c>
      <c r="L511">
        <v>150.13</v>
      </c>
      <c r="M511" t="s">
        <v>2603</v>
      </c>
    </row>
    <row r="512" spans="1:14" x14ac:dyDescent="0.35">
      <c r="A512" t="s">
        <v>524</v>
      </c>
      <c r="B512" t="s">
        <v>1042</v>
      </c>
      <c r="C512" t="s">
        <v>2071</v>
      </c>
      <c r="D512">
        <v>55</v>
      </c>
      <c r="E512" t="s">
        <v>2560</v>
      </c>
      <c r="F512">
        <v>186.5</v>
      </c>
      <c r="G512">
        <v>108</v>
      </c>
      <c r="H512" t="s">
        <v>2564</v>
      </c>
      <c r="I512" t="s">
        <v>2580</v>
      </c>
      <c r="J512" t="s">
        <v>2595</v>
      </c>
      <c r="K512" t="s">
        <v>2600</v>
      </c>
      <c r="L512">
        <v>81.790000000000006</v>
      </c>
      <c r="M512" t="s">
        <v>2603</v>
      </c>
      <c r="N512" t="s">
        <v>2605</v>
      </c>
    </row>
    <row r="513" spans="1:14" x14ac:dyDescent="0.35">
      <c r="A513" t="s">
        <v>525</v>
      </c>
      <c r="B513" t="s">
        <v>1382</v>
      </c>
      <c r="C513" t="s">
        <v>2072</v>
      </c>
      <c r="H513" t="s">
        <v>2568</v>
      </c>
      <c r="I513" t="s">
        <v>2569</v>
      </c>
      <c r="J513" t="s">
        <v>2589</v>
      </c>
      <c r="K513" t="s">
        <v>2601</v>
      </c>
      <c r="L513">
        <v>107.32</v>
      </c>
      <c r="M513" t="s">
        <v>2604</v>
      </c>
    </row>
    <row r="514" spans="1:14" x14ac:dyDescent="0.35">
      <c r="A514" t="s">
        <v>526</v>
      </c>
      <c r="B514" t="s">
        <v>1383</v>
      </c>
      <c r="C514" t="s">
        <v>2073</v>
      </c>
      <c r="E514" t="s">
        <v>2562</v>
      </c>
      <c r="H514" t="s">
        <v>2567</v>
      </c>
      <c r="I514" t="s">
        <v>2577</v>
      </c>
      <c r="J514" t="s">
        <v>2586</v>
      </c>
      <c r="K514" t="s">
        <v>2599</v>
      </c>
      <c r="L514">
        <v>247.68</v>
      </c>
      <c r="M514" t="s">
        <v>2604</v>
      </c>
    </row>
    <row r="515" spans="1:14" x14ac:dyDescent="0.35">
      <c r="A515" t="s">
        <v>527</v>
      </c>
      <c r="B515" t="s">
        <v>1384</v>
      </c>
      <c r="C515" t="s">
        <v>2074</v>
      </c>
      <c r="E515" t="s">
        <v>2558</v>
      </c>
      <c r="H515" t="s">
        <v>2566</v>
      </c>
      <c r="I515" t="s">
        <v>2576</v>
      </c>
      <c r="J515" t="s">
        <v>2590</v>
      </c>
      <c r="K515" t="s">
        <v>2601</v>
      </c>
      <c r="L515">
        <v>182.88</v>
      </c>
    </row>
    <row r="516" spans="1:14" x14ac:dyDescent="0.35">
      <c r="A516" t="s">
        <v>528</v>
      </c>
      <c r="B516" t="s">
        <v>1116</v>
      </c>
      <c r="C516" t="s">
        <v>2075</v>
      </c>
      <c r="E516" t="s">
        <v>2559</v>
      </c>
      <c r="H516" t="s">
        <v>2568</v>
      </c>
      <c r="I516" t="s">
        <v>2580</v>
      </c>
      <c r="J516" t="s">
        <v>2595</v>
      </c>
      <c r="K516" t="s">
        <v>2598</v>
      </c>
      <c r="L516">
        <v>317.88</v>
      </c>
    </row>
    <row r="517" spans="1:14" x14ac:dyDescent="0.35">
      <c r="A517" t="s">
        <v>529</v>
      </c>
      <c r="B517" t="s">
        <v>1385</v>
      </c>
      <c r="C517" t="s">
        <v>2076</v>
      </c>
      <c r="E517" t="s">
        <v>2560</v>
      </c>
      <c r="G517">
        <v>40.700000000000003</v>
      </c>
      <c r="H517" t="s">
        <v>2568</v>
      </c>
      <c r="I517" t="s">
        <v>2580</v>
      </c>
      <c r="J517" t="s">
        <v>2584</v>
      </c>
      <c r="K517" t="s">
        <v>2598</v>
      </c>
      <c r="L517">
        <v>385.69</v>
      </c>
      <c r="M517" t="s">
        <v>2604</v>
      </c>
    </row>
    <row r="518" spans="1:14" x14ac:dyDescent="0.35">
      <c r="A518" t="s">
        <v>530</v>
      </c>
      <c r="B518" t="s">
        <v>1279</v>
      </c>
      <c r="C518" t="s">
        <v>2077</v>
      </c>
      <c r="E518" t="s">
        <v>2562</v>
      </c>
      <c r="H518" t="s">
        <v>2563</v>
      </c>
      <c r="I518" t="s">
        <v>2580</v>
      </c>
      <c r="J518" t="s">
        <v>2587</v>
      </c>
      <c r="K518" t="s">
        <v>2598</v>
      </c>
      <c r="L518">
        <v>211.76</v>
      </c>
      <c r="M518" t="s">
        <v>2603</v>
      </c>
      <c r="N518" t="s">
        <v>2605</v>
      </c>
    </row>
    <row r="519" spans="1:14" x14ac:dyDescent="0.35">
      <c r="A519" t="s">
        <v>531</v>
      </c>
      <c r="B519" t="s">
        <v>1386</v>
      </c>
      <c r="C519" t="s">
        <v>2078</v>
      </c>
      <c r="E519" t="s">
        <v>2558</v>
      </c>
      <c r="F519">
        <v>113.3</v>
      </c>
      <c r="H519" t="s">
        <v>2565</v>
      </c>
      <c r="I519" t="s">
        <v>2579</v>
      </c>
      <c r="J519" t="s">
        <v>2593</v>
      </c>
      <c r="K519" t="s">
        <v>2601</v>
      </c>
      <c r="L519">
        <v>450.62</v>
      </c>
      <c r="N519" t="s">
        <v>2606</v>
      </c>
    </row>
    <row r="520" spans="1:14" x14ac:dyDescent="0.35">
      <c r="A520" t="s">
        <v>532</v>
      </c>
      <c r="B520" t="s">
        <v>1387</v>
      </c>
      <c r="C520" t="s">
        <v>2079</v>
      </c>
      <c r="E520" t="s">
        <v>2559</v>
      </c>
      <c r="H520" t="s">
        <v>2564</v>
      </c>
      <c r="I520" t="s">
        <v>2581</v>
      </c>
      <c r="J520" t="s">
        <v>2585</v>
      </c>
      <c r="K520" t="s">
        <v>2598</v>
      </c>
      <c r="L520">
        <v>804.76070264138946</v>
      </c>
      <c r="M520" t="s">
        <v>2602</v>
      </c>
      <c r="N520">
        <v>2</v>
      </c>
    </row>
    <row r="521" spans="1:14" x14ac:dyDescent="0.35">
      <c r="A521" t="s">
        <v>533</v>
      </c>
      <c r="B521" t="s">
        <v>1205</v>
      </c>
      <c r="C521" t="s">
        <v>2080</v>
      </c>
      <c r="F521">
        <v>136.1</v>
      </c>
      <c r="H521" t="s">
        <v>2565</v>
      </c>
      <c r="I521" t="s">
        <v>2577</v>
      </c>
      <c r="J521" t="s">
        <v>2590</v>
      </c>
      <c r="K521" t="s">
        <v>2601</v>
      </c>
      <c r="L521">
        <v>584.89</v>
      </c>
      <c r="M521" t="s">
        <v>2604</v>
      </c>
      <c r="N521" t="s">
        <v>2605</v>
      </c>
    </row>
    <row r="522" spans="1:14" x14ac:dyDescent="0.35">
      <c r="A522" t="s">
        <v>534</v>
      </c>
      <c r="B522" t="s">
        <v>1165</v>
      </c>
      <c r="C522" t="s">
        <v>2081</v>
      </c>
      <c r="E522" t="s">
        <v>2562</v>
      </c>
      <c r="F522">
        <v>105.3</v>
      </c>
      <c r="H522" t="s">
        <v>2568</v>
      </c>
      <c r="I522" t="s">
        <v>2579</v>
      </c>
      <c r="J522" t="s">
        <v>2585</v>
      </c>
      <c r="K522" t="s">
        <v>2599</v>
      </c>
      <c r="L522">
        <v>742.01</v>
      </c>
      <c r="M522" t="s">
        <v>2602</v>
      </c>
      <c r="N522">
        <v>1</v>
      </c>
    </row>
    <row r="523" spans="1:14" x14ac:dyDescent="0.35">
      <c r="A523" t="s">
        <v>535</v>
      </c>
      <c r="B523" t="s">
        <v>1015</v>
      </c>
      <c r="C523" t="s">
        <v>2082</v>
      </c>
      <c r="E523" t="s">
        <v>2559</v>
      </c>
      <c r="H523" t="s">
        <v>2568</v>
      </c>
      <c r="I523" t="s">
        <v>2580</v>
      </c>
      <c r="J523" t="s">
        <v>2590</v>
      </c>
      <c r="K523" t="s">
        <v>2598</v>
      </c>
      <c r="L523">
        <v>507.25</v>
      </c>
      <c r="M523" t="s">
        <v>2604</v>
      </c>
      <c r="N523">
        <v>4</v>
      </c>
    </row>
    <row r="524" spans="1:14" x14ac:dyDescent="0.35">
      <c r="A524" t="s">
        <v>536</v>
      </c>
      <c r="B524" t="s">
        <v>1388</v>
      </c>
      <c r="C524" t="s">
        <v>2083</v>
      </c>
      <c r="E524" t="s">
        <v>2562</v>
      </c>
      <c r="G524">
        <v>84.1</v>
      </c>
      <c r="H524" t="s">
        <v>2567</v>
      </c>
      <c r="I524" t="s">
        <v>2575</v>
      </c>
      <c r="J524" t="s">
        <v>2590</v>
      </c>
      <c r="K524" t="s">
        <v>2601</v>
      </c>
      <c r="L524">
        <v>634.41999999999996</v>
      </c>
      <c r="N524">
        <v>1</v>
      </c>
    </row>
    <row r="525" spans="1:14" x14ac:dyDescent="0.35">
      <c r="A525" t="s">
        <v>537</v>
      </c>
      <c r="B525" t="s">
        <v>1228</v>
      </c>
      <c r="C525" t="s">
        <v>2084</v>
      </c>
      <c r="D525">
        <v>9</v>
      </c>
      <c r="H525" t="s">
        <v>2565</v>
      </c>
      <c r="I525" t="s">
        <v>2579</v>
      </c>
      <c r="J525" t="s">
        <v>2584</v>
      </c>
      <c r="K525" t="s">
        <v>2598</v>
      </c>
      <c r="L525">
        <v>833.58</v>
      </c>
      <c r="M525" t="s">
        <v>2602</v>
      </c>
      <c r="N525">
        <v>2</v>
      </c>
    </row>
    <row r="526" spans="1:14" x14ac:dyDescent="0.35">
      <c r="A526" t="s">
        <v>538</v>
      </c>
      <c r="B526" t="s">
        <v>1149</v>
      </c>
      <c r="C526" t="s">
        <v>2085</v>
      </c>
      <c r="E526" t="s">
        <v>2559</v>
      </c>
      <c r="G526">
        <v>85</v>
      </c>
      <c r="H526" t="s">
        <v>2567</v>
      </c>
      <c r="I526" t="s">
        <v>2583</v>
      </c>
      <c r="J526" t="s">
        <v>2584</v>
      </c>
      <c r="K526" t="s">
        <v>2599</v>
      </c>
      <c r="L526">
        <v>361.91</v>
      </c>
      <c r="M526" t="s">
        <v>2603</v>
      </c>
    </row>
    <row r="527" spans="1:14" x14ac:dyDescent="0.35">
      <c r="A527" t="s">
        <v>539</v>
      </c>
      <c r="B527" t="s">
        <v>1389</v>
      </c>
      <c r="C527" t="s">
        <v>2086</v>
      </c>
      <c r="E527" t="s">
        <v>2561</v>
      </c>
      <c r="H527" t="s">
        <v>2564</v>
      </c>
      <c r="I527" t="s">
        <v>2571</v>
      </c>
      <c r="J527" t="s">
        <v>2590</v>
      </c>
      <c r="K527" t="s">
        <v>2598</v>
      </c>
      <c r="L527">
        <v>843.12</v>
      </c>
      <c r="M527" t="s">
        <v>2603</v>
      </c>
    </row>
    <row r="528" spans="1:14" x14ac:dyDescent="0.35">
      <c r="A528" t="s">
        <v>540</v>
      </c>
      <c r="B528" t="s">
        <v>1390</v>
      </c>
      <c r="C528" t="s">
        <v>2087</v>
      </c>
      <c r="E528" t="s">
        <v>2559</v>
      </c>
      <c r="H528" t="s">
        <v>2563</v>
      </c>
      <c r="I528" t="s">
        <v>2582</v>
      </c>
      <c r="J528" t="s">
        <v>2590</v>
      </c>
      <c r="K528" t="s">
        <v>2601</v>
      </c>
      <c r="L528">
        <v>520.70000000000005</v>
      </c>
      <c r="M528" t="s">
        <v>2604</v>
      </c>
      <c r="N528">
        <v>2</v>
      </c>
    </row>
    <row r="529" spans="1:14" x14ac:dyDescent="0.35">
      <c r="A529" t="s">
        <v>541</v>
      </c>
      <c r="B529" t="s">
        <v>1391</v>
      </c>
      <c r="C529" t="s">
        <v>2088</v>
      </c>
      <c r="E529" t="s">
        <v>2560</v>
      </c>
      <c r="H529" t="s">
        <v>2568</v>
      </c>
      <c r="I529" t="s">
        <v>2579</v>
      </c>
      <c r="J529" t="s">
        <v>2584</v>
      </c>
      <c r="K529" t="s">
        <v>2599</v>
      </c>
      <c r="L529">
        <v>409.38</v>
      </c>
      <c r="M529" t="s">
        <v>2604</v>
      </c>
      <c r="N529">
        <v>5</v>
      </c>
    </row>
    <row r="530" spans="1:14" x14ac:dyDescent="0.35">
      <c r="A530" t="s">
        <v>542</v>
      </c>
      <c r="B530" t="s">
        <v>1392</v>
      </c>
      <c r="C530" t="s">
        <v>2089</v>
      </c>
      <c r="D530">
        <v>88</v>
      </c>
      <c r="E530" t="s">
        <v>2560</v>
      </c>
      <c r="H530" t="s">
        <v>2566</v>
      </c>
      <c r="I530" t="s">
        <v>2578</v>
      </c>
      <c r="J530" t="s">
        <v>2589</v>
      </c>
      <c r="K530" t="s">
        <v>2598</v>
      </c>
      <c r="L530">
        <v>160.34</v>
      </c>
      <c r="N530">
        <v>3</v>
      </c>
    </row>
    <row r="531" spans="1:14" x14ac:dyDescent="0.35">
      <c r="A531" t="s">
        <v>543</v>
      </c>
      <c r="B531" t="s">
        <v>1032</v>
      </c>
      <c r="C531" t="s">
        <v>2090</v>
      </c>
      <c r="H531" t="s">
        <v>2564</v>
      </c>
      <c r="I531" t="s">
        <v>2575</v>
      </c>
      <c r="J531" t="s">
        <v>2587</v>
      </c>
      <c r="K531" t="s">
        <v>2600</v>
      </c>
      <c r="L531">
        <v>826.57</v>
      </c>
      <c r="M531" t="s">
        <v>2602</v>
      </c>
      <c r="N531">
        <v>5</v>
      </c>
    </row>
    <row r="532" spans="1:14" x14ac:dyDescent="0.35">
      <c r="A532" t="s">
        <v>544</v>
      </c>
      <c r="B532" t="s">
        <v>1393</v>
      </c>
      <c r="C532" t="s">
        <v>2091</v>
      </c>
      <c r="F532">
        <v>158.19999999999999</v>
      </c>
      <c r="H532" t="s">
        <v>2568</v>
      </c>
      <c r="I532" t="s">
        <v>2577</v>
      </c>
      <c r="J532" t="s">
        <v>2585</v>
      </c>
      <c r="K532" t="s">
        <v>2598</v>
      </c>
      <c r="L532">
        <v>90.192211217781164</v>
      </c>
      <c r="M532" t="s">
        <v>2604</v>
      </c>
    </row>
    <row r="533" spans="1:14" x14ac:dyDescent="0.35">
      <c r="A533" t="s">
        <v>545</v>
      </c>
      <c r="B533" t="s">
        <v>1119</v>
      </c>
      <c r="C533" t="s">
        <v>2092</v>
      </c>
      <c r="E533" t="s">
        <v>2559</v>
      </c>
      <c r="H533" t="s">
        <v>2564</v>
      </c>
      <c r="I533" t="s">
        <v>2578</v>
      </c>
      <c r="J533" t="s">
        <v>2587</v>
      </c>
      <c r="K533" t="s">
        <v>2601</v>
      </c>
      <c r="L533">
        <v>285.58</v>
      </c>
    </row>
    <row r="534" spans="1:14" x14ac:dyDescent="0.35">
      <c r="A534" t="s">
        <v>546</v>
      </c>
      <c r="B534" t="s">
        <v>1394</v>
      </c>
      <c r="C534" t="s">
        <v>2093</v>
      </c>
      <c r="D534">
        <v>21</v>
      </c>
      <c r="G534">
        <v>49.1</v>
      </c>
      <c r="H534" t="s">
        <v>2564</v>
      </c>
      <c r="I534" t="s">
        <v>2575</v>
      </c>
      <c r="J534" t="s">
        <v>2589</v>
      </c>
      <c r="K534" t="s">
        <v>2601</v>
      </c>
      <c r="L534">
        <v>193.3</v>
      </c>
    </row>
    <row r="535" spans="1:14" x14ac:dyDescent="0.35">
      <c r="A535" t="s">
        <v>547</v>
      </c>
      <c r="B535" t="s">
        <v>1395</v>
      </c>
      <c r="C535" t="s">
        <v>2094</v>
      </c>
      <c r="D535">
        <v>3</v>
      </c>
      <c r="E535" t="s">
        <v>2561</v>
      </c>
      <c r="F535">
        <v>137.19999999999999</v>
      </c>
      <c r="G535">
        <v>62.5</v>
      </c>
      <c r="H535" t="s">
        <v>2564</v>
      </c>
      <c r="I535" t="s">
        <v>2573</v>
      </c>
      <c r="J535" t="s">
        <v>2584</v>
      </c>
      <c r="K535" t="s">
        <v>2598</v>
      </c>
      <c r="L535">
        <v>62.18</v>
      </c>
      <c r="M535" t="s">
        <v>2604</v>
      </c>
      <c r="N535">
        <v>2</v>
      </c>
    </row>
    <row r="536" spans="1:14" x14ac:dyDescent="0.35">
      <c r="A536" t="s">
        <v>548</v>
      </c>
      <c r="B536" t="s">
        <v>1396</v>
      </c>
      <c r="C536" t="s">
        <v>2095</v>
      </c>
      <c r="F536">
        <v>162</v>
      </c>
      <c r="G536">
        <v>53.9</v>
      </c>
      <c r="H536" t="s">
        <v>2567</v>
      </c>
      <c r="I536" t="s">
        <v>2579</v>
      </c>
      <c r="J536" t="s">
        <v>2585</v>
      </c>
      <c r="K536" t="s">
        <v>2599</v>
      </c>
      <c r="L536">
        <v>289.10000000000002</v>
      </c>
      <c r="N536" t="s">
        <v>2606</v>
      </c>
    </row>
    <row r="537" spans="1:14" x14ac:dyDescent="0.35">
      <c r="A537" t="s">
        <v>549</v>
      </c>
      <c r="B537" t="s">
        <v>1259</v>
      </c>
      <c r="C537" t="s">
        <v>2096</v>
      </c>
      <c r="D537">
        <v>33</v>
      </c>
      <c r="E537" t="s">
        <v>2561</v>
      </c>
      <c r="H537" t="s">
        <v>2566</v>
      </c>
      <c r="I537" t="s">
        <v>2572</v>
      </c>
      <c r="J537" t="s">
        <v>2584</v>
      </c>
      <c r="K537" t="s">
        <v>2599</v>
      </c>
      <c r="L537">
        <v>105.3</v>
      </c>
      <c r="M537" t="s">
        <v>2603</v>
      </c>
    </row>
    <row r="538" spans="1:14" x14ac:dyDescent="0.35">
      <c r="A538" t="s">
        <v>550</v>
      </c>
      <c r="B538" t="s">
        <v>1192</v>
      </c>
      <c r="C538" t="s">
        <v>2097</v>
      </c>
      <c r="E538" t="s">
        <v>2558</v>
      </c>
      <c r="H538" t="s">
        <v>2566</v>
      </c>
      <c r="I538" t="s">
        <v>2581</v>
      </c>
      <c r="J538" t="s">
        <v>2586</v>
      </c>
      <c r="K538" t="s">
        <v>2598</v>
      </c>
      <c r="L538">
        <v>561.98191197460369</v>
      </c>
      <c r="M538" t="s">
        <v>2604</v>
      </c>
    </row>
    <row r="539" spans="1:14" x14ac:dyDescent="0.35">
      <c r="A539" t="s">
        <v>551</v>
      </c>
      <c r="B539" t="s">
        <v>1273</v>
      </c>
      <c r="C539" t="s">
        <v>2098</v>
      </c>
      <c r="E539" t="s">
        <v>2558</v>
      </c>
      <c r="G539">
        <v>113</v>
      </c>
      <c r="H539" t="s">
        <v>2566</v>
      </c>
      <c r="I539" t="s">
        <v>2576</v>
      </c>
      <c r="J539" t="s">
        <v>2589</v>
      </c>
      <c r="K539" t="s">
        <v>2599</v>
      </c>
      <c r="L539">
        <v>79.354720970567172</v>
      </c>
      <c r="N539" t="s">
        <v>2605</v>
      </c>
    </row>
    <row r="540" spans="1:14" x14ac:dyDescent="0.35">
      <c r="A540" t="s">
        <v>552</v>
      </c>
      <c r="B540" t="s">
        <v>1397</v>
      </c>
      <c r="C540" t="s">
        <v>2099</v>
      </c>
      <c r="E540" t="s">
        <v>2562</v>
      </c>
      <c r="F540">
        <v>163.19999999999999</v>
      </c>
      <c r="G540">
        <v>104.6</v>
      </c>
      <c r="H540" t="s">
        <v>2565</v>
      </c>
      <c r="I540" t="s">
        <v>2569</v>
      </c>
      <c r="J540" t="s">
        <v>2596</v>
      </c>
      <c r="K540" t="s">
        <v>2601</v>
      </c>
      <c r="L540">
        <v>262.06</v>
      </c>
      <c r="M540" t="s">
        <v>2603</v>
      </c>
      <c r="N540">
        <v>2</v>
      </c>
    </row>
    <row r="541" spans="1:14" x14ac:dyDescent="0.35">
      <c r="A541" t="s">
        <v>553</v>
      </c>
      <c r="B541" t="s">
        <v>1191</v>
      </c>
      <c r="C541" t="s">
        <v>2100</v>
      </c>
      <c r="D541">
        <v>57</v>
      </c>
      <c r="H541" t="s">
        <v>2565</v>
      </c>
      <c r="I541" t="s">
        <v>2579</v>
      </c>
      <c r="J541" t="s">
        <v>2590</v>
      </c>
      <c r="K541" t="s">
        <v>2599</v>
      </c>
      <c r="L541">
        <v>587.20000000000005</v>
      </c>
    </row>
    <row r="542" spans="1:14" x14ac:dyDescent="0.35">
      <c r="A542" t="s">
        <v>554</v>
      </c>
      <c r="B542" t="s">
        <v>1398</v>
      </c>
      <c r="C542" t="s">
        <v>2101</v>
      </c>
      <c r="E542" t="s">
        <v>2558</v>
      </c>
      <c r="G542">
        <v>98.3</v>
      </c>
      <c r="H542" t="s">
        <v>2565</v>
      </c>
      <c r="I542" t="s">
        <v>2574</v>
      </c>
      <c r="J542" t="s">
        <v>2592</v>
      </c>
      <c r="K542" t="s">
        <v>2601</v>
      </c>
      <c r="L542">
        <v>159.3016622907235</v>
      </c>
      <c r="M542" t="s">
        <v>2602</v>
      </c>
      <c r="N542" t="s">
        <v>2605</v>
      </c>
    </row>
    <row r="543" spans="1:14" x14ac:dyDescent="0.35">
      <c r="A543" t="s">
        <v>555</v>
      </c>
      <c r="B543" t="s">
        <v>1321</v>
      </c>
      <c r="C543" t="s">
        <v>2102</v>
      </c>
      <c r="D543">
        <v>69</v>
      </c>
      <c r="H543" t="s">
        <v>2567</v>
      </c>
      <c r="I543" t="s">
        <v>2582</v>
      </c>
      <c r="J543" t="s">
        <v>2589</v>
      </c>
      <c r="K543" t="s">
        <v>2599</v>
      </c>
      <c r="L543">
        <v>298.64999999999998</v>
      </c>
      <c r="N543">
        <v>1</v>
      </c>
    </row>
    <row r="544" spans="1:14" x14ac:dyDescent="0.35">
      <c r="A544" t="s">
        <v>556</v>
      </c>
      <c r="B544" t="s">
        <v>1399</v>
      </c>
      <c r="C544" t="s">
        <v>2103</v>
      </c>
      <c r="D544">
        <v>13</v>
      </c>
      <c r="G544">
        <v>94</v>
      </c>
      <c r="H544" t="s">
        <v>2563</v>
      </c>
      <c r="I544" t="s">
        <v>2569</v>
      </c>
      <c r="J544" t="s">
        <v>2589</v>
      </c>
      <c r="K544" t="s">
        <v>2599</v>
      </c>
      <c r="L544">
        <v>956.6</v>
      </c>
      <c r="N544">
        <v>2</v>
      </c>
    </row>
    <row r="545" spans="1:14" x14ac:dyDescent="0.35">
      <c r="A545" t="s">
        <v>557</v>
      </c>
      <c r="B545" t="s">
        <v>1400</v>
      </c>
      <c r="C545" t="s">
        <v>2104</v>
      </c>
      <c r="E545" t="s">
        <v>2562</v>
      </c>
      <c r="H545" t="s">
        <v>2565</v>
      </c>
      <c r="I545" t="s">
        <v>2571</v>
      </c>
      <c r="J545" t="s">
        <v>2585</v>
      </c>
      <c r="K545" t="s">
        <v>2599</v>
      </c>
      <c r="L545">
        <v>571.48</v>
      </c>
    </row>
    <row r="546" spans="1:14" x14ac:dyDescent="0.35">
      <c r="A546" t="s">
        <v>558</v>
      </c>
      <c r="B546" t="s">
        <v>1401</v>
      </c>
      <c r="C546" t="s">
        <v>2105</v>
      </c>
      <c r="D546">
        <v>15</v>
      </c>
      <c r="E546" t="s">
        <v>2561</v>
      </c>
      <c r="F546">
        <v>151.30000000000001</v>
      </c>
      <c r="H546" t="s">
        <v>2564</v>
      </c>
      <c r="I546" t="s">
        <v>2581</v>
      </c>
      <c r="J546" t="s">
        <v>2585</v>
      </c>
      <c r="K546" t="s">
        <v>2598</v>
      </c>
      <c r="L546">
        <v>231.06</v>
      </c>
      <c r="M546" t="s">
        <v>2602</v>
      </c>
    </row>
    <row r="547" spans="1:14" x14ac:dyDescent="0.35">
      <c r="A547" t="s">
        <v>559</v>
      </c>
      <c r="B547" t="s">
        <v>1402</v>
      </c>
      <c r="C547" t="s">
        <v>2106</v>
      </c>
      <c r="E547" t="s">
        <v>2561</v>
      </c>
      <c r="F547">
        <v>174.6</v>
      </c>
      <c r="H547" t="s">
        <v>2568</v>
      </c>
      <c r="I547" t="s">
        <v>2578</v>
      </c>
      <c r="J547" t="s">
        <v>2584</v>
      </c>
      <c r="K547" t="s">
        <v>2600</v>
      </c>
      <c r="L547">
        <v>639.87</v>
      </c>
      <c r="M547" t="s">
        <v>2602</v>
      </c>
      <c r="N547">
        <v>4</v>
      </c>
    </row>
    <row r="548" spans="1:14" x14ac:dyDescent="0.35">
      <c r="A548" t="s">
        <v>560</v>
      </c>
      <c r="B548" t="s">
        <v>1159</v>
      </c>
      <c r="C548" t="s">
        <v>2107</v>
      </c>
      <c r="E548" t="s">
        <v>2562</v>
      </c>
      <c r="H548" t="s">
        <v>2565</v>
      </c>
      <c r="I548" t="s">
        <v>2576</v>
      </c>
      <c r="J548" t="s">
        <v>2589</v>
      </c>
      <c r="K548" t="s">
        <v>2599</v>
      </c>
      <c r="L548">
        <v>908.78</v>
      </c>
      <c r="M548" t="s">
        <v>2604</v>
      </c>
    </row>
    <row r="549" spans="1:14" x14ac:dyDescent="0.35">
      <c r="A549" t="s">
        <v>561</v>
      </c>
      <c r="B549" t="s">
        <v>1403</v>
      </c>
      <c r="C549" t="s">
        <v>2108</v>
      </c>
      <c r="E549" t="s">
        <v>2558</v>
      </c>
      <c r="G549">
        <v>53.1</v>
      </c>
      <c r="H549" t="s">
        <v>2566</v>
      </c>
      <c r="I549" t="s">
        <v>2573</v>
      </c>
      <c r="J549" t="s">
        <v>2589</v>
      </c>
      <c r="K549" t="s">
        <v>2601</v>
      </c>
      <c r="L549">
        <v>234.17</v>
      </c>
      <c r="N549">
        <v>5</v>
      </c>
    </row>
    <row r="550" spans="1:14" x14ac:dyDescent="0.35">
      <c r="A550" t="s">
        <v>562</v>
      </c>
      <c r="B550" t="s">
        <v>1404</v>
      </c>
      <c r="C550" t="s">
        <v>2109</v>
      </c>
      <c r="E550" t="s">
        <v>2562</v>
      </c>
      <c r="H550" t="s">
        <v>2566</v>
      </c>
      <c r="I550" t="s">
        <v>2581</v>
      </c>
      <c r="J550" t="s">
        <v>2590</v>
      </c>
      <c r="K550" t="s">
        <v>2599</v>
      </c>
      <c r="L550">
        <v>768.56</v>
      </c>
      <c r="N550">
        <v>2</v>
      </c>
    </row>
    <row r="551" spans="1:14" x14ac:dyDescent="0.35">
      <c r="A551" t="s">
        <v>563</v>
      </c>
      <c r="B551" t="s">
        <v>1393</v>
      </c>
      <c r="C551" t="s">
        <v>2110</v>
      </c>
      <c r="E551" t="s">
        <v>2559</v>
      </c>
      <c r="G551">
        <v>101.4</v>
      </c>
      <c r="H551" t="s">
        <v>2566</v>
      </c>
      <c r="I551" t="s">
        <v>2571</v>
      </c>
      <c r="J551" t="s">
        <v>2585</v>
      </c>
      <c r="K551" t="s">
        <v>2601</v>
      </c>
      <c r="L551">
        <v>204.57</v>
      </c>
      <c r="M551" t="s">
        <v>2602</v>
      </c>
      <c r="N551" t="s">
        <v>2606</v>
      </c>
    </row>
    <row r="552" spans="1:14" x14ac:dyDescent="0.35">
      <c r="A552" t="s">
        <v>564</v>
      </c>
      <c r="B552" t="s">
        <v>1405</v>
      </c>
      <c r="C552" t="s">
        <v>2111</v>
      </c>
      <c r="E552" t="s">
        <v>2561</v>
      </c>
      <c r="F552">
        <v>120.1</v>
      </c>
      <c r="H552" t="s">
        <v>2565</v>
      </c>
      <c r="I552" t="s">
        <v>2581</v>
      </c>
      <c r="J552" t="s">
        <v>2588</v>
      </c>
      <c r="K552" t="s">
        <v>2600</v>
      </c>
      <c r="L552">
        <v>414.17</v>
      </c>
    </row>
    <row r="553" spans="1:14" x14ac:dyDescent="0.35">
      <c r="A553" t="s">
        <v>565</v>
      </c>
      <c r="B553" t="s">
        <v>1254</v>
      </c>
      <c r="C553" t="s">
        <v>2112</v>
      </c>
      <c r="D553">
        <v>8</v>
      </c>
      <c r="E553" t="s">
        <v>2559</v>
      </c>
      <c r="F553">
        <v>110.2</v>
      </c>
      <c r="H553" t="s">
        <v>2564</v>
      </c>
      <c r="I553" t="s">
        <v>2576</v>
      </c>
      <c r="J553" t="s">
        <v>2590</v>
      </c>
      <c r="K553" t="s">
        <v>2601</v>
      </c>
      <c r="L553">
        <v>130.36000000000001</v>
      </c>
      <c r="M553" t="s">
        <v>2602</v>
      </c>
    </row>
    <row r="554" spans="1:14" x14ac:dyDescent="0.35">
      <c r="A554" t="s">
        <v>566</v>
      </c>
      <c r="B554" t="s">
        <v>1081</v>
      </c>
      <c r="C554" t="s">
        <v>2113</v>
      </c>
      <c r="D554">
        <v>34</v>
      </c>
      <c r="H554" t="s">
        <v>2568</v>
      </c>
      <c r="I554" t="s">
        <v>2583</v>
      </c>
      <c r="J554" t="s">
        <v>2584</v>
      </c>
      <c r="K554" t="s">
        <v>2598</v>
      </c>
      <c r="L554">
        <v>459.29</v>
      </c>
      <c r="N554">
        <v>3</v>
      </c>
    </row>
    <row r="555" spans="1:14" x14ac:dyDescent="0.35">
      <c r="A555" t="s">
        <v>567</v>
      </c>
      <c r="B555" t="s">
        <v>1406</v>
      </c>
      <c r="C555" t="s">
        <v>2114</v>
      </c>
      <c r="E555" t="s">
        <v>2559</v>
      </c>
      <c r="G555">
        <v>87.3</v>
      </c>
      <c r="H555" t="s">
        <v>2566</v>
      </c>
      <c r="I555" t="s">
        <v>2581</v>
      </c>
      <c r="J555" t="s">
        <v>2586</v>
      </c>
      <c r="K555" t="s">
        <v>2601</v>
      </c>
      <c r="L555">
        <v>256.49</v>
      </c>
      <c r="M555" t="s">
        <v>2603</v>
      </c>
      <c r="N555">
        <v>3</v>
      </c>
    </row>
    <row r="556" spans="1:14" x14ac:dyDescent="0.35">
      <c r="A556" t="s">
        <v>568</v>
      </c>
      <c r="B556" t="s">
        <v>1333</v>
      </c>
      <c r="C556" t="s">
        <v>2115</v>
      </c>
      <c r="F556">
        <v>141.6</v>
      </c>
      <c r="H556" t="s">
        <v>2567</v>
      </c>
      <c r="I556" t="s">
        <v>2582</v>
      </c>
      <c r="J556" t="s">
        <v>2585</v>
      </c>
      <c r="K556" t="s">
        <v>2599</v>
      </c>
      <c r="L556">
        <v>470.63</v>
      </c>
      <c r="M556" t="s">
        <v>2603</v>
      </c>
    </row>
    <row r="557" spans="1:14" x14ac:dyDescent="0.35">
      <c r="A557" t="s">
        <v>569</v>
      </c>
      <c r="B557" t="s">
        <v>1230</v>
      </c>
      <c r="C557" t="s">
        <v>2116</v>
      </c>
      <c r="E557" t="s">
        <v>2562</v>
      </c>
      <c r="F557">
        <v>180.8</v>
      </c>
      <c r="G557">
        <v>73.900000000000006</v>
      </c>
      <c r="H557" t="s">
        <v>2563</v>
      </c>
      <c r="I557" t="s">
        <v>2572</v>
      </c>
      <c r="J557" t="s">
        <v>2585</v>
      </c>
      <c r="K557" t="s">
        <v>2601</v>
      </c>
      <c r="L557">
        <v>840.19</v>
      </c>
      <c r="M557" t="s">
        <v>2603</v>
      </c>
      <c r="N557">
        <v>4</v>
      </c>
    </row>
    <row r="558" spans="1:14" x14ac:dyDescent="0.35">
      <c r="A558" t="s">
        <v>570</v>
      </c>
      <c r="B558" t="s">
        <v>1234</v>
      </c>
      <c r="C558" t="s">
        <v>2117</v>
      </c>
      <c r="E558" t="s">
        <v>2562</v>
      </c>
      <c r="H558" t="s">
        <v>2568</v>
      </c>
      <c r="I558" t="s">
        <v>2583</v>
      </c>
      <c r="J558" t="s">
        <v>2590</v>
      </c>
      <c r="K558" t="s">
        <v>2600</v>
      </c>
      <c r="L558">
        <v>406.49</v>
      </c>
      <c r="M558" t="s">
        <v>2602</v>
      </c>
      <c r="N558">
        <v>2</v>
      </c>
    </row>
    <row r="559" spans="1:14" x14ac:dyDescent="0.35">
      <c r="A559" t="s">
        <v>571</v>
      </c>
      <c r="B559" t="s">
        <v>1407</v>
      </c>
      <c r="C559" t="s">
        <v>2118</v>
      </c>
      <c r="D559">
        <v>68</v>
      </c>
      <c r="E559" t="s">
        <v>2562</v>
      </c>
      <c r="H559" t="s">
        <v>2568</v>
      </c>
      <c r="I559" t="s">
        <v>2571</v>
      </c>
      <c r="J559" t="s">
        <v>2590</v>
      </c>
      <c r="K559" t="s">
        <v>2601</v>
      </c>
      <c r="L559">
        <v>894.27</v>
      </c>
      <c r="N559">
        <v>4</v>
      </c>
    </row>
    <row r="560" spans="1:14" x14ac:dyDescent="0.35">
      <c r="A560" t="s">
        <v>572</v>
      </c>
      <c r="B560" t="s">
        <v>1408</v>
      </c>
      <c r="C560" t="s">
        <v>2119</v>
      </c>
      <c r="E560" t="s">
        <v>2562</v>
      </c>
      <c r="H560" t="s">
        <v>2566</v>
      </c>
      <c r="I560" t="s">
        <v>2577</v>
      </c>
      <c r="J560" t="s">
        <v>2590</v>
      </c>
      <c r="K560" t="s">
        <v>2598</v>
      </c>
      <c r="L560">
        <v>132.9</v>
      </c>
      <c r="M560" t="s">
        <v>2604</v>
      </c>
      <c r="N560">
        <v>5</v>
      </c>
    </row>
    <row r="561" spans="1:14" x14ac:dyDescent="0.35">
      <c r="A561" t="s">
        <v>573</v>
      </c>
      <c r="B561" t="s">
        <v>1274</v>
      </c>
      <c r="C561" t="s">
        <v>2120</v>
      </c>
      <c r="D561">
        <v>80</v>
      </c>
      <c r="E561" t="s">
        <v>2561</v>
      </c>
      <c r="G561">
        <v>47.1</v>
      </c>
      <c r="H561" t="s">
        <v>2564</v>
      </c>
      <c r="I561" t="s">
        <v>2578</v>
      </c>
      <c r="J561" t="s">
        <v>2587</v>
      </c>
      <c r="K561" t="s">
        <v>2600</v>
      </c>
      <c r="L561">
        <v>140.96</v>
      </c>
      <c r="N561">
        <v>3</v>
      </c>
    </row>
    <row r="562" spans="1:14" x14ac:dyDescent="0.35">
      <c r="A562" t="s">
        <v>574</v>
      </c>
      <c r="B562" t="s">
        <v>1409</v>
      </c>
      <c r="C562" t="s">
        <v>2121</v>
      </c>
      <c r="E562" t="s">
        <v>2560</v>
      </c>
      <c r="F562">
        <v>124.7</v>
      </c>
      <c r="H562" t="s">
        <v>2567</v>
      </c>
      <c r="I562" t="s">
        <v>2573</v>
      </c>
      <c r="J562" t="s">
        <v>2588</v>
      </c>
      <c r="K562" t="s">
        <v>2598</v>
      </c>
      <c r="L562">
        <v>387.75</v>
      </c>
      <c r="M562" t="s">
        <v>2604</v>
      </c>
      <c r="N562">
        <v>3</v>
      </c>
    </row>
    <row r="563" spans="1:14" x14ac:dyDescent="0.35">
      <c r="A563" t="s">
        <v>575</v>
      </c>
      <c r="B563" t="s">
        <v>1410</v>
      </c>
      <c r="C563" t="s">
        <v>2122</v>
      </c>
      <c r="D563">
        <v>17</v>
      </c>
      <c r="F563">
        <v>159.6</v>
      </c>
      <c r="H563" t="s">
        <v>2565</v>
      </c>
      <c r="I563" t="s">
        <v>2572</v>
      </c>
      <c r="J563" t="s">
        <v>2594</v>
      </c>
      <c r="K563" t="s">
        <v>2601</v>
      </c>
      <c r="L563">
        <v>733.48</v>
      </c>
      <c r="M563" t="s">
        <v>2604</v>
      </c>
      <c r="N563">
        <v>4</v>
      </c>
    </row>
    <row r="564" spans="1:14" x14ac:dyDescent="0.35">
      <c r="A564" t="s">
        <v>576</v>
      </c>
      <c r="B564" t="s">
        <v>1411</v>
      </c>
      <c r="C564" t="s">
        <v>2123</v>
      </c>
      <c r="E564" t="s">
        <v>2558</v>
      </c>
      <c r="F564">
        <v>195.5</v>
      </c>
      <c r="H564" t="s">
        <v>2563</v>
      </c>
      <c r="I564" t="s">
        <v>2573</v>
      </c>
      <c r="J564" t="s">
        <v>2587</v>
      </c>
      <c r="K564" t="s">
        <v>2598</v>
      </c>
      <c r="L564">
        <v>268.44</v>
      </c>
      <c r="M564" t="s">
        <v>2603</v>
      </c>
      <c r="N564">
        <v>3</v>
      </c>
    </row>
    <row r="565" spans="1:14" x14ac:dyDescent="0.35">
      <c r="A565" t="s">
        <v>577</v>
      </c>
      <c r="B565" t="s">
        <v>1412</v>
      </c>
      <c r="C565" t="s">
        <v>2124</v>
      </c>
      <c r="D565">
        <v>27</v>
      </c>
      <c r="E565" t="s">
        <v>2562</v>
      </c>
      <c r="H565" t="s">
        <v>2566</v>
      </c>
      <c r="I565" t="s">
        <v>2572</v>
      </c>
      <c r="J565" t="s">
        <v>2588</v>
      </c>
      <c r="K565" t="s">
        <v>2598</v>
      </c>
      <c r="L565">
        <v>885.55</v>
      </c>
      <c r="M565" t="s">
        <v>2604</v>
      </c>
      <c r="N565">
        <v>1</v>
      </c>
    </row>
    <row r="566" spans="1:14" x14ac:dyDescent="0.35">
      <c r="A566" t="s">
        <v>578</v>
      </c>
      <c r="B566" t="s">
        <v>1064</v>
      </c>
      <c r="C566" t="s">
        <v>2125</v>
      </c>
      <c r="D566">
        <v>45</v>
      </c>
      <c r="E566" t="s">
        <v>2562</v>
      </c>
      <c r="F566">
        <v>197.2</v>
      </c>
      <c r="H566" t="s">
        <v>2563</v>
      </c>
      <c r="I566" t="s">
        <v>2577</v>
      </c>
      <c r="J566" t="s">
        <v>2588</v>
      </c>
      <c r="K566" t="s">
        <v>2598</v>
      </c>
      <c r="L566">
        <v>548.44000000000005</v>
      </c>
      <c r="N566">
        <v>4</v>
      </c>
    </row>
    <row r="567" spans="1:14" x14ac:dyDescent="0.35">
      <c r="A567" t="s">
        <v>579</v>
      </c>
      <c r="B567" t="s">
        <v>1413</v>
      </c>
      <c r="C567" t="s">
        <v>2126</v>
      </c>
      <c r="D567">
        <v>61</v>
      </c>
      <c r="H567" t="s">
        <v>2567</v>
      </c>
      <c r="I567" t="s">
        <v>2577</v>
      </c>
      <c r="J567" t="s">
        <v>2588</v>
      </c>
      <c r="K567" t="s">
        <v>2598</v>
      </c>
      <c r="L567">
        <v>797.85</v>
      </c>
    </row>
    <row r="568" spans="1:14" x14ac:dyDescent="0.35">
      <c r="A568" t="s">
        <v>580</v>
      </c>
      <c r="B568" t="s">
        <v>1274</v>
      </c>
      <c r="C568" t="s">
        <v>2127</v>
      </c>
      <c r="E568" t="s">
        <v>2560</v>
      </c>
      <c r="G568">
        <v>112</v>
      </c>
      <c r="H568" t="s">
        <v>2564</v>
      </c>
      <c r="I568" t="s">
        <v>2580</v>
      </c>
      <c r="J568" t="s">
        <v>2590</v>
      </c>
      <c r="K568" t="s">
        <v>2601</v>
      </c>
      <c r="L568">
        <v>545.87</v>
      </c>
      <c r="N568">
        <v>2</v>
      </c>
    </row>
    <row r="569" spans="1:14" x14ac:dyDescent="0.35">
      <c r="A569" t="s">
        <v>581</v>
      </c>
      <c r="B569" t="s">
        <v>1414</v>
      </c>
      <c r="C569" t="s">
        <v>2128</v>
      </c>
      <c r="F569">
        <v>123.7</v>
      </c>
      <c r="H569" t="s">
        <v>2565</v>
      </c>
      <c r="I569" t="s">
        <v>2582</v>
      </c>
      <c r="J569" t="s">
        <v>2588</v>
      </c>
      <c r="K569" t="s">
        <v>2599</v>
      </c>
      <c r="L569">
        <v>352.27</v>
      </c>
      <c r="M569" t="s">
        <v>2603</v>
      </c>
      <c r="N569">
        <v>2</v>
      </c>
    </row>
    <row r="570" spans="1:14" x14ac:dyDescent="0.35">
      <c r="A570" t="s">
        <v>582</v>
      </c>
      <c r="B570" t="s">
        <v>1229</v>
      </c>
      <c r="C570" t="s">
        <v>2129</v>
      </c>
      <c r="E570" t="s">
        <v>2561</v>
      </c>
      <c r="H570" t="s">
        <v>2567</v>
      </c>
      <c r="I570" t="s">
        <v>2576</v>
      </c>
      <c r="J570" t="s">
        <v>2589</v>
      </c>
      <c r="K570" t="s">
        <v>2600</v>
      </c>
      <c r="L570">
        <v>571.21</v>
      </c>
      <c r="M570" t="s">
        <v>2604</v>
      </c>
      <c r="N570" t="s">
        <v>2605</v>
      </c>
    </row>
    <row r="571" spans="1:14" x14ac:dyDescent="0.35">
      <c r="A571" t="s">
        <v>583</v>
      </c>
      <c r="B571" t="s">
        <v>1415</v>
      </c>
      <c r="C571" t="s">
        <v>2130</v>
      </c>
      <c r="H571" t="s">
        <v>2567</v>
      </c>
      <c r="I571" t="s">
        <v>2572</v>
      </c>
      <c r="J571" t="s">
        <v>2585</v>
      </c>
      <c r="K571" t="s">
        <v>2601</v>
      </c>
      <c r="L571">
        <v>897.98066772008701</v>
      </c>
    </row>
    <row r="572" spans="1:14" x14ac:dyDescent="0.35">
      <c r="A572" t="s">
        <v>584</v>
      </c>
      <c r="B572" t="s">
        <v>1351</v>
      </c>
      <c r="C572" t="s">
        <v>2131</v>
      </c>
      <c r="G572">
        <v>86.5</v>
      </c>
      <c r="H572" t="s">
        <v>2563</v>
      </c>
      <c r="I572" t="s">
        <v>2582</v>
      </c>
      <c r="J572" t="s">
        <v>2592</v>
      </c>
      <c r="K572" t="s">
        <v>2600</v>
      </c>
      <c r="L572">
        <v>392.95</v>
      </c>
      <c r="M572" t="s">
        <v>2602</v>
      </c>
      <c r="N572">
        <v>3</v>
      </c>
    </row>
    <row r="573" spans="1:14" x14ac:dyDescent="0.35">
      <c r="A573" t="s">
        <v>585</v>
      </c>
      <c r="B573" t="s">
        <v>1048</v>
      </c>
      <c r="C573" t="s">
        <v>2132</v>
      </c>
      <c r="D573">
        <v>1</v>
      </c>
      <c r="E573" t="s">
        <v>2559</v>
      </c>
      <c r="H573" t="s">
        <v>2568</v>
      </c>
      <c r="I573" t="s">
        <v>2577</v>
      </c>
      <c r="J573" t="s">
        <v>2587</v>
      </c>
      <c r="K573" t="s">
        <v>2598</v>
      </c>
      <c r="L573">
        <v>791.94</v>
      </c>
      <c r="N573" t="s">
        <v>2605</v>
      </c>
    </row>
    <row r="574" spans="1:14" x14ac:dyDescent="0.35">
      <c r="A574" t="s">
        <v>586</v>
      </c>
      <c r="B574" t="s">
        <v>1016</v>
      </c>
      <c r="C574" t="s">
        <v>2133</v>
      </c>
      <c r="E574" t="s">
        <v>2559</v>
      </c>
      <c r="G574">
        <v>86.9</v>
      </c>
      <c r="H574" t="s">
        <v>2568</v>
      </c>
      <c r="I574" t="s">
        <v>2569</v>
      </c>
      <c r="J574" t="s">
        <v>2585</v>
      </c>
      <c r="K574" t="s">
        <v>2600</v>
      </c>
      <c r="L574">
        <v>185.05</v>
      </c>
      <c r="M574" t="s">
        <v>2604</v>
      </c>
    </row>
    <row r="575" spans="1:14" x14ac:dyDescent="0.35">
      <c r="A575" t="s">
        <v>587</v>
      </c>
      <c r="B575" t="s">
        <v>1192</v>
      </c>
      <c r="C575" t="s">
        <v>2134</v>
      </c>
      <c r="F575">
        <v>179.5</v>
      </c>
      <c r="H575" t="s">
        <v>2565</v>
      </c>
      <c r="I575" t="s">
        <v>2574</v>
      </c>
      <c r="J575" t="s">
        <v>2586</v>
      </c>
      <c r="K575" t="s">
        <v>2600</v>
      </c>
      <c r="L575">
        <v>763.49</v>
      </c>
      <c r="M575" t="s">
        <v>2602</v>
      </c>
      <c r="N575">
        <v>4</v>
      </c>
    </row>
    <row r="576" spans="1:14" x14ac:dyDescent="0.35">
      <c r="A576" t="s">
        <v>588</v>
      </c>
      <c r="B576" t="s">
        <v>1214</v>
      </c>
      <c r="C576" t="s">
        <v>2135</v>
      </c>
      <c r="D576">
        <v>81</v>
      </c>
      <c r="E576" t="s">
        <v>2560</v>
      </c>
      <c r="H576" t="s">
        <v>2564</v>
      </c>
      <c r="I576" t="s">
        <v>2582</v>
      </c>
      <c r="J576" t="s">
        <v>2585</v>
      </c>
      <c r="K576" t="s">
        <v>2599</v>
      </c>
      <c r="L576">
        <v>769.23</v>
      </c>
      <c r="M576" t="s">
        <v>2604</v>
      </c>
    </row>
    <row r="577" spans="1:14" x14ac:dyDescent="0.35">
      <c r="A577" t="s">
        <v>589</v>
      </c>
      <c r="B577" t="s">
        <v>1416</v>
      </c>
      <c r="C577" t="s">
        <v>2136</v>
      </c>
      <c r="E577" t="s">
        <v>2559</v>
      </c>
      <c r="H577" t="s">
        <v>2564</v>
      </c>
      <c r="I577" t="s">
        <v>2569</v>
      </c>
      <c r="J577" t="s">
        <v>2585</v>
      </c>
      <c r="K577" t="s">
        <v>2598</v>
      </c>
      <c r="L577">
        <v>336.9</v>
      </c>
      <c r="M577" t="s">
        <v>2602</v>
      </c>
      <c r="N577">
        <v>1</v>
      </c>
    </row>
    <row r="578" spans="1:14" x14ac:dyDescent="0.35">
      <c r="A578" t="s">
        <v>590</v>
      </c>
      <c r="B578" t="s">
        <v>1334</v>
      </c>
      <c r="C578" t="s">
        <v>2137</v>
      </c>
      <c r="D578">
        <v>56</v>
      </c>
      <c r="G578">
        <v>106.9</v>
      </c>
      <c r="H578" t="s">
        <v>2564</v>
      </c>
      <c r="I578" t="s">
        <v>2570</v>
      </c>
      <c r="J578" t="s">
        <v>2589</v>
      </c>
      <c r="K578" t="s">
        <v>2598</v>
      </c>
      <c r="L578">
        <v>976.01</v>
      </c>
      <c r="M578" t="s">
        <v>2604</v>
      </c>
      <c r="N578" t="s">
        <v>2605</v>
      </c>
    </row>
    <row r="579" spans="1:14" x14ac:dyDescent="0.35">
      <c r="A579" t="s">
        <v>591</v>
      </c>
      <c r="B579" t="s">
        <v>1417</v>
      </c>
      <c r="C579" t="s">
        <v>2138</v>
      </c>
      <c r="D579">
        <v>71</v>
      </c>
      <c r="G579">
        <v>84.2</v>
      </c>
      <c r="H579" t="s">
        <v>2567</v>
      </c>
      <c r="I579" t="s">
        <v>2582</v>
      </c>
      <c r="J579" t="s">
        <v>2585</v>
      </c>
      <c r="K579" t="s">
        <v>2598</v>
      </c>
      <c r="L579">
        <v>873.45</v>
      </c>
      <c r="N579" t="s">
        <v>2605</v>
      </c>
    </row>
    <row r="580" spans="1:14" x14ac:dyDescent="0.35">
      <c r="A580" t="s">
        <v>592</v>
      </c>
      <c r="B580" t="s">
        <v>1315</v>
      </c>
      <c r="C580" t="s">
        <v>2139</v>
      </c>
      <c r="D580">
        <v>69</v>
      </c>
      <c r="H580" t="s">
        <v>2567</v>
      </c>
      <c r="I580" t="s">
        <v>2578</v>
      </c>
      <c r="J580" t="s">
        <v>2587</v>
      </c>
      <c r="K580" t="s">
        <v>2601</v>
      </c>
      <c r="L580">
        <v>374.14</v>
      </c>
      <c r="M580" t="s">
        <v>2603</v>
      </c>
      <c r="N580">
        <v>5</v>
      </c>
    </row>
    <row r="581" spans="1:14" x14ac:dyDescent="0.35">
      <c r="A581" t="s">
        <v>593</v>
      </c>
      <c r="B581" t="s">
        <v>1082</v>
      </c>
      <c r="C581" t="s">
        <v>2140</v>
      </c>
      <c r="H581" t="s">
        <v>2563</v>
      </c>
      <c r="I581" t="s">
        <v>2571</v>
      </c>
      <c r="J581" t="s">
        <v>2587</v>
      </c>
      <c r="K581" t="s">
        <v>2599</v>
      </c>
      <c r="L581">
        <v>198.68</v>
      </c>
      <c r="M581" t="s">
        <v>2602</v>
      </c>
      <c r="N581">
        <v>2</v>
      </c>
    </row>
    <row r="582" spans="1:14" x14ac:dyDescent="0.35">
      <c r="A582" t="s">
        <v>594</v>
      </c>
      <c r="B582" t="s">
        <v>1418</v>
      </c>
      <c r="C582" t="s">
        <v>2141</v>
      </c>
      <c r="E582" t="s">
        <v>2562</v>
      </c>
      <c r="G582">
        <v>57.7</v>
      </c>
      <c r="H582" t="s">
        <v>2566</v>
      </c>
      <c r="I582" t="s">
        <v>2575</v>
      </c>
      <c r="J582" t="s">
        <v>2585</v>
      </c>
      <c r="K582" t="s">
        <v>2598</v>
      </c>
      <c r="L582">
        <v>175.06</v>
      </c>
      <c r="N582">
        <v>1</v>
      </c>
    </row>
    <row r="583" spans="1:14" x14ac:dyDescent="0.35">
      <c r="A583" t="s">
        <v>595</v>
      </c>
      <c r="B583" t="s">
        <v>1419</v>
      </c>
      <c r="C583" t="s">
        <v>2142</v>
      </c>
      <c r="D583">
        <v>25</v>
      </c>
      <c r="E583" t="s">
        <v>2560</v>
      </c>
      <c r="H583" t="s">
        <v>2566</v>
      </c>
      <c r="I583" t="s">
        <v>2578</v>
      </c>
      <c r="J583" t="s">
        <v>2584</v>
      </c>
      <c r="K583" t="s">
        <v>2598</v>
      </c>
      <c r="L583">
        <v>31.48</v>
      </c>
      <c r="N583" t="s">
        <v>2606</v>
      </c>
    </row>
    <row r="584" spans="1:14" x14ac:dyDescent="0.35">
      <c r="A584" t="s">
        <v>596</v>
      </c>
      <c r="B584" t="s">
        <v>1166</v>
      </c>
      <c r="C584" t="s">
        <v>2143</v>
      </c>
      <c r="D584">
        <v>2</v>
      </c>
      <c r="H584" t="s">
        <v>2564</v>
      </c>
      <c r="I584" t="s">
        <v>2572</v>
      </c>
      <c r="J584" t="s">
        <v>2588</v>
      </c>
      <c r="K584" t="s">
        <v>2598</v>
      </c>
      <c r="L584">
        <v>859.18</v>
      </c>
    </row>
    <row r="585" spans="1:14" x14ac:dyDescent="0.35">
      <c r="A585" t="s">
        <v>597</v>
      </c>
      <c r="B585" t="s">
        <v>1087</v>
      </c>
      <c r="C585" t="s">
        <v>2144</v>
      </c>
      <c r="H585" t="s">
        <v>2563</v>
      </c>
      <c r="I585" t="s">
        <v>2581</v>
      </c>
      <c r="J585" t="s">
        <v>2590</v>
      </c>
      <c r="K585" t="s">
        <v>2600</v>
      </c>
      <c r="L585">
        <v>401.27</v>
      </c>
      <c r="N585" t="s">
        <v>2606</v>
      </c>
    </row>
    <row r="586" spans="1:14" x14ac:dyDescent="0.35">
      <c r="A586" t="s">
        <v>598</v>
      </c>
      <c r="B586" t="s">
        <v>1146</v>
      </c>
      <c r="C586" t="s">
        <v>2145</v>
      </c>
      <c r="E586" t="s">
        <v>2562</v>
      </c>
      <c r="H586" t="s">
        <v>2565</v>
      </c>
      <c r="I586" t="s">
        <v>2577</v>
      </c>
      <c r="J586" t="s">
        <v>2589</v>
      </c>
      <c r="K586" t="s">
        <v>2599</v>
      </c>
      <c r="L586">
        <v>115.09</v>
      </c>
      <c r="N586">
        <v>4</v>
      </c>
    </row>
    <row r="587" spans="1:14" x14ac:dyDescent="0.35">
      <c r="A587" t="s">
        <v>599</v>
      </c>
      <c r="B587" t="s">
        <v>1034</v>
      </c>
      <c r="C587" t="s">
        <v>2146</v>
      </c>
      <c r="D587">
        <v>25</v>
      </c>
      <c r="E587" t="s">
        <v>2559</v>
      </c>
      <c r="F587">
        <v>166</v>
      </c>
      <c r="H587" t="s">
        <v>2568</v>
      </c>
      <c r="I587" t="s">
        <v>2579</v>
      </c>
      <c r="J587" t="s">
        <v>2590</v>
      </c>
      <c r="K587" t="s">
        <v>2598</v>
      </c>
      <c r="L587">
        <v>312.95999999999998</v>
      </c>
      <c r="N587">
        <v>5</v>
      </c>
    </row>
    <row r="588" spans="1:14" x14ac:dyDescent="0.35">
      <c r="A588" t="s">
        <v>600</v>
      </c>
      <c r="B588" t="s">
        <v>1320</v>
      </c>
      <c r="C588" t="s">
        <v>2147</v>
      </c>
      <c r="D588">
        <v>67</v>
      </c>
      <c r="E588" t="s">
        <v>2559</v>
      </c>
      <c r="G588">
        <v>99.2</v>
      </c>
      <c r="H588" t="s">
        <v>2568</v>
      </c>
      <c r="I588" t="s">
        <v>2581</v>
      </c>
      <c r="J588" t="s">
        <v>2584</v>
      </c>
      <c r="K588" t="s">
        <v>2598</v>
      </c>
      <c r="L588">
        <v>915.92</v>
      </c>
      <c r="M588" t="s">
        <v>2604</v>
      </c>
      <c r="N588" t="s">
        <v>2605</v>
      </c>
    </row>
    <row r="589" spans="1:14" x14ac:dyDescent="0.35">
      <c r="A589" t="s">
        <v>601</v>
      </c>
      <c r="B589" t="s">
        <v>1393</v>
      </c>
      <c r="C589" t="s">
        <v>2148</v>
      </c>
      <c r="E589" t="s">
        <v>2562</v>
      </c>
      <c r="G589">
        <v>46.8</v>
      </c>
      <c r="H589" t="s">
        <v>2563</v>
      </c>
      <c r="I589" t="s">
        <v>2580</v>
      </c>
      <c r="J589" t="s">
        <v>2587</v>
      </c>
      <c r="K589" t="s">
        <v>2601</v>
      </c>
      <c r="L589">
        <v>689.22</v>
      </c>
      <c r="M589" t="s">
        <v>2603</v>
      </c>
    </row>
    <row r="590" spans="1:14" x14ac:dyDescent="0.35">
      <c r="A590" t="s">
        <v>602</v>
      </c>
      <c r="B590" t="s">
        <v>1420</v>
      </c>
      <c r="C590" t="s">
        <v>2149</v>
      </c>
      <c r="D590">
        <v>6</v>
      </c>
      <c r="G590">
        <v>62.2</v>
      </c>
      <c r="H590" t="s">
        <v>2564</v>
      </c>
      <c r="I590" t="s">
        <v>2571</v>
      </c>
      <c r="J590" t="s">
        <v>2585</v>
      </c>
      <c r="K590" t="s">
        <v>2601</v>
      </c>
      <c r="L590">
        <v>596.29</v>
      </c>
      <c r="N590">
        <v>1</v>
      </c>
    </row>
    <row r="591" spans="1:14" x14ac:dyDescent="0.35">
      <c r="A591" t="s">
        <v>603</v>
      </c>
      <c r="B591" t="s">
        <v>1421</v>
      </c>
      <c r="C591" t="s">
        <v>2150</v>
      </c>
      <c r="E591" t="s">
        <v>2562</v>
      </c>
      <c r="G591">
        <v>55.7</v>
      </c>
      <c r="H591" t="s">
        <v>2564</v>
      </c>
      <c r="I591" t="s">
        <v>2580</v>
      </c>
      <c r="J591" t="s">
        <v>2588</v>
      </c>
      <c r="K591" t="s">
        <v>2600</v>
      </c>
      <c r="L591">
        <v>217.49</v>
      </c>
      <c r="M591" t="s">
        <v>2604</v>
      </c>
      <c r="N591">
        <v>5</v>
      </c>
    </row>
    <row r="592" spans="1:14" x14ac:dyDescent="0.35">
      <c r="A592" t="s">
        <v>604</v>
      </c>
      <c r="B592" t="s">
        <v>1422</v>
      </c>
      <c r="C592" t="s">
        <v>2151</v>
      </c>
      <c r="D592">
        <v>87</v>
      </c>
      <c r="E592" t="s">
        <v>2562</v>
      </c>
      <c r="F592">
        <v>121</v>
      </c>
      <c r="G592">
        <v>66.3</v>
      </c>
      <c r="H592" t="s">
        <v>2567</v>
      </c>
      <c r="I592" t="s">
        <v>2578</v>
      </c>
      <c r="J592" t="s">
        <v>2585</v>
      </c>
      <c r="K592" t="s">
        <v>2601</v>
      </c>
      <c r="L592">
        <v>299.89</v>
      </c>
      <c r="N592">
        <v>1</v>
      </c>
    </row>
    <row r="593" spans="1:14" x14ac:dyDescent="0.35">
      <c r="A593" t="s">
        <v>605</v>
      </c>
      <c r="B593" t="s">
        <v>1423</v>
      </c>
      <c r="C593" t="s">
        <v>2152</v>
      </c>
      <c r="E593" t="s">
        <v>2562</v>
      </c>
      <c r="F593">
        <v>182.7</v>
      </c>
      <c r="H593" t="s">
        <v>2567</v>
      </c>
      <c r="I593" t="s">
        <v>2580</v>
      </c>
      <c r="J593" t="s">
        <v>2590</v>
      </c>
      <c r="K593" t="s">
        <v>2601</v>
      </c>
      <c r="L593">
        <v>675.45</v>
      </c>
      <c r="M593" t="s">
        <v>2604</v>
      </c>
      <c r="N593">
        <v>5</v>
      </c>
    </row>
    <row r="594" spans="1:14" x14ac:dyDescent="0.35">
      <c r="A594" t="s">
        <v>606</v>
      </c>
      <c r="B594" t="s">
        <v>1101</v>
      </c>
      <c r="C594" t="s">
        <v>2153</v>
      </c>
      <c r="D594">
        <v>46</v>
      </c>
      <c r="E594" t="s">
        <v>2559</v>
      </c>
      <c r="F594">
        <v>169.6</v>
      </c>
      <c r="H594" t="s">
        <v>2564</v>
      </c>
      <c r="I594" t="s">
        <v>2580</v>
      </c>
      <c r="J594" t="s">
        <v>2585</v>
      </c>
      <c r="K594" t="s">
        <v>2601</v>
      </c>
      <c r="L594">
        <v>387.94666170189629</v>
      </c>
      <c r="N594">
        <v>4</v>
      </c>
    </row>
    <row r="595" spans="1:14" x14ac:dyDescent="0.35">
      <c r="A595" t="s">
        <v>607</v>
      </c>
      <c r="B595" t="s">
        <v>1345</v>
      </c>
      <c r="C595" t="s">
        <v>2154</v>
      </c>
      <c r="D595">
        <v>6</v>
      </c>
      <c r="H595" t="s">
        <v>2563</v>
      </c>
      <c r="I595" t="s">
        <v>2574</v>
      </c>
      <c r="J595" t="s">
        <v>2589</v>
      </c>
      <c r="K595" t="s">
        <v>2599</v>
      </c>
      <c r="L595">
        <v>617.73</v>
      </c>
      <c r="M595" t="s">
        <v>2602</v>
      </c>
      <c r="N595" t="s">
        <v>2605</v>
      </c>
    </row>
    <row r="596" spans="1:14" x14ac:dyDescent="0.35">
      <c r="A596" t="s">
        <v>608</v>
      </c>
      <c r="B596" t="s">
        <v>1424</v>
      </c>
      <c r="C596" t="s">
        <v>2155</v>
      </c>
      <c r="D596">
        <v>73</v>
      </c>
      <c r="E596" t="s">
        <v>2562</v>
      </c>
      <c r="F596">
        <v>180.3</v>
      </c>
      <c r="H596" t="s">
        <v>2567</v>
      </c>
      <c r="I596" t="s">
        <v>2580</v>
      </c>
      <c r="J596" t="s">
        <v>2585</v>
      </c>
      <c r="K596" t="s">
        <v>2599</v>
      </c>
      <c r="L596">
        <v>126.1573043850785</v>
      </c>
      <c r="M596" t="s">
        <v>2602</v>
      </c>
    </row>
    <row r="597" spans="1:14" x14ac:dyDescent="0.35">
      <c r="A597" t="s">
        <v>609</v>
      </c>
      <c r="B597" t="s">
        <v>1189</v>
      </c>
      <c r="C597" t="s">
        <v>2156</v>
      </c>
      <c r="F597">
        <v>186.5</v>
      </c>
      <c r="G597">
        <v>41.8</v>
      </c>
      <c r="H597" t="s">
        <v>2566</v>
      </c>
      <c r="I597" t="s">
        <v>2577</v>
      </c>
      <c r="J597" t="s">
        <v>2587</v>
      </c>
      <c r="K597" t="s">
        <v>2601</v>
      </c>
      <c r="L597">
        <v>132.88</v>
      </c>
      <c r="M597" t="s">
        <v>2602</v>
      </c>
    </row>
    <row r="598" spans="1:14" x14ac:dyDescent="0.35">
      <c r="A598" t="s">
        <v>610</v>
      </c>
      <c r="B598" t="s">
        <v>1278</v>
      </c>
      <c r="C598" t="s">
        <v>2157</v>
      </c>
      <c r="E598" t="s">
        <v>2561</v>
      </c>
      <c r="F598">
        <v>147.30000000000001</v>
      </c>
      <c r="H598" t="s">
        <v>2567</v>
      </c>
      <c r="I598" t="s">
        <v>2581</v>
      </c>
      <c r="J598" t="s">
        <v>2586</v>
      </c>
      <c r="K598" t="s">
        <v>2598</v>
      </c>
      <c r="L598">
        <v>35.69</v>
      </c>
    </row>
    <row r="599" spans="1:14" x14ac:dyDescent="0.35">
      <c r="A599" t="s">
        <v>611</v>
      </c>
      <c r="B599" t="s">
        <v>1425</v>
      </c>
      <c r="C599" t="s">
        <v>2158</v>
      </c>
      <c r="E599" t="s">
        <v>2560</v>
      </c>
      <c r="F599">
        <v>110</v>
      </c>
      <c r="G599">
        <v>117.4</v>
      </c>
      <c r="H599" t="s">
        <v>2567</v>
      </c>
      <c r="I599" t="s">
        <v>2576</v>
      </c>
      <c r="J599" t="s">
        <v>2589</v>
      </c>
      <c r="K599" t="s">
        <v>2601</v>
      </c>
      <c r="L599">
        <v>333.65</v>
      </c>
      <c r="N599" t="s">
        <v>2606</v>
      </c>
    </row>
    <row r="600" spans="1:14" x14ac:dyDescent="0.35">
      <c r="A600" t="s">
        <v>612</v>
      </c>
      <c r="B600" t="s">
        <v>1414</v>
      </c>
      <c r="C600" t="s">
        <v>2159</v>
      </c>
      <c r="E600" t="s">
        <v>2560</v>
      </c>
      <c r="F600">
        <v>110.9</v>
      </c>
      <c r="H600" t="s">
        <v>2565</v>
      </c>
      <c r="I600" t="s">
        <v>2577</v>
      </c>
      <c r="J600" t="s">
        <v>2585</v>
      </c>
      <c r="K600" t="s">
        <v>2598</v>
      </c>
      <c r="L600">
        <v>693.57</v>
      </c>
      <c r="M600" t="s">
        <v>2602</v>
      </c>
    </row>
    <row r="601" spans="1:14" x14ac:dyDescent="0.35">
      <c r="A601" t="s">
        <v>613</v>
      </c>
      <c r="B601" t="s">
        <v>1060</v>
      </c>
      <c r="C601" t="s">
        <v>2160</v>
      </c>
      <c r="D601">
        <v>62</v>
      </c>
      <c r="E601" t="s">
        <v>2560</v>
      </c>
      <c r="G601">
        <v>41.5</v>
      </c>
      <c r="H601" t="s">
        <v>2564</v>
      </c>
      <c r="I601" t="s">
        <v>2572</v>
      </c>
      <c r="J601" t="s">
        <v>2588</v>
      </c>
      <c r="K601" t="s">
        <v>2600</v>
      </c>
      <c r="L601">
        <v>813.02</v>
      </c>
      <c r="N601">
        <v>1</v>
      </c>
    </row>
    <row r="602" spans="1:14" x14ac:dyDescent="0.35">
      <c r="A602" t="s">
        <v>614</v>
      </c>
      <c r="B602" t="s">
        <v>1151</v>
      </c>
      <c r="C602" t="s">
        <v>2161</v>
      </c>
      <c r="E602" t="s">
        <v>2561</v>
      </c>
      <c r="F602">
        <v>121.4</v>
      </c>
      <c r="G602">
        <v>116.2</v>
      </c>
      <c r="H602" t="s">
        <v>2563</v>
      </c>
      <c r="I602" t="s">
        <v>2576</v>
      </c>
      <c r="J602" t="s">
        <v>2585</v>
      </c>
      <c r="K602" t="s">
        <v>2599</v>
      </c>
      <c r="L602">
        <v>797.39</v>
      </c>
      <c r="M602" t="s">
        <v>2604</v>
      </c>
      <c r="N602">
        <v>4</v>
      </c>
    </row>
    <row r="603" spans="1:14" x14ac:dyDescent="0.35">
      <c r="A603" t="s">
        <v>615</v>
      </c>
      <c r="B603" t="s">
        <v>1053</v>
      </c>
      <c r="C603" t="s">
        <v>2162</v>
      </c>
      <c r="D603">
        <v>28</v>
      </c>
      <c r="E603" t="s">
        <v>2560</v>
      </c>
      <c r="F603">
        <v>137.30000000000001</v>
      </c>
      <c r="H603" t="s">
        <v>2567</v>
      </c>
      <c r="I603" t="s">
        <v>2572</v>
      </c>
      <c r="J603" t="s">
        <v>2585</v>
      </c>
      <c r="K603" t="s">
        <v>2600</v>
      </c>
      <c r="L603">
        <v>253.47</v>
      </c>
      <c r="M603" t="s">
        <v>2604</v>
      </c>
      <c r="N603">
        <v>4</v>
      </c>
    </row>
    <row r="604" spans="1:14" x14ac:dyDescent="0.35">
      <c r="A604" t="s">
        <v>616</v>
      </c>
      <c r="B604" t="s">
        <v>1206</v>
      </c>
      <c r="C604" t="s">
        <v>2163</v>
      </c>
      <c r="E604" t="s">
        <v>2561</v>
      </c>
      <c r="H604" t="s">
        <v>2566</v>
      </c>
      <c r="I604" t="s">
        <v>2582</v>
      </c>
      <c r="J604" t="s">
        <v>2587</v>
      </c>
      <c r="K604" t="s">
        <v>2599</v>
      </c>
      <c r="L604">
        <v>999.8</v>
      </c>
      <c r="N604" t="s">
        <v>2605</v>
      </c>
    </row>
    <row r="605" spans="1:14" x14ac:dyDescent="0.35">
      <c r="A605" t="s">
        <v>617</v>
      </c>
      <c r="B605" t="s">
        <v>1290</v>
      </c>
      <c r="C605" t="s">
        <v>2164</v>
      </c>
      <c r="E605" t="s">
        <v>2560</v>
      </c>
      <c r="G605">
        <v>74.2</v>
      </c>
      <c r="H605" t="s">
        <v>2565</v>
      </c>
      <c r="I605" t="s">
        <v>2570</v>
      </c>
      <c r="J605" t="s">
        <v>2591</v>
      </c>
      <c r="K605" t="s">
        <v>2600</v>
      </c>
      <c r="L605">
        <v>595.11857339249627</v>
      </c>
      <c r="M605" t="s">
        <v>2604</v>
      </c>
      <c r="N605">
        <v>5</v>
      </c>
    </row>
    <row r="606" spans="1:14" x14ac:dyDescent="0.35">
      <c r="A606" t="s">
        <v>618</v>
      </c>
      <c r="B606" t="s">
        <v>1426</v>
      </c>
      <c r="C606" t="s">
        <v>2165</v>
      </c>
      <c r="E606" t="s">
        <v>2560</v>
      </c>
      <c r="H606" t="s">
        <v>2565</v>
      </c>
      <c r="I606" t="s">
        <v>2583</v>
      </c>
      <c r="J606" t="s">
        <v>2585</v>
      </c>
      <c r="K606" t="s">
        <v>2601</v>
      </c>
      <c r="L606">
        <v>537.51</v>
      </c>
      <c r="M606" t="s">
        <v>2603</v>
      </c>
      <c r="N606">
        <v>4</v>
      </c>
    </row>
    <row r="607" spans="1:14" x14ac:dyDescent="0.35">
      <c r="A607" t="s">
        <v>619</v>
      </c>
      <c r="B607" t="s">
        <v>1427</v>
      </c>
      <c r="C607" t="s">
        <v>2166</v>
      </c>
      <c r="G607">
        <v>51.1</v>
      </c>
      <c r="H607" t="s">
        <v>2567</v>
      </c>
      <c r="I607" t="s">
        <v>2577</v>
      </c>
      <c r="J607" t="s">
        <v>2588</v>
      </c>
      <c r="K607" t="s">
        <v>2599</v>
      </c>
      <c r="L607">
        <v>609.16</v>
      </c>
    </row>
    <row r="608" spans="1:14" x14ac:dyDescent="0.35">
      <c r="A608" t="s">
        <v>620</v>
      </c>
      <c r="B608" t="s">
        <v>1338</v>
      </c>
      <c r="C608" t="s">
        <v>2167</v>
      </c>
      <c r="D608">
        <v>9</v>
      </c>
      <c r="H608" t="s">
        <v>2568</v>
      </c>
      <c r="I608" t="s">
        <v>2579</v>
      </c>
      <c r="J608" t="s">
        <v>2585</v>
      </c>
      <c r="K608" t="s">
        <v>2599</v>
      </c>
      <c r="L608">
        <v>217.09</v>
      </c>
      <c r="N608">
        <v>2</v>
      </c>
    </row>
    <row r="609" spans="1:14" x14ac:dyDescent="0.35">
      <c r="A609" t="s">
        <v>621</v>
      </c>
      <c r="B609" t="s">
        <v>1094</v>
      </c>
      <c r="C609" t="s">
        <v>2168</v>
      </c>
      <c r="F609">
        <v>158.5</v>
      </c>
      <c r="G609">
        <v>76.400000000000006</v>
      </c>
      <c r="H609" t="s">
        <v>2565</v>
      </c>
      <c r="I609" t="s">
        <v>2580</v>
      </c>
      <c r="J609" t="s">
        <v>2587</v>
      </c>
      <c r="K609" t="s">
        <v>2599</v>
      </c>
      <c r="L609">
        <v>956.16</v>
      </c>
    </row>
    <row r="610" spans="1:14" x14ac:dyDescent="0.35">
      <c r="A610" t="s">
        <v>622</v>
      </c>
      <c r="B610" t="s">
        <v>1428</v>
      </c>
      <c r="C610" t="s">
        <v>1638</v>
      </c>
      <c r="E610" t="s">
        <v>2559</v>
      </c>
      <c r="G610">
        <v>50</v>
      </c>
      <c r="H610" t="s">
        <v>2563</v>
      </c>
      <c r="I610" t="s">
        <v>2575</v>
      </c>
      <c r="J610" t="s">
        <v>2589</v>
      </c>
      <c r="K610" t="s">
        <v>2601</v>
      </c>
      <c r="L610">
        <v>884.36</v>
      </c>
    </row>
    <row r="611" spans="1:14" x14ac:dyDescent="0.35">
      <c r="A611" t="s">
        <v>623</v>
      </c>
      <c r="B611" t="s">
        <v>1265</v>
      </c>
      <c r="C611" t="s">
        <v>2169</v>
      </c>
      <c r="E611" t="s">
        <v>2560</v>
      </c>
      <c r="G611">
        <v>55.5</v>
      </c>
      <c r="H611" t="s">
        <v>2565</v>
      </c>
      <c r="I611" t="s">
        <v>2576</v>
      </c>
      <c r="J611" t="s">
        <v>2586</v>
      </c>
      <c r="K611" t="s">
        <v>2600</v>
      </c>
      <c r="L611">
        <v>341.79</v>
      </c>
      <c r="N611">
        <v>3</v>
      </c>
    </row>
    <row r="612" spans="1:14" x14ac:dyDescent="0.35">
      <c r="A612" t="s">
        <v>624</v>
      </c>
      <c r="B612" t="s">
        <v>1429</v>
      </c>
      <c r="C612" t="s">
        <v>2170</v>
      </c>
      <c r="E612" t="s">
        <v>2560</v>
      </c>
      <c r="G612">
        <v>55.1</v>
      </c>
      <c r="H612" t="s">
        <v>2566</v>
      </c>
      <c r="I612" t="s">
        <v>2572</v>
      </c>
      <c r="J612" t="s">
        <v>2589</v>
      </c>
      <c r="K612" t="s">
        <v>2598</v>
      </c>
      <c r="L612">
        <v>591.27</v>
      </c>
      <c r="M612" t="s">
        <v>2604</v>
      </c>
      <c r="N612">
        <v>4</v>
      </c>
    </row>
    <row r="613" spans="1:14" x14ac:dyDescent="0.35">
      <c r="A613" t="s">
        <v>625</v>
      </c>
      <c r="B613" t="s">
        <v>1177</v>
      </c>
      <c r="C613" t="s">
        <v>2171</v>
      </c>
      <c r="D613">
        <v>41</v>
      </c>
      <c r="H613" t="s">
        <v>2566</v>
      </c>
      <c r="I613" t="s">
        <v>2571</v>
      </c>
      <c r="J613" t="s">
        <v>2590</v>
      </c>
      <c r="K613" t="s">
        <v>2601</v>
      </c>
      <c r="L613">
        <v>315.85000000000002</v>
      </c>
      <c r="M613" t="s">
        <v>2604</v>
      </c>
    </row>
    <row r="614" spans="1:14" x14ac:dyDescent="0.35">
      <c r="A614" t="s">
        <v>626</v>
      </c>
      <c r="B614" t="s">
        <v>1017</v>
      </c>
      <c r="C614" t="s">
        <v>2172</v>
      </c>
      <c r="G614">
        <v>75.099999999999994</v>
      </c>
      <c r="H614" t="s">
        <v>2565</v>
      </c>
      <c r="I614" t="s">
        <v>2571</v>
      </c>
      <c r="J614" t="s">
        <v>2589</v>
      </c>
      <c r="K614" t="s">
        <v>2599</v>
      </c>
      <c r="L614">
        <v>709.66</v>
      </c>
      <c r="M614" t="s">
        <v>2604</v>
      </c>
      <c r="N614" t="s">
        <v>2605</v>
      </c>
    </row>
    <row r="615" spans="1:14" x14ac:dyDescent="0.35">
      <c r="A615" t="s">
        <v>627</v>
      </c>
      <c r="B615" t="s">
        <v>1430</v>
      </c>
      <c r="C615" t="s">
        <v>2173</v>
      </c>
      <c r="D615">
        <v>46</v>
      </c>
      <c r="E615" t="s">
        <v>2562</v>
      </c>
      <c r="G615">
        <v>90.6</v>
      </c>
      <c r="H615" t="s">
        <v>2564</v>
      </c>
      <c r="I615" t="s">
        <v>2583</v>
      </c>
      <c r="J615" t="s">
        <v>2584</v>
      </c>
      <c r="K615" t="s">
        <v>2598</v>
      </c>
      <c r="L615">
        <v>209.94824872940319</v>
      </c>
      <c r="N615">
        <v>5</v>
      </c>
    </row>
    <row r="616" spans="1:14" x14ac:dyDescent="0.35">
      <c r="A616" t="s">
        <v>628</v>
      </c>
      <c r="B616" t="s">
        <v>1372</v>
      </c>
      <c r="C616" t="s">
        <v>2174</v>
      </c>
      <c r="E616" t="s">
        <v>2558</v>
      </c>
      <c r="H616" t="s">
        <v>2563</v>
      </c>
      <c r="I616" t="s">
        <v>2571</v>
      </c>
      <c r="J616" t="s">
        <v>2585</v>
      </c>
      <c r="K616" t="s">
        <v>2600</v>
      </c>
      <c r="L616">
        <v>50.41</v>
      </c>
    </row>
    <row r="617" spans="1:14" x14ac:dyDescent="0.35">
      <c r="A617" t="s">
        <v>629</v>
      </c>
      <c r="B617" t="s">
        <v>1229</v>
      </c>
      <c r="C617" t="s">
        <v>2175</v>
      </c>
      <c r="F617">
        <v>176</v>
      </c>
      <c r="G617">
        <v>89.6</v>
      </c>
      <c r="H617" t="s">
        <v>2567</v>
      </c>
      <c r="I617" t="s">
        <v>2583</v>
      </c>
      <c r="J617" t="s">
        <v>2589</v>
      </c>
      <c r="K617" t="s">
        <v>2599</v>
      </c>
      <c r="L617">
        <v>329.88745377975152</v>
      </c>
    </row>
    <row r="618" spans="1:14" x14ac:dyDescent="0.35">
      <c r="A618" t="s">
        <v>630</v>
      </c>
      <c r="B618" t="s">
        <v>1332</v>
      </c>
      <c r="C618" t="s">
        <v>2176</v>
      </c>
      <c r="H618" t="s">
        <v>2568</v>
      </c>
      <c r="I618" t="s">
        <v>2580</v>
      </c>
      <c r="J618" t="s">
        <v>2585</v>
      </c>
      <c r="K618" t="s">
        <v>2599</v>
      </c>
      <c r="L618">
        <v>347.96</v>
      </c>
      <c r="M618" t="s">
        <v>2603</v>
      </c>
      <c r="N618">
        <v>3</v>
      </c>
    </row>
    <row r="619" spans="1:14" x14ac:dyDescent="0.35">
      <c r="A619" t="s">
        <v>631</v>
      </c>
      <c r="B619" t="s">
        <v>1349</v>
      </c>
      <c r="C619" t="s">
        <v>2177</v>
      </c>
      <c r="F619">
        <v>164.6</v>
      </c>
      <c r="H619" t="s">
        <v>2565</v>
      </c>
      <c r="I619" t="s">
        <v>2572</v>
      </c>
      <c r="J619" t="s">
        <v>2590</v>
      </c>
      <c r="K619" t="s">
        <v>2599</v>
      </c>
      <c r="L619">
        <v>682</v>
      </c>
      <c r="M619" t="s">
        <v>2602</v>
      </c>
      <c r="N619" t="s">
        <v>2605</v>
      </c>
    </row>
    <row r="620" spans="1:14" x14ac:dyDescent="0.35">
      <c r="A620" t="s">
        <v>632</v>
      </c>
      <c r="B620" t="s">
        <v>1328</v>
      </c>
      <c r="C620" t="s">
        <v>2178</v>
      </c>
      <c r="D620">
        <v>84</v>
      </c>
      <c r="E620" t="s">
        <v>2558</v>
      </c>
      <c r="H620" t="s">
        <v>2564</v>
      </c>
      <c r="I620" t="s">
        <v>2577</v>
      </c>
      <c r="J620" t="s">
        <v>2585</v>
      </c>
      <c r="K620" t="s">
        <v>2599</v>
      </c>
      <c r="L620">
        <v>194.71</v>
      </c>
      <c r="N620">
        <v>2</v>
      </c>
    </row>
    <row r="621" spans="1:14" x14ac:dyDescent="0.35">
      <c r="A621" t="s">
        <v>633</v>
      </c>
      <c r="B621" t="s">
        <v>1045</v>
      </c>
      <c r="C621" t="s">
        <v>2179</v>
      </c>
      <c r="D621">
        <v>73</v>
      </c>
      <c r="G621">
        <v>101.2</v>
      </c>
      <c r="H621" t="s">
        <v>2565</v>
      </c>
      <c r="I621" t="s">
        <v>2572</v>
      </c>
      <c r="J621" t="s">
        <v>2590</v>
      </c>
      <c r="K621" t="s">
        <v>2600</v>
      </c>
      <c r="L621">
        <v>811.23</v>
      </c>
      <c r="M621" t="s">
        <v>2603</v>
      </c>
      <c r="N621">
        <v>2</v>
      </c>
    </row>
    <row r="622" spans="1:14" x14ac:dyDescent="0.35">
      <c r="A622" t="s">
        <v>634</v>
      </c>
      <c r="B622" t="s">
        <v>1431</v>
      </c>
      <c r="C622" t="s">
        <v>2180</v>
      </c>
      <c r="G622">
        <v>47</v>
      </c>
      <c r="H622" t="s">
        <v>2567</v>
      </c>
      <c r="I622" t="s">
        <v>2580</v>
      </c>
      <c r="J622" t="s">
        <v>2590</v>
      </c>
      <c r="K622" t="s">
        <v>2600</v>
      </c>
      <c r="L622">
        <v>199.41</v>
      </c>
      <c r="M622" t="s">
        <v>2603</v>
      </c>
      <c r="N622">
        <v>5</v>
      </c>
    </row>
    <row r="623" spans="1:14" x14ac:dyDescent="0.35">
      <c r="A623" t="s">
        <v>635</v>
      </c>
      <c r="B623" t="s">
        <v>1432</v>
      </c>
      <c r="C623" t="s">
        <v>2181</v>
      </c>
      <c r="F623">
        <v>144.19999999999999</v>
      </c>
      <c r="H623" t="s">
        <v>2568</v>
      </c>
      <c r="I623" t="s">
        <v>2579</v>
      </c>
      <c r="J623" t="s">
        <v>2588</v>
      </c>
      <c r="K623" t="s">
        <v>2599</v>
      </c>
      <c r="L623">
        <v>269.8</v>
      </c>
      <c r="N623">
        <v>4</v>
      </c>
    </row>
    <row r="624" spans="1:14" x14ac:dyDescent="0.35">
      <c r="A624" t="s">
        <v>636</v>
      </c>
      <c r="B624" t="s">
        <v>1327</v>
      </c>
      <c r="C624" t="s">
        <v>2182</v>
      </c>
      <c r="E624" t="s">
        <v>2560</v>
      </c>
      <c r="G624">
        <v>92.7</v>
      </c>
      <c r="H624" t="s">
        <v>2564</v>
      </c>
      <c r="I624" t="s">
        <v>2571</v>
      </c>
      <c r="J624" t="s">
        <v>2587</v>
      </c>
      <c r="K624" t="s">
        <v>2599</v>
      </c>
      <c r="L624">
        <v>716.58613931646175</v>
      </c>
      <c r="N624">
        <v>5</v>
      </c>
    </row>
    <row r="625" spans="1:14" x14ac:dyDescent="0.35">
      <c r="A625" t="s">
        <v>637</v>
      </c>
      <c r="B625" t="s">
        <v>1433</v>
      </c>
      <c r="C625" t="s">
        <v>2183</v>
      </c>
      <c r="F625">
        <v>149</v>
      </c>
      <c r="G625">
        <v>81.599999999999994</v>
      </c>
      <c r="H625" t="s">
        <v>2568</v>
      </c>
      <c r="I625" t="s">
        <v>2577</v>
      </c>
      <c r="J625" t="s">
        <v>2584</v>
      </c>
      <c r="K625" t="s">
        <v>2600</v>
      </c>
      <c r="L625">
        <v>169.85</v>
      </c>
      <c r="M625" t="s">
        <v>2603</v>
      </c>
      <c r="N625">
        <v>4</v>
      </c>
    </row>
    <row r="626" spans="1:14" x14ac:dyDescent="0.35">
      <c r="A626" t="s">
        <v>638</v>
      </c>
      <c r="B626" t="s">
        <v>1434</v>
      </c>
      <c r="C626" t="s">
        <v>2184</v>
      </c>
      <c r="E626" t="s">
        <v>2560</v>
      </c>
      <c r="F626">
        <v>187.4</v>
      </c>
      <c r="H626" t="s">
        <v>2567</v>
      </c>
      <c r="I626" t="s">
        <v>2575</v>
      </c>
      <c r="J626" t="s">
        <v>2587</v>
      </c>
      <c r="K626" t="s">
        <v>2599</v>
      </c>
      <c r="L626">
        <v>920.13</v>
      </c>
      <c r="M626" t="s">
        <v>2602</v>
      </c>
      <c r="N626">
        <v>2</v>
      </c>
    </row>
    <row r="627" spans="1:14" x14ac:dyDescent="0.35">
      <c r="A627" t="s">
        <v>639</v>
      </c>
      <c r="B627" t="s">
        <v>1023</v>
      </c>
      <c r="C627" t="s">
        <v>2185</v>
      </c>
      <c r="D627">
        <v>24</v>
      </c>
      <c r="H627" t="s">
        <v>2564</v>
      </c>
      <c r="I627" t="s">
        <v>2574</v>
      </c>
      <c r="J627" t="s">
        <v>2590</v>
      </c>
      <c r="K627" t="s">
        <v>2601</v>
      </c>
      <c r="L627">
        <v>623.16999999999996</v>
      </c>
      <c r="M627" t="s">
        <v>2603</v>
      </c>
      <c r="N627">
        <v>3</v>
      </c>
    </row>
    <row r="628" spans="1:14" x14ac:dyDescent="0.35">
      <c r="A628" t="s">
        <v>640</v>
      </c>
      <c r="B628" t="s">
        <v>1435</v>
      </c>
      <c r="C628" t="s">
        <v>2186</v>
      </c>
      <c r="E628" t="s">
        <v>2558</v>
      </c>
      <c r="F628">
        <v>147.5</v>
      </c>
      <c r="H628" t="s">
        <v>2564</v>
      </c>
      <c r="I628" t="s">
        <v>2576</v>
      </c>
      <c r="J628" t="s">
        <v>2586</v>
      </c>
      <c r="K628" t="s">
        <v>2599</v>
      </c>
      <c r="L628">
        <v>298.97000000000003</v>
      </c>
      <c r="N628">
        <v>4</v>
      </c>
    </row>
    <row r="629" spans="1:14" x14ac:dyDescent="0.35">
      <c r="A629" t="s">
        <v>641</v>
      </c>
      <c r="B629" t="s">
        <v>1436</v>
      </c>
      <c r="C629" t="s">
        <v>2187</v>
      </c>
      <c r="D629">
        <v>45</v>
      </c>
      <c r="E629" t="s">
        <v>2560</v>
      </c>
      <c r="G629">
        <v>105.8</v>
      </c>
      <c r="H629" t="s">
        <v>2564</v>
      </c>
      <c r="I629" t="s">
        <v>2575</v>
      </c>
      <c r="J629" t="s">
        <v>2584</v>
      </c>
      <c r="K629" t="s">
        <v>2601</v>
      </c>
      <c r="L629">
        <v>237.91677687266181</v>
      </c>
      <c r="N629">
        <v>1</v>
      </c>
    </row>
    <row r="630" spans="1:14" x14ac:dyDescent="0.35">
      <c r="A630" t="s">
        <v>642</v>
      </c>
      <c r="B630" t="s">
        <v>1274</v>
      </c>
      <c r="C630" t="s">
        <v>2188</v>
      </c>
      <c r="E630" t="s">
        <v>2559</v>
      </c>
      <c r="G630">
        <v>100.7</v>
      </c>
      <c r="H630" t="s">
        <v>2564</v>
      </c>
      <c r="I630" t="s">
        <v>2569</v>
      </c>
      <c r="J630" t="s">
        <v>2589</v>
      </c>
      <c r="K630" t="s">
        <v>2598</v>
      </c>
      <c r="L630">
        <v>866.3</v>
      </c>
      <c r="M630" t="s">
        <v>2603</v>
      </c>
      <c r="N630">
        <v>1</v>
      </c>
    </row>
    <row r="631" spans="1:14" x14ac:dyDescent="0.35">
      <c r="A631" t="s">
        <v>643</v>
      </c>
      <c r="B631" t="s">
        <v>1059</v>
      </c>
      <c r="C631" t="s">
        <v>2189</v>
      </c>
      <c r="E631" t="s">
        <v>2561</v>
      </c>
      <c r="H631" t="s">
        <v>2563</v>
      </c>
      <c r="I631" t="s">
        <v>2581</v>
      </c>
      <c r="J631" t="s">
        <v>2588</v>
      </c>
      <c r="K631" t="s">
        <v>2599</v>
      </c>
      <c r="L631">
        <v>498.23</v>
      </c>
      <c r="M631" t="s">
        <v>2604</v>
      </c>
      <c r="N631">
        <v>1</v>
      </c>
    </row>
    <row r="632" spans="1:14" x14ac:dyDescent="0.35">
      <c r="A632" t="s">
        <v>644</v>
      </c>
      <c r="B632" t="s">
        <v>1437</v>
      </c>
      <c r="C632" t="s">
        <v>2190</v>
      </c>
      <c r="D632">
        <v>13</v>
      </c>
      <c r="F632">
        <v>148.4</v>
      </c>
      <c r="H632" t="s">
        <v>2567</v>
      </c>
      <c r="I632" t="s">
        <v>2581</v>
      </c>
      <c r="J632" t="s">
        <v>2588</v>
      </c>
      <c r="K632" t="s">
        <v>2601</v>
      </c>
      <c r="L632">
        <v>103.98</v>
      </c>
      <c r="M632" t="s">
        <v>2602</v>
      </c>
      <c r="N632">
        <v>5</v>
      </c>
    </row>
    <row r="633" spans="1:14" x14ac:dyDescent="0.35">
      <c r="A633" t="s">
        <v>645</v>
      </c>
      <c r="B633" t="s">
        <v>1331</v>
      </c>
      <c r="C633" t="s">
        <v>2191</v>
      </c>
      <c r="E633" t="s">
        <v>2561</v>
      </c>
      <c r="F633">
        <v>177.3</v>
      </c>
      <c r="G633">
        <v>85.2</v>
      </c>
      <c r="H633" t="s">
        <v>2563</v>
      </c>
      <c r="I633" t="s">
        <v>2580</v>
      </c>
      <c r="J633" t="s">
        <v>2584</v>
      </c>
      <c r="K633" t="s">
        <v>2600</v>
      </c>
      <c r="L633">
        <v>662.49</v>
      </c>
    </row>
    <row r="634" spans="1:14" x14ac:dyDescent="0.35">
      <c r="A634" t="s">
        <v>646</v>
      </c>
      <c r="B634" t="s">
        <v>1311</v>
      </c>
      <c r="C634" t="s">
        <v>2192</v>
      </c>
      <c r="E634" t="s">
        <v>2562</v>
      </c>
      <c r="G634">
        <v>85.8</v>
      </c>
      <c r="H634" t="s">
        <v>2568</v>
      </c>
      <c r="I634" t="s">
        <v>2575</v>
      </c>
      <c r="J634" t="s">
        <v>2585</v>
      </c>
      <c r="K634" t="s">
        <v>2598</v>
      </c>
      <c r="L634">
        <v>348.66</v>
      </c>
      <c r="M634" t="s">
        <v>2604</v>
      </c>
      <c r="N634">
        <v>4</v>
      </c>
    </row>
    <row r="635" spans="1:14" x14ac:dyDescent="0.35">
      <c r="A635" t="s">
        <v>647</v>
      </c>
      <c r="B635" t="s">
        <v>1143</v>
      </c>
      <c r="C635" t="s">
        <v>2193</v>
      </c>
      <c r="E635" t="s">
        <v>2560</v>
      </c>
      <c r="H635" t="s">
        <v>2568</v>
      </c>
      <c r="I635" t="s">
        <v>2583</v>
      </c>
      <c r="J635" t="s">
        <v>2588</v>
      </c>
      <c r="K635" t="s">
        <v>2598</v>
      </c>
      <c r="L635">
        <v>819.42</v>
      </c>
      <c r="M635" t="s">
        <v>2602</v>
      </c>
      <c r="N635" t="s">
        <v>2606</v>
      </c>
    </row>
    <row r="636" spans="1:14" x14ac:dyDescent="0.35">
      <c r="A636" t="s">
        <v>648</v>
      </c>
      <c r="B636" t="s">
        <v>1438</v>
      </c>
      <c r="C636" t="s">
        <v>2194</v>
      </c>
      <c r="H636" t="s">
        <v>2566</v>
      </c>
      <c r="I636" t="s">
        <v>2569</v>
      </c>
      <c r="J636" t="s">
        <v>2584</v>
      </c>
      <c r="K636" t="s">
        <v>2599</v>
      </c>
      <c r="L636">
        <v>810.35</v>
      </c>
      <c r="M636" t="s">
        <v>2604</v>
      </c>
      <c r="N636">
        <v>1</v>
      </c>
    </row>
    <row r="637" spans="1:14" x14ac:dyDescent="0.35">
      <c r="A637" t="s">
        <v>649</v>
      </c>
      <c r="B637" t="s">
        <v>1439</v>
      </c>
      <c r="C637" t="s">
        <v>2195</v>
      </c>
      <c r="D637">
        <v>54</v>
      </c>
      <c r="E637" t="s">
        <v>2560</v>
      </c>
      <c r="G637">
        <v>50.3</v>
      </c>
      <c r="H637" t="s">
        <v>2565</v>
      </c>
      <c r="I637" t="s">
        <v>2581</v>
      </c>
      <c r="J637" t="s">
        <v>2584</v>
      </c>
      <c r="K637" t="s">
        <v>2600</v>
      </c>
      <c r="L637">
        <v>832.37</v>
      </c>
      <c r="N637" t="s">
        <v>2606</v>
      </c>
    </row>
    <row r="638" spans="1:14" x14ac:dyDescent="0.35">
      <c r="A638" t="s">
        <v>650</v>
      </c>
      <c r="B638" t="s">
        <v>1440</v>
      </c>
      <c r="C638" t="s">
        <v>2196</v>
      </c>
      <c r="D638">
        <v>79</v>
      </c>
      <c r="H638" t="s">
        <v>2564</v>
      </c>
      <c r="I638" t="s">
        <v>2580</v>
      </c>
      <c r="J638" t="s">
        <v>2589</v>
      </c>
      <c r="K638" t="s">
        <v>2599</v>
      </c>
      <c r="L638">
        <v>483.03</v>
      </c>
      <c r="M638" t="s">
        <v>2604</v>
      </c>
      <c r="N638">
        <v>5</v>
      </c>
    </row>
    <row r="639" spans="1:14" x14ac:dyDescent="0.35">
      <c r="A639" t="s">
        <v>651</v>
      </c>
      <c r="B639" t="s">
        <v>1441</v>
      </c>
      <c r="C639" t="s">
        <v>2197</v>
      </c>
      <c r="D639">
        <v>10</v>
      </c>
      <c r="E639" t="s">
        <v>2559</v>
      </c>
      <c r="H639" t="s">
        <v>2565</v>
      </c>
      <c r="I639" t="s">
        <v>2577</v>
      </c>
      <c r="J639" t="s">
        <v>2589</v>
      </c>
      <c r="K639" t="s">
        <v>2600</v>
      </c>
      <c r="L639">
        <v>976.4018659817358</v>
      </c>
      <c r="M639" t="s">
        <v>2603</v>
      </c>
      <c r="N639">
        <v>4</v>
      </c>
    </row>
    <row r="640" spans="1:14" x14ac:dyDescent="0.35">
      <c r="A640" t="s">
        <v>652</v>
      </c>
      <c r="B640" t="s">
        <v>1049</v>
      </c>
      <c r="C640" t="s">
        <v>2198</v>
      </c>
      <c r="D640">
        <v>38</v>
      </c>
      <c r="E640" t="s">
        <v>2559</v>
      </c>
      <c r="F640">
        <v>142.80000000000001</v>
      </c>
      <c r="G640">
        <v>69.3</v>
      </c>
      <c r="H640" t="s">
        <v>2566</v>
      </c>
      <c r="I640" t="s">
        <v>2573</v>
      </c>
      <c r="J640" t="s">
        <v>2584</v>
      </c>
      <c r="K640" t="s">
        <v>2601</v>
      </c>
      <c r="L640">
        <v>809.03150670725813</v>
      </c>
      <c r="M640" t="s">
        <v>2603</v>
      </c>
      <c r="N640">
        <v>3</v>
      </c>
    </row>
    <row r="641" spans="1:14" x14ac:dyDescent="0.35">
      <c r="A641" t="s">
        <v>653</v>
      </c>
      <c r="B641" t="s">
        <v>1442</v>
      </c>
      <c r="C641" t="s">
        <v>2199</v>
      </c>
      <c r="D641">
        <v>19</v>
      </c>
      <c r="E641" t="s">
        <v>2561</v>
      </c>
      <c r="F641">
        <v>153.1</v>
      </c>
      <c r="H641" t="s">
        <v>2564</v>
      </c>
      <c r="I641" t="s">
        <v>2569</v>
      </c>
      <c r="J641" t="s">
        <v>2585</v>
      </c>
      <c r="K641" t="s">
        <v>2601</v>
      </c>
      <c r="L641">
        <v>24.11</v>
      </c>
    </row>
    <row r="642" spans="1:14" x14ac:dyDescent="0.35">
      <c r="A642" t="s">
        <v>654</v>
      </c>
      <c r="B642" t="s">
        <v>1208</v>
      </c>
      <c r="C642" t="s">
        <v>2200</v>
      </c>
      <c r="D642">
        <v>5</v>
      </c>
      <c r="G642">
        <v>95.7</v>
      </c>
      <c r="H642" t="s">
        <v>2563</v>
      </c>
      <c r="I642" t="s">
        <v>2582</v>
      </c>
      <c r="J642" t="s">
        <v>2587</v>
      </c>
      <c r="K642" t="s">
        <v>2600</v>
      </c>
      <c r="L642">
        <v>938.5342808445555</v>
      </c>
      <c r="M642" t="s">
        <v>2603</v>
      </c>
    </row>
    <row r="643" spans="1:14" x14ac:dyDescent="0.35">
      <c r="A643" t="s">
        <v>655</v>
      </c>
      <c r="B643" t="s">
        <v>1443</v>
      </c>
      <c r="C643" t="s">
        <v>2201</v>
      </c>
      <c r="F643">
        <v>164</v>
      </c>
      <c r="G643">
        <v>96.9</v>
      </c>
      <c r="H643" t="s">
        <v>2566</v>
      </c>
      <c r="I643" t="s">
        <v>2575</v>
      </c>
      <c r="J643" t="s">
        <v>2590</v>
      </c>
      <c r="K643" t="s">
        <v>2598</v>
      </c>
      <c r="L643">
        <v>100.6909355379249</v>
      </c>
      <c r="N643">
        <v>5</v>
      </c>
    </row>
    <row r="644" spans="1:14" x14ac:dyDescent="0.35">
      <c r="A644" t="s">
        <v>656</v>
      </c>
      <c r="B644" t="s">
        <v>1219</v>
      </c>
      <c r="C644" t="s">
        <v>2202</v>
      </c>
      <c r="G644">
        <v>119.2</v>
      </c>
      <c r="H644" t="s">
        <v>2563</v>
      </c>
      <c r="I644" t="s">
        <v>2579</v>
      </c>
      <c r="J644" t="s">
        <v>2586</v>
      </c>
      <c r="K644" t="s">
        <v>2600</v>
      </c>
      <c r="L644">
        <v>900.82</v>
      </c>
      <c r="M644" t="s">
        <v>2602</v>
      </c>
      <c r="N644">
        <v>1</v>
      </c>
    </row>
    <row r="645" spans="1:14" x14ac:dyDescent="0.35">
      <c r="A645" t="s">
        <v>657</v>
      </c>
      <c r="B645" t="s">
        <v>1035</v>
      </c>
      <c r="C645" t="s">
        <v>2203</v>
      </c>
      <c r="E645" t="s">
        <v>2562</v>
      </c>
      <c r="G645">
        <v>55.7</v>
      </c>
      <c r="H645" t="s">
        <v>2568</v>
      </c>
      <c r="I645" t="s">
        <v>2582</v>
      </c>
      <c r="J645" t="s">
        <v>2589</v>
      </c>
      <c r="K645" t="s">
        <v>2598</v>
      </c>
      <c r="L645">
        <v>35.700000000000003</v>
      </c>
      <c r="N645">
        <v>4</v>
      </c>
    </row>
    <row r="646" spans="1:14" x14ac:dyDescent="0.35">
      <c r="A646" t="s">
        <v>658</v>
      </c>
      <c r="B646" t="s">
        <v>1444</v>
      </c>
      <c r="C646" t="s">
        <v>2204</v>
      </c>
      <c r="E646" t="s">
        <v>2562</v>
      </c>
      <c r="G646">
        <v>59.6</v>
      </c>
      <c r="H646" t="s">
        <v>2565</v>
      </c>
      <c r="I646" t="s">
        <v>2574</v>
      </c>
      <c r="J646" t="s">
        <v>2588</v>
      </c>
      <c r="K646" t="s">
        <v>2599</v>
      </c>
      <c r="L646">
        <v>549.7243605547435</v>
      </c>
      <c r="M646" t="s">
        <v>2602</v>
      </c>
    </row>
    <row r="647" spans="1:14" x14ac:dyDescent="0.35">
      <c r="A647" t="s">
        <v>659</v>
      </c>
      <c r="B647" t="s">
        <v>1445</v>
      </c>
      <c r="C647" t="s">
        <v>2205</v>
      </c>
      <c r="G647">
        <v>57.9</v>
      </c>
      <c r="H647" t="s">
        <v>2566</v>
      </c>
      <c r="I647" t="s">
        <v>2574</v>
      </c>
      <c r="J647" t="s">
        <v>2587</v>
      </c>
      <c r="K647" t="s">
        <v>2600</v>
      </c>
      <c r="L647">
        <v>872.78</v>
      </c>
      <c r="N647" t="s">
        <v>2606</v>
      </c>
    </row>
    <row r="648" spans="1:14" x14ac:dyDescent="0.35">
      <c r="A648" t="s">
        <v>660</v>
      </c>
      <c r="B648" t="s">
        <v>1156</v>
      </c>
      <c r="C648" t="s">
        <v>2206</v>
      </c>
      <c r="D648">
        <v>66</v>
      </c>
      <c r="E648" t="s">
        <v>2559</v>
      </c>
      <c r="H648" t="s">
        <v>2566</v>
      </c>
      <c r="I648" t="s">
        <v>2577</v>
      </c>
      <c r="J648" t="s">
        <v>2584</v>
      </c>
      <c r="K648" t="s">
        <v>2601</v>
      </c>
      <c r="L648">
        <v>804.66</v>
      </c>
      <c r="M648" t="s">
        <v>2602</v>
      </c>
      <c r="N648">
        <v>2</v>
      </c>
    </row>
    <row r="649" spans="1:14" x14ac:dyDescent="0.35">
      <c r="A649" t="s">
        <v>661</v>
      </c>
      <c r="B649" t="s">
        <v>1446</v>
      </c>
      <c r="C649" t="s">
        <v>2207</v>
      </c>
      <c r="D649">
        <v>81</v>
      </c>
      <c r="F649">
        <v>175.6</v>
      </c>
      <c r="H649" t="s">
        <v>2565</v>
      </c>
      <c r="I649" t="s">
        <v>2578</v>
      </c>
      <c r="J649" t="s">
        <v>2586</v>
      </c>
      <c r="K649" t="s">
        <v>2598</v>
      </c>
      <c r="L649">
        <v>204.57</v>
      </c>
      <c r="N649">
        <v>1</v>
      </c>
    </row>
    <row r="650" spans="1:14" x14ac:dyDescent="0.35">
      <c r="A650" t="s">
        <v>662</v>
      </c>
      <c r="B650" t="s">
        <v>1295</v>
      </c>
      <c r="C650" t="s">
        <v>2208</v>
      </c>
      <c r="E650" t="s">
        <v>2562</v>
      </c>
      <c r="F650">
        <v>122.5</v>
      </c>
      <c r="H650" t="s">
        <v>2565</v>
      </c>
      <c r="I650" t="s">
        <v>2573</v>
      </c>
      <c r="J650" t="s">
        <v>2590</v>
      </c>
      <c r="K650" t="s">
        <v>2599</v>
      </c>
      <c r="L650">
        <v>151.33000000000001</v>
      </c>
      <c r="M650" t="s">
        <v>2604</v>
      </c>
      <c r="N650" t="s">
        <v>2606</v>
      </c>
    </row>
    <row r="651" spans="1:14" x14ac:dyDescent="0.35">
      <c r="A651" t="s">
        <v>663</v>
      </c>
      <c r="B651" t="s">
        <v>1447</v>
      </c>
      <c r="C651" t="s">
        <v>2209</v>
      </c>
      <c r="H651" t="s">
        <v>2563</v>
      </c>
      <c r="I651" t="s">
        <v>2575</v>
      </c>
      <c r="J651" t="s">
        <v>2586</v>
      </c>
      <c r="K651" t="s">
        <v>2599</v>
      </c>
      <c r="L651">
        <v>655.15</v>
      </c>
      <c r="M651" t="s">
        <v>2603</v>
      </c>
      <c r="N651" t="s">
        <v>2606</v>
      </c>
    </row>
    <row r="652" spans="1:14" x14ac:dyDescent="0.35">
      <c r="A652" t="s">
        <v>664</v>
      </c>
      <c r="B652" t="s">
        <v>1206</v>
      </c>
      <c r="C652" t="s">
        <v>2210</v>
      </c>
      <c r="E652" t="s">
        <v>2558</v>
      </c>
      <c r="F652">
        <v>186.6</v>
      </c>
      <c r="G652">
        <v>61.6</v>
      </c>
      <c r="H652" t="s">
        <v>2566</v>
      </c>
      <c r="I652" t="s">
        <v>2577</v>
      </c>
      <c r="J652" t="s">
        <v>2596</v>
      </c>
      <c r="K652" t="s">
        <v>2599</v>
      </c>
      <c r="L652">
        <v>779.66</v>
      </c>
      <c r="N652">
        <v>5</v>
      </c>
    </row>
    <row r="653" spans="1:14" x14ac:dyDescent="0.35">
      <c r="A653" t="s">
        <v>665</v>
      </c>
      <c r="B653" t="s">
        <v>1176</v>
      </c>
      <c r="C653" t="s">
        <v>2211</v>
      </c>
      <c r="E653" t="s">
        <v>2560</v>
      </c>
      <c r="F653">
        <v>199.9</v>
      </c>
      <c r="G653">
        <v>103.2</v>
      </c>
      <c r="H653" t="s">
        <v>2566</v>
      </c>
      <c r="I653" t="s">
        <v>2571</v>
      </c>
      <c r="J653" t="s">
        <v>2588</v>
      </c>
      <c r="K653" t="s">
        <v>2598</v>
      </c>
      <c r="L653">
        <v>472.36</v>
      </c>
      <c r="N653">
        <v>5</v>
      </c>
    </row>
    <row r="654" spans="1:14" x14ac:dyDescent="0.35">
      <c r="A654" t="s">
        <v>666</v>
      </c>
      <c r="B654" t="s">
        <v>1448</v>
      </c>
      <c r="C654" t="s">
        <v>2212</v>
      </c>
      <c r="E654" t="s">
        <v>2560</v>
      </c>
      <c r="H654" t="s">
        <v>2563</v>
      </c>
      <c r="I654" t="s">
        <v>2580</v>
      </c>
      <c r="J654" t="s">
        <v>2584</v>
      </c>
      <c r="K654" t="s">
        <v>2601</v>
      </c>
      <c r="L654">
        <v>420.37</v>
      </c>
      <c r="M654" t="s">
        <v>2604</v>
      </c>
    </row>
    <row r="655" spans="1:14" x14ac:dyDescent="0.35">
      <c r="A655" t="s">
        <v>667</v>
      </c>
      <c r="B655" t="s">
        <v>1449</v>
      </c>
      <c r="C655" t="s">
        <v>2213</v>
      </c>
      <c r="G655">
        <v>86.7</v>
      </c>
      <c r="H655" t="s">
        <v>2567</v>
      </c>
      <c r="I655" t="s">
        <v>2574</v>
      </c>
      <c r="J655" t="s">
        <v>2585</v>
      </c>
      <c r="K655" t="s">
        <v>2601</v>
      </c>
      <c r="L655">
        <v>409.09</v>
      </c>
      <c r="M655" t="s">
        <v>2603</v>
      </c>
    </row>
    <row r="656" spans="1:14" x14ac:dyDescent="0.35">
      <c r="A656" t="s">
        <v>668</v>
      </c>
      <c r="B656" t="s">
        <v>1450</v>
      </c>
      <c r="C656" t="s">
        <v>2214</v>
      </c>
      <c r="E656" t="s">
        <v>2562</v>
      </c>
      <c r="H656" t="s">
        <v>2563</v>
      </c>
      <c r="I656" t="s">
        <v>2574</v>
      </c>
      <c r="J656" t="s">
        <v>2585</v>
      </c>
      <c r="K656" t="s">
        <v>2601</v>
      </c>
      <c r="L656">
        <v>565.59</v>
      </c>
      <c r="M656" t="s">
        <v>2604</v>
      </c>
    </row>
    <row r="657" spans="1:14" x14ac:dyDescent="0.35">
      <c r="A657" t="s">
        <v>669</v>
      </c>
      <c r="B657" t="s">
        <v>1297</v>
      </c>
      <c r="C657" t="s">
        <v>2215</v>
      </c>
      <c r="D657">
        <v>29</v>
      </c>
      <c r="E657" t="s">
        <v>2562</v>
      </c>
      <c r="H657" t="s">
        <v>2565</v>
      </c>
      <c r="I657" t="s">
        <v>2575</v>
      </c>
      <c r="J657" t="s">
        <v>2586</v>
      </c>
      <c r="K657" t="s">
        <v>2599</v>
      </c>
      <c r="L657">
        <v>383.66</v>
      </c>
      <c r="M657" t="s">
        <v>2602</v>
      </c>
      <c r="N657" t="s">
        <v>2605</v>
      </c>
    </row>
    <row r="658" spans="1:14" x14ac:dyDescent="0.35">
      <c r="A658" t="s">
        <v>670</v>
      </c>
      <c r="B658" t="s">
        <v>1346</v>
      </c>
      <c r="C658" t="s">
        <v>2216</v>
      </c>
      <c r="E658" t="s">
        <v>2562</v>
      </c>
      <c r="G658">
        <v>97.8</v>
      </c>
      <c r="H658" t="s">
        <v>2567</v>
      </c>
      <c r="I658" t="s">
        <v>2578</v>
      </c>
      <c r="J658" t="s">
        <v>2587</v>
      </c>
      <c r="K658" t="s">
        <v>2600</v>
      </c>
      <c r="L658">
        <v>66.53</v>
      </c>
      <c r="M658" t="s">
        <v>2604</v>
      </c>
      <c r="N658">
        <v>1</v>
      </c>
    </row>
    <row r="659" spans="1:14" x14ac:dyDescent="0.35">
      <c r="A659" t="s">
        <v>671</v>
      </c>
      <c r="B659" t="s">
        <v>1212</v>
      </c>
      <c r="C659" t="s">
        <v>2217</v>
      </c>
      <c r="E659" t="s">
        <v>2558</v>
      </c>
      <c r="H659" t="s">
        <v>2563</v>
      </c>
      <c r="I659" t="s">
        <v>2583</v>
      </c>
      <c r="J659" t="s">
        <v>2584</v>
      </c>
      <c r="K659" t="s">
        <v>2601</v>
      </c>
      <c r="L659">
        <v>551.17822982807718</v>
      </c>
      <c r="M659" t="s">
        <v>2603</v>
      </c>
      <c r="N659" t="s">
        <v>2605</v>
      </c>
    </row>
    <row r="660" spans="1:14" x14ac:dyDescent="0.35">
      <c r="A660" t="s">
        <v>672</v>
      </c>
      <c r="B660" t="s">
        <v>1174</v>
      </c>
      <c r="C660" t="s">
        <v>2218</v>
      </c>
      <c r="D660">
        <v>63</v>
      </c>
      <c r="E660" t="s">
        <v>2560</v>
      </c>
      <c r="F660">
        <v>153.5</v>
      </c>
      <c r="G660">
        <v>50.8</v>
      </c>
      <c r="H660" t="s">
        <v>2565</v>
      </c>
      <c r="I660" t="s">
        <v>2573</v>
      </c>
      <c r="J660" t="s">
        <v>2588</v>
      </c>
      <c r="K660" t="s">
        <v>2599</v>
      </c>
      <c r="L660">
        <v>702.09</v>
      </c>
      <c r="M660" t="s">
        <v>2602</v>
      </c>
      <c r="N660">
        <v>2</v>
      </c>
    </row>
    <row r="661" spans="1:14" x14ac:dyDescent="0.35">
      <c r="A661" t="s">
        <v>673</v>
      </c>
      <c r="B661" t="s">
        <v>1174</v>
      </c>
      <c r="C661" t="s">
        <v>2219</v>
      </c>
      <c r="E661" t="s">
        <v>2558</v>
      </c>
      <c r="G661">
        <v>94.4</v>
      </c>
      <c r="H661" t="s">
        <v>2563</v>
      </c>
      <c r="I661" t="s">
        <v>2581</v>
      </c>
      <c r="J661" t="s">
        <v>2589</v>
      </c>
      <c r="K661" t="s">
        <v>2600</v>
      </c>
      <c r="L661">
        <v>501.76</v>
      </c>
      <c r="N661">
        <v>5</v>
      </c>
    </row>
    <row r="662" spans="1:14" x14ac:dyDescent="0.35">
      <c r="A662" t="s">
        <v>674</v>
      </c>
      <c r="B662" t="s">
        <v>1217</v>
      </c>
      <c r="C662" t="s">
        <v>2220</v>
      </c>
      <c r="D662">
        <v>6</v>
      </c>
      <c r="E662" t="s">
        <v>2559</v>
      </c>
      <c r="G662">
        <v>73</v>
      </c>
      <c r="H662" t="s">
        <v>2567</v>
      </c>
      <c r="I662" t="s">
        <v>2581</v>
      </c>
      <c r="J662" t="s">
        <v>2589</v>
      </c>
      <c r="K662" t="s">
        <v>2600</v>
      </c>
      <c r="L662">
        <v>74.930000000000007</v>
      </c>
      <c r="N662">
        <v>5</v>
      </c>
    </row>
    <row r="663" spans="1:14" x14ac:dyDescent="0.35">
      <c r="A663" t="s">
        <v>675</v>
      </c>
      <c r="B663" t="s">
        <v>1420</v>
      </c>
      <c r="C663" t="s">
        <v>2221</v>
      </c>
      <c r="D663">
        <v>82</v>
      </c>
      <c r="E663" t="s">
        <v>2561</v>
      </c>
      <c r="H663" t="s">
        <v>2564</v>
      </c>
      <c r="I663" t="s">
        <v>2569</v>
      </c>
      <c r="J663" t="s">
        <v>2590</v>
      </c>
      <c r="K663" t="s">
        <v>2600</v>
      </c>
      <c r="L663">
        <v>863.75</v>
      </c>
      <c r="M663" t="s">
        <v>2603</v>
      </c>
      <c r="N663">
        <v>4</v>
      </c>
    </row>
    <row r="664" spans="1:14" x14ac:dyDescent="0.35">
      <c r="A664" t="s">
        <v>676</v>
      </c>
      <c r="B664" t="s">
        <v>1211</v>
      </c>
      <c r="C664" t="s">
        <v>2222</v>
      </c>
      <c r="E664" t="s">
        <v>2559</v>
      </c>
      <c r="H664" t="s">
        <v>2564</v>
      </c>
      <c r="I664" t="s">
        <v>2578</v>
      </c>
      <c r="J664" t="s">
        <v>2591</v>
      </c>
      <c r="K664" t="s">
        <v>2601</v>
      </c>
      <c r="L664">
        <v>768.89</v>
      </c>
      <c r="N664" t="s">
        <v>2605</v>
      </c>
    </row>
    <row r="665" spans="1:14" x14ac:dyDescent="0.35">
      <c r="A665" t="s">
        <v>677</v>
      </c>
      <c r="B665" t="s">
        <v>1048</v>
      </c>
      <c r="C665" t="s">
        <v>2223</v>
      </c>
      <c r="D665">
        <v>81</v>
      </c>
      <c r="E665" t="s">
        <v>2562</v>
      </c>
      <c r="H665" t="s">
        <v>2568</v>
      </c>
      <c r="I665" t="s">
        <v>2573</v>
      </c>
      <c r="J665" t="s">
        <v>2590</v>
      </c>
      <c r="K665" t="s">
        <v>2599</v>
      </c>
      <c r="L665">
        <v>724.8</v>
      </c>
      <c r="N665">
        <v>5</v>
      </c>
    </row>
    <row r="666" spans="1:14" x14ac:dyDescent="0.35">
      <c r="A666" t="s">
        <v>678</v>
      </c>
      <c r="B666" t="s">
        <v>1291</v>
      </c>
      <c r="C666" t="s">
        <v>2224</v>
      </c>
      <c r="D666">
        <v>5</v>
      </c>
      <c r="G666">
        <v>75.8</v>
      </c>
      <c r="H666" t="s">
        <v>2565</v>
      </c>
      <c r="I666" t="s">
        <v>2579</v>
      </c>
      <c r="J666" t="s">
        <v>2590</v>
      </c>
      <c r="K666" t="s">
        <v>2600</v>
      </c>
      <c r="L666">
        <v>717.5</v>
      </c>
      <c r="M666" t="s">
        <v>2602</v>
      </c>
      <c r="N666">
        <v>2</v>
      </c>
    </row>
    <row r="667" spans="1:14" x14ac:dyDescent="0.35">
      <c r="A667" t="s">
        <v>679</v>
      </c>
      <c r="B667" t="s">
        <v>1161</v>
      </c>
      <c r="C667" t="s">
        <v>2225</v>
      </c>
      <c r="D667">
        <v>62</v>
      </c>
      <c r="E667" t="s">
        <v>2559</v>
      </c>
      <c r="F667">
        <v>168.8</v>
      </c>
      <c r="H667" t="s">
        <v>2567</v>
      </c>
      <c r="I667" t="s">
        <v>2576</v>
      </c>
      <c r="J667" t="s">
        <v>2585</v>
      </c>
      <c r="K667" t="s">
        <v>2599</v>
      </c>
      <c r="L667">
        <v>393.69533927847169</v>
      </c>
      <c r="N667" t="s">
        <v>2606</v>
      </c>
    </row>
    <row r="668" spans="1:14" x14ac:dyDescent="0.35">
      <c r="A668" t="s">
        <v>680</v>
      </c>
      <c r="B668" t="s">
        <v>1451</v>
      </c>
      <c r="C668" t="s">
        <v>2226</v>
      </c>
      <c r="E668" t="s">
        <v>2561</v>
      </c>
      <c r="H668" t="s">
        <v>2568</v>
      </c>
      <c r="I668" t="s">
        <v>2580</v>
      </c>
      <c r="J668" t="s">
        <v>2590</v>
      </c>
      <c r="K668" t="s">
        <v>2601</v>
      </c>
      <c r="L668">
        <v>798.43</v>
      </c>
    </row>
    <row r="669" spans="1:14" x14ac:dyDescent="0.35">
      <c r="A669" t="s">
        <v>681</v>
      </c>
      <c r="B669" t="s">
        <v>1346</v>
      </c>
      <c r="C669" t="s">
        <v>2227</v>
      </c>
      <c r="E669" t="s">
        <v>2560</v>
      </c>
      <c r="F669">
        <v>154.1</v>
      </c>
      <c r="H669" t="s">
        <v>2566</v>
      </c>
      <c r="I669" t="s">
        <v>2575</v>
      </c>
      <c r="J669" t="s">
        <v>2584</v>
      </c>
      <c r="K669" t="s">
        <v>2599</v>
      </c>
      <c r="L669">
        <v>335.17</v>
      </c>
      <c r="M669" t="s">
        <v>2603</v>
      </c>
    </row>
    <row r="670" spans="1:14" x14ac:dyDescent="0.35">
      <c r="A670" t="s">
        <v>682</v>
      </c>
      <c r="B670" t="s">
        <v>1127</v>
      </c>
      <c r="C670" t="s">
        <v>2228</v>
      </c>
      <c r="D670">
        <v>32</v>
      </c>
      <c r="E670" t="s">
        <v>2561</v>
      </c>
      <c r="F670">
        <v>116.1</v>
      </c>
      <c r="H670" t="s">
        <v>2568</v>
      </c>
      <c r="I670" t="s">
        <v>2577</v>
      </c>
      <c r="J670" t="s">
        <v>2588</v>
      </c>
      <c r="K670" t="s">
        <v>2598</v>
      </c>
      <c r="L670">
        <v>402.93</v>
      </c>
    </row>
    <row r="671" spans="1:14" x14ac:dyDescent="0.35">
      <c r="A671" t="s">
        <v>683</v>
      </c>
      <c r="B671" t="s">
        <v>1452</v>
      </c>
      <c r="C671" t="s">
        <v>2229</v>
      </c>
      <c r="E671" t="s">
        <v>2562</v>
      </c>
      <c r="H671" t="s">
        <v>2565</v>
      </c>
      <c r="I671" t="s">
        <v>2579</v>
      </c>
      <c r="J671" t="s">
        <v>2590</v>
      </c>
      <c r="K671" t="s">
        <v>2600</v>
      </c>
      <c r="L671">
        <v>857.74</v>
      </c>
    </row>
    <row r="672" spans="1:14" x14ac:dyDescent="0.35">
      <c r="A672" t="s">
        <v>684</v>
      </c>
      <c r="B672" t="s">
        <v>1453</v>
      </c>
      <c r="C672" t="s">
        <v>2230</v>
      </c>
      <c r="E672" t="s">
        <v>2558</v>
      </c>
      <c r="F672">
        <v>139.6</v>
      </c>
      <c r="H672" t="s">
        <v>2565</v>
      </c>
      <c r="I672" t="s">
        <v>2575</v>
      </c>
      <c r="J672" t="s">
        <v>2590</v>
      </c>
      <c r="K672" t="s">
        <v>2599</v>
      </c>
      <c r="L672">
        <v>461.34</v>
      </c>
    </row>
    <row r="673" spans="1:14" x14ac:dyDescent="0.35">
      <c r="A673" t="s">
        <v>685</v>
      </c>
      <c r="B673" t="s">
        <v>1454</v>
      </c>
      <c r="C673" t="s">
        <v>2231</v>
      </c>
      <c r="E673" t="s">
        <v>2558</v>
      </c>
      <c r="H673" t="s">
        <v>2565</v>
      </c>
      <c r="I673" t="s">
        <v>2573</v>
      </c>
      <c r="J673" t="s">
        <v>2589</v>
      </c>
      <c r="K673" t="s">
        <v>2601</v>
      </c>
      <c r="L673">
        <v>855.67</v>
      </c>
      <c r="M673" t="s">
        <v>2604</v>
      </c>
      <c r="N673" t="s">
        <v>2606</v>
      </c>
    </row>
    <row r="674" spans="1:14" x14ac:dyDescent="0.35">
      <c r="A674" t="s">
        <v>686</v>
      </c>
      <c r="B674" t="s">
        <v>1376</v>
      </c>
      <c r="C674" t="s">
        <v>2232</v>
      </c>
      <c r="F674">
        <v>149.4</v>
      </c>
      <c r="H674" t="s">
        <v>2568</v>
      </c>
      <c r="I674" t="s">
        <v>2583</v>
      </c>
      <c r="J674" t="s">
        <v>2588</v>
      </c>
      <c r="K674" t="s">
        <v>2601</v>
      </c>
      <c r="L674">
        <v>412.27</v>
      </c>
      <c r="M674" t="s">
        <v>2604</v>
      </c>
      <c r="N674">
        <v>4</v>
      </c>
    </row>
    <row r="675" spans="1:14" x14ac:dyDescent="0.35">
      <c r="A675" t="s">
        <v>687</v>
      </c>
      <c r="B675" t="s">
        <v>1455</v>
      </c>
      <c r="C675" t="s">
        <v>2233</v>
      </c>
      <c r="D675">
        <v>50</v>
      </c>
      <c r="H675" t="s">
        <v>2564</v>
      </c>
      <c r="I675" t="s">
        <v>2574</v>
      </c>
      <c r="J675" t="s">
        <v>2589</v>
      </c>
      <c r="K675" t="s">
        <v>2601</v>
      </c>
      <c r="L675">
        <v>433</v>
      </c>
      <c r="M675" t="s">
        <v>2604</v>
      </c>
      <c r="N675" t="s">
        <v>2605</v>
      </c>
    </row>
    <row r="676" spans="1:14" x14ac:dyDescent="0.35">
      <c r="A676" t="s">
        <v>688</v>
      </c>
      <c r="B676" t="s">
        <v>1261</v>
      </c>
      <c r="C676" t="s">
        <v>2234</v>
      </c>
      <c r="E676" t="s">
        <v>2558</v>
      </c>
      <c r="H676" t="s">
        <v>2564</v>
      </c>
      <c r="I676" t="s">
        <v>2581</v>
      </c>
      <c r="J676" t="s">
        <v>2584</v>
      </c>
      <c r="K676" t="s">
        <v>2598</v>
      </c>
      <c r="L676">
        <v>489.19</v>
      </c>
      <c r="M676" t="s">
        <v>2603</v>
      </c>
    </row>
    <row r="677" spans="1:14" x14ac:dyDescent="0.35">
      <c r="A677" t="s">
        <v>689</v>
      </c>
      <c r="B677" t="s">
        <v>1456</v>
      </c>
      <c r="C677" t="s">
        <v>2235</v>
      </c>
      <c r="D677">
        <v>14</v>
      </c>
      <c r="H677" t="s">
        <v>2565</v>
      </c>
      <c r="I677" t="s">
        <v>2572</v>
      </c>
      <c r="J677" t="s">
        <v>2584</v>
      </c>
      <c r="K677" t="s">
        <v>2599</v>
      </c>
      <c r="L677">
        <v>335.93</v>
      </c>
      <c r="N677" t="s">
        <v>2606</v>
      </c>
    </row>
    <row r="678" spans="1:14" x14ac:dyDescent="0.35">
      <c r="A678" t="s">
        <v>690</v>
      </c>
      <c r="B678" t="s">
        <v>1457</v>
      </c>
      <c r="C678" t="s">
        <v>2236</v>
      </c>
      <c r="H678" t="s">
        <v>2564</v>
      </c>
      <c r="I678" t="s">
        <v>2569</v>
      </c>
      <c r="J678" t="s">
        <v>2587</v>
      </c>
      <c r="K678" t="s">
        <v>2601</v>
      </c>
      <c r="L678">
        <v>697.67</v>
      </c>
      <c r="M678" t="s">
        <v>2603</v>
      </c>
    </row>
    <row r="679" spans="1:14" x14ac:dyDescent="0.35">
      <c r="A679" t="s">
        <v>691</v>
      </c>
      <c r="B679" t="s">
        <v>1321</v>
      </c>
      <c r="C679" t="s">
        <v>2237</v>
      </c>
      <c r="H679" t="s">
        <v>2566</v>
      </c>
      <c r="I679" t="s">
        <v>2580</v>
      </c>
      <c r="J679" t="s">
        <v>2590</v>
      </c>
      <c r="K679" t="s">
        <v>2599</v>
      </c>
      <c r="L679">
        <v>813.49</v>
      </c>
    </row>
    <row r="680" spans="1:14" x14ac:dyDescent="0.35">
      <c r="A680" t="s">
        <v>692</v>
      </c>
      <c r="B680" t="s">
        <v>1086</v>
      </c>
      <c r="C680" t="s">
        <v>2238</v>
      </c>
      <c r="E680" t="s">
        <v>2562</v>
      </c>
      <c r="F680">
        <v>113.9</v>
      </c>
      <c r="H680" t="s">
        <v>2565</v>
      </c>
      <c r="I680" t="s">
        <v>2579</v>
      </c>
      <c r="J680" t="s">
        <v>2589</v>
      </c>
      <c r="K680" t="s">
        <v>2600</v>
      </c>
      <c r="L680">
        <v>374.44</v>
      </c>
      <c r="M680" t="s">
        <v>2603</v>
      </c>
      <c r="N680">
        <v>1</v>
      </c>
    </row>
    <row r="681" spans="1:14" x14ac:dyDescent="0.35">
      <c r="A681" t="s">
        <v>693</v>
      </c>
      <c r="B681" t="s">
        <v>1219</v>
      </c>
      <c r="C681" t="s">
        <v>2239</v>
      </c>
      <c r="E681" t="s">
        <v>2559</v>
      </c>
      <c r="G681">
        <v>63.2</v>
      </c>
      <c r="H681" t="s">
        <v>2567</v>
      </c>
      <c r="I681" t="s">
        <v>2583</v>
      </c>
      <c r="J681" t="s">
        <v>2589</v>
      </c>
      <c r="K681" t="s">
        <v>2600</v>
      </c>
      <c r="L681">
        <v>501.09</v>
      </c>
      <c r="M681" t="s">
        <v>2602</v>
      </c>
      <c r="N681">
        <v>4</v>
      </c>
    </row>
    <row r="682" spans="1:14" x14ac:dyDescent="0.35">
      <c r="A682" t="s">
        <v>694</v>
      </c>
      <c r="B682" t="s">
        <v>1343</v>
      </c>
      <c r="C682" t="s">
        <v>2240</v>
      </c>
      <c r="F682">
        <v>114.2</v>
      </c>
      <c r="H682" t="s">
        <v>2564</v>
      </c>
      <c r="I682" t="s">
        <v>2581</v>
      </c>
      <c r="J682" t="s">
        <v>2584</v>
      </c>
      <c r="K682" t="s">
        <v>2598</v>
      </c>
      <c r="L682">
        <v>258.83999999999997</v>
      </c>
      <c r="N682">
        <v>5</v>
      </c>
    </row>
    <row r="683" spans="1:14" x14ac:dyDescent="0.35">
      <c r="A683" t="s">
        <v>695</v>
      </c>
      <c r="B683" t="s">
        <v>1318</v>
      </c>
      <c r="C683" t="s">
        <v>2241</v>
      </c>
      <c r="D683">
        <v>67</v>
      </c>
      <c r="E683" t="s">
        <v>2558</v>
      </c>
      <c r="H683" t="s">
        <v>2568</v>
      </c>
      <c r="I683" t="s">
        <v>2577</v>
      </c>
      <c r="J683" t="s">
        <v>2584</v>
      </c>
      <c r="K683" t="s">
        <v>2598</v>
      </c>
      <c r="L683">
        <v>142.33000000000001</v>
      </c>
      <c r="M683" t="s">
        <v>2602</v>
      </c>
      <c r="N683">
        <v>4</v>
      </c>
    </row>
    <row r="684" spans="1:14" x14ac:dyDescent="0.35">
      <c r="A684" t="s">
        <v>696</v>
      </c>
      <c r="B684" t="s">
        <v>1458</v>
      </c>
      <c r="C684" t="s">
        <v>2242</v>
      </c>
      <c r="D684">
        <v>65</v>
      </c>
      <c r="E684" t="s">
        <v>2561</v>
      </c>
      <c r="H684" t="s">
        <v>2563</v>
      </c>
      <c r="I684" t="s">
        <v>2574</v>
      </c>
      <c r="J684" t="s">
        <v>2590</v>
      </c>
      <c r="K684" t="s">
        <v>2598</v>
      </c>
      <c r="L684">
        <v>163.62</v>
      </c>
      <c r="M684" t="s">
        <v>2602</v>
      </c>
      <c r="N684">
        <v>5</v>
      </c>
    </row>
    <row r="685" spans="1:14" x14ac:dyDescent="0.35">
      <c r="A685" t="s">
        <v>697</v>
      </c>
      <c r="B685" t="s">
        <v>1342</v>
      </c>
      <c r="C685" t="s">
        <v>2243</v>
      </c>
      <c r="E685" t="s">
        <v>2558</v>
      </c>
      <c r="H685" t="s">
        <v>2565</v>
      </c>
      <c r="I685" t="s">
        <v>2581</v>
      </c>
      <c r="J685" t="s">
        <v>2584</v>
      </c>
      <c r="K685" t="s">
        <v>2601</v>
      </c>
      <c r="L685">
        <v>454.98807177624121</v>
      </c>
    </row>
    <row r="686" spans="1:14" x14ac:dyDescent="0.35">
      <c r="A686" t="s">
        <v>698</v>
      </c>
      <c r="B686" t="s">
        <v>1459</v>
      </c>
      <c r="C686" t="s">
        <v>2244</v>
      </c>
      <c r="E686" t="s">
        <v>2559</v>
      </c>
      <c r="H686" t="s">
        <v>2563</v>
      </c>
      <c r="I686" t="s">
        <v>2573</v>
      </c>
      <c r="J686" t="s">
        <v>2584</v>
      </c>
      <c r="K686" t="s">
        <v>2600</v>
      </c>
      <c r="L686">
        <v>407.28</v>
      </c>
      <c r="M686" t="s">
        <v>2603</v>
      </c>
      <c r="N686" t="s">
        <v>2605</v>
      </c>
    </row>
    <row r="687" spans="1:14" x14ac:dyDescent="0.35">
      <c r="A687" t="s">
        <v>699</v>
      </c>
      <c r="B687" t="s">
        <v>1460</v>
      </c>
      <c r="C687" t="s">
        <v>2245</v>
      </c>
      <c r="E687" t="s">
        <v>2560</v>
      </c>
      <c r="G687">
        <v>67.2</v>
      </c>
      <c r="H687" t="s">
        <v>2568</v>
      </c>
      <c r="I687" t="s">
        <v>2572</v>
      </c>
      <c r="J687" t="s">
        <v>2587</v>
      </c>
      <c r="K687" t="s">
        <v>2600</v>
      </c>
      <c r="L687">
        <v>861.18</v>
      </c>
      <c r="M687" t="s">
        <v>2602</v>
      </c>
      <c r="N687">
        <v>1</v>
      </c>
    </row>
    <row r="688" spans="1:14" x14ac:dyDescent="0.35">
      <c r="A688" t="s">
        <v>700</v>
      </c>
      <c r="B688" t="s">
        <v>1301</v>
      </c>
      <c r="C688" t="s">
        <v>2246</v>
      </c>
      <c r="E688" t="s">
        <v>2562</v>
      </c>
      <c r="F688">
        <v>180.6</v>
      </c>
      <c r="H688" t="s">
        <v>2563</v>
      </c>
      <c r="I688" t="s">
        <v>2575</v>
      </c>
      <c r="J688" t="s">
        <v>2586</v>
      </c>
      <c r="K688" t="s">
        <v>2599</v>
      </c>
      <c r="L688">
        <v>684.49</v>
      </c>
      <c r="M688" t="s">
        <v>2604</v>
      </c>
      <c r="N688" t="s">
        <v>2605</v>
      </c>
    </row>
    <row r="689" spans="1:14" x14ac:dyDescent="0.35">
      <c r="A689" t="s">
        <v>701</v>
      </c>
      <c r="B689" t="s">
        <v>1461</v>
      </c>
      <c r="C689" t="s">
        <v>2247</v>
      </c>
      <c r="E689" t="s">
        <v>2559</v>
      </c>
      <c r="H689" t="s">
        <v>2567</v>
      </c>
      <c r="I689" t="s">
        <v>2580</v>
      </c>
      <c r="J689" t="s">
        <v>2588</v>
      </c>
      <c r="K689" t="s">
        <v>2600</v>
      </c>
      <c r="L689">
        <v>108.08</v>
      </c>
      <c r="M689" t="s">
        <v>2603</v>
      </c>
      <c r="N689">
        <v>5</v>
      </c>
    </row>
    <row r="690" spans="1:14" x14ac:dyDescent="0.35">
      <c r="A690" t="s">
        <v>702</v>
      </c>
      <c r="B690" t="s">
        <v>1068</v>
      </c>
      <c r="C690" t="s">
        <v>2248</v>
      </c>
      <c r="E690" t="s">
        <v>2559</v>
      </c>
      <c r="F690">
        <v>127.1</v>
      </c>
      <c r="G690">
        <v>97.1</v>
      </c>
      <c r="H690" t="s">
        <v>2565</v>
      </c>
      <c r="I690" t="s">
        <v>2577</v>
      </c>
      <c r="J690" t="s">
        <v>2590</v>
      </c>
      <c r="K690" t="s">
        <v>2598</v>
      </c>
      <c r="L690">
        <v>280.93678542333942</v>
      </c>
    </row>
    <row r="691" spans="1:14" x14ac:dyDescent="0.35">
      <c r="A691" t="s">
        <v>703</v>
      </c>
      <c r="B691" t="s">
        <v>1058</v>
      </c>
      <c r="C691" t="s">
        <v>2249</v>
      </c>
      <c r="H691" t="s">
        <v>2567</v>
      </c>
      <c r="I691" t="s">
        <v>2572</v>
      </c>
      <c r="J691" t="s">
        <v>2589</v>
      </c>
      <c r="K691" t="s">
        <v>2599</v>
      </c>
      <c r="L691">
        <v>718.46</v>
      </c>
      <c r="N691" t="s">
        <v>2606</v>
      </c>
    </row>
    <row r="692" spans="1:14" x14ac:dyDescent="0.35">
      <c r="A692" t="s">
        <v>704</v>
      </c>
      <c r="B692" t="s">
        <v>1462</v>
      </c>
      <c r="C692" t="s">
        <v>2250</v>
      </c>
      <c r="E692" t="s">
        <v>2562</v>
      </c>
      <c r="G692">
        <v>118.2</v>
      </c>
      <c r="H692" t="s">
        <v>2567</v>
      </c>
      <c r="I692" t="s">
        <v>2569</v>
      </c>
      <c r="J692" t="s">
        <v>2588</v>
      </c>
      <c r="K692" t="s">
        <v>2600</v>
      </c>
      <c r="L692">
        <v>170.82</v>
      </c>
      <c r="N692">
        <v>5</v>
      </c>
    </row>
    <row r="693" spans="1:14" x14ac:dyDescent="0.35">
      <c r="A693" t="s">
        <v>705</v>
      </c>
      <c r="B693" t="s">
        <v>1463</v>
      </c>
      <c r="C693" t="s">
        <v>2251</v>
      </c>
      <c r="E693" t="s">
        <v>2562</v>
      </c>
      <c r="H693" t="s">
        <v>2564</v>
      </c>
      <c r="I693" t="s">
        <v>2581</v>
      </c>
      <c r="J693" t="s">
        <v>2590</v>
      </c>
      <c r="K693" t="s">
        <v>2598</v>
      </c>
      <c r="L693">
        <v>689.25</v>
      </c>
      <c r="N693">
        <v>3</v>
      </c>
    </row>
    <row r="694" spans="1:14" x14ac:dyDescent="0.35">
      <c r="A694" t="s">
        <v>706</v>
      </c>
      <c r="B694" t="s">
        <v>1304</v>
      </c>
      <c r="C694" t="s">
        <v>2252</v>
      </c>
      <c r="E694" t="s">
        <v>2561</v>
      </c>
      <c r="H694" t="s">
        <v>2563</v>
      </c>
      <c r="I694" t="s">
        <v>2569</v>
      </c>
      <c r="J694" t="s">
        <v>2589</v>
      </c>
      <c r="K694" t="s">
        <v>2598</v>
      </c>
      <c r="L694">
        <v>453.86</v>
      </c>
    </row>
    <row r="695" spans="1:14" x14ac:dyDescent="0.35">
      <c r="A695" t="s">
        <v>707</v>
      </c>
      <c r="B695" t="s">
        <v>1464</v>
      </c>
      <c r="C695" t="s">
        <v>2253</v>
      </c>
      <c r="D695">
        <v>51</v>
      </c>
      <c r="E695" t="s">
        <v>2560</v>
      </c>
      <c r="G695">
        <v>105.6</v>
      </c>
      <c r="H695" t="s">
        <v>2565</v>
      </c>
      <c r="I695" t="s">
        <v>2569</v>
      </c>
      <c r="J695" t="s">
        <v>2590</v>
      </c>
      <c r="K695" t="s">
        <v>2598</v>
      </c>
      <c r="L695">
        <v>564.69000000000005</v>
      </c>
      <c r="N695">
        <v>1</v>
      </c>
    </row>
    <row r="696" spans="1:14" x14ac:dyDescent="0.35">
      <c r="A696" t="s">
        <v>708</v>
      </c>
      <c r="B696" t="s">
        <v>1414</v>
      </c>
      <c r="C696" t="s">
        <v>2254</v>
      </c>
      <c r="E696" t="s">
        <v>2558</v>
      </c>
      <c r="H696" t="s">
        <v>2566</v>
      </c>
      <c r="I696" t="s">
        <v>2578</v>
      </c>
      <c r="J696" t="s">
        <v>2590</v>
      </c>
      <c r="K696" t="s">
        <v>2601</v>
      </c>
      <c r="L696">
        <v>737.88</v>
      </c>
      <c r="N696">
        <v>4</v>
      </c>
    </row>
    <row r="697" spans="1:14" x14ac:dyDescent="0.35">
      <c r="A697" t="s">
        <v>709</v>
      </c>
      <c r="B697" t="s">
        <v>1441</v>
      </c>
      <c r="C697" t="s">
        <v>2255</v>
      </c>
      <c r="F697">
        <v>141.69999999999999</v>
      </c>
      <c r="G697">
        <v>40.9</v>
      </c>
      <c r="H697" t="s">
        <v>2566</v>
      </c>
      <c r="I697" t="s">
        <v>2580</v>
      </c>
      <c r="J697" t="s">
        <v>2588</v>
      </c>
      <c r="K697" t="s">
        <v>2601</v>
      </c>
      <c r="L697">
        <v>221.89</v>
      </c>
      <c r="N697" t="s">
        <v>2606</v>
      </c>
    </row>
    <row r="698" spans="1:14" x14ac:dyDescent="0.35">
      <c r="A698" t="s">
        <v>710</v>
      </c>
      <c r="B698" t="s">
        <v>1465</v>
      </c>
      <c r="C698" t="s">
        <v>2256</v>
      </c>
      <c r="D698">
        <v>89</v>
      </c>
      <c r="E698" t="s">
        <v>2558</v>
      </c>
      <c r="G698">
        <v>70.8</v>
      </c>
      <c r="H698" t="s">
        <v>2565</v>
      </c>
      <c r="I698" t="s">
        <v>2574</v>
      </c>
      <c r="J698" t="s">
        <v>2584</v>
      </c>
      <c r="K698" t="s">
        <v>2600</v>
      </c>
      <c r="L698">
        <v>173.86766753828911</v>
      </c>
      <c r="M698" t="s">
        <v>2602</v>
      </c>
      <c r="N698" t="s">
        <v>2605</v>
      </c>
    </row>
    <row r="699" spans="1:14" x14ac:dyDescent="0.35">
      <c r="A699" t="s">
        <v>711</v>
      </c>
      <c r="B699" t="s">
        <v>1230</v>
      </c>
      <c r="C699" t="s">
        <v>2257</v>
      </c>
      <c r="E699" t="s">
        <v>2561</v>
      </c>
      <c r="F699">
        <v>188</v>
      </c>
      <c r="H699" t="s">
        <v>2564</v>
      </c>
      <c r="I699" t="s">
        <v>2577</v>
      </c>
      <c r="J699" t="s">
        <v>2596</v>
      </c>
      <c r="K699" t="s">
        <v>2599</v>
      </c>
      <c r="L699">
        <v>407.6</v>
      </c>
    </row>
    <row r="700" spans="1:14" x14ac:dyDescent="0.35">
      <c r="A700" t="s">
        <v>712</v>
      </c>
      <c r="B700" t="s">
        <v>1304</v>
      </c>
      <c r="C700" t="s">
        <v>2258</v>
      </c>
      <c r="D700">
        <v>85</v>
      </c>
      <c r="E700" t="s">
        <v>2559</v>
      </c>
      <c r="G700">
        <v>97.2</v>
      </c>
      <c r="H700" t="s">
        <v>2566</v>
      </c>
      <c r="I700" t="s">
        <v>2571</v>
      </c>
      <c r="J700" t="s">
        <v>2584</v>
      </c>
      <c r="K700" t="s">
        <v>2600</v>
      </c>
      <c r="L700">
        <v>441.67</v>
      </c>
      <c r="M700" t="s">
        <v>2604</v>
      </c>
      <c r="N700">
        <v>1</v>
      </c>
    </row>
    <row r="701" spans="1:14" x14ac:dyDescent="0.35">
      <c r="A701" t="s">
        <v>713</v>
      </c>
      <c r="B701" t="s">
        <v>1081</v>
      </c>
      <c r="C701" t="s">
        <v>2259</v>
      </c>
      <c r="D701">
        <v>49</v>
      </c>
      <c r="F701">
        <v>160.30000000000001</v>
      </c>
      <c r="G701">
        <v>58.8</v>
      </c>
      <c r="H701" t="s">
        <v>2567</v>
      </c>
      <c r="I701" t="s">
        <v>2577</v>
      </c>
      <c r="J701" t="s">
        <v>2587</v>
      </c>
      <c r="K701" t="s">
        <v>2600</v>
      </c>
      <c r="L701">
        <v>321.57</v>
      </c>
    </row>
    <row r="702" spans="1:14" x14ac:dyDescent="0.35">
      <c r="A702" t="s">
        <v>714</v>
      </c>
      <c r="B702" t="s">
        <v>1393</v>
      </c>
      <c r="C702" t="s">
        <v>2260</v>
      </c>
      <c r="D702">
        <v>41</v>
      </c>
      <c r="E702" t="s">
        <v>2560</v>
      </c>
      <c r="H702" t="s">
        <v>2563</v>
      </c>
      <c r="I702" t="s">
        <v>2576</v>
      </c>
      <c r="J702" t="s">
        <v>2589</v>
      </c>
      <c r="K702" t="s">
        <v>2601</v>
      </c>
      <c r="L702">
        <v>285.5</v>
      </c>
      <c r="M702" t="s">
        <v>2602</v>
      </c>
      <c r="N702">
        <v>4</v>
      </c>
    </row>
    <row r="703" spans="1:14" x14ac:dyDescent="0.35">
      <c r="A703" t="s">
        <v>715</v>
      </c>
      <c r="B703" t="s">
        <v>1466</v>
      </c>
      <c r="C703" t="s">
        <v>2261</v>
      </c>
      <c r="D703">
        <v>9</v>
      </c>
      <c r="E703" t="s">
        <v>2560</v>
      </c>
      <c r="H703" t="s">
        <v>2564</v>
      </c>
      <c r="I703" t="s">
        <v>2577</v>
      </c>
      <c r="J703" t="s">
        <v>2586</v>
      </c>
      <c r="K703" t="s">
        <v>2598</v>
      </c>
      <c r="L703">
        <v>663.97</v>
      </c>
      <c r="M703" t="s">
        <v>2603</v>
      </c>
      <c r="N703">
        <v>1</v>
      </c>
    </row>
    <row r="704" spans="1:14" x14ac:dyDescent="0.35">
      <c r="A704" t="s">
        <v>716</v>
      </c>
      <c r="B704" t="s">
        <v>1467</v>
      </c>
      <c r="C704" t="s">
        <v>2262</v>
      </c>
      <c r="E704" t="s">
        <v>2559</v>
      </c>
      <c r="F704">
        <v>152.5</v>
      </c>
      <c r="G704">
        <v>111.4</v>
      </c>
      <c r="H704" t="s">
        <v>2565</v>
      </c>
      <c r="I704" t="s">
        <v>2571</v>
      </c>
      <c r="J704" t="s">
        <v>2584</v>
      </c>
      <c r="K704" t="s">
        <v>2601</v>
      </c>
      <c r="L704">
        <v>396.72</v>
      </c>
      <c r="M704" t="s">
        <v>2603</v>
      </c>
      <c r="N704" t="s">
        <v>2605</v>
      </c>
    </row>
    <row r="705" spans="1:14" x14ac:dyDescent="0.35">
      <c r="A705" t="s">
        <v>717</v>
      </c>
      <c r="B705" t="s">
        <v>1107</v>
      </c>
      <c r="C705" t="s">
        <v>2263</v>
      </c>
      <c r="E705" t="s">
        <v>2559</v>
      </c>
      <c r="G705">
        <v>116.5</v>
      </c>
      <c r="H705" t="s">
        <v>2565</v>
      </c>
      <c r="I705" t="s">
        <v>2583</v>
      </c>
      <c r="J705" t="s">
        <v>2589</v>
      </c>
      <c r="K705" t="s">
        <v>2598</v>
      </c>
      <c r="L705">
        <v>405.13</v>
      </c>
      <c r="M705" t="s">
        <v>2602</v>
      </c>
      <c r="N705">
        <v>5</v>
      </c>
    </row>
    <row r="706" spans="1:14" x14ac:dyDescent="0.35">
      <c r="A706" t="s">
        <v>718</v>
      </c>
      <c r="B706" t="s">
        <v>1138</v>
      </c>
      <c r="C706" t="s">
        <v>2264</v>
      </c>
      <c r="E706" t="s">
        <v>2558</v>
      </c>
      <c r="H706" t="s">
        <v>2567</v>
      </c>
      <c r="I706" t="s">
        <v>2582</v>
      </c>
      <c r="J706" t="s">
        <v>2584</v>
      </c>
      <c r="K706" t="s">
        <v>2600</v>
      </c>
      <c r="L706">
        <v>679</v>
      </c>
      <c r="M706" t="s">
        <v>2603</v>
      </c>
      <c r="N706">
        <v>4</v>
      </c>
    </row>
    <row r="707" spans="1:14" x14ac:dyDescent="0.35">
      <c r="A707" t="s">
        <v>719</v>
      </c>
      <c r="B707" t="s">
        <v>1468</v>
      </c>
      <c r="C707" t="s">
        <v>2265</v>
      </c>
      <c r="G707">
        <v>105.1</v>
      </c>
      <c r="H707" t="s">
        <v>2567</v>
      </c>
      <c r="I707" t="s">
        <v>2581</v>
      </c>
      <c r="J707" t="s">
        <v>2590</v>
      </c>
      <c r="K707" t="s">
        <v>2600</v>
      </c>
      <c r="L707">
        <v>404.41</v>
      </c>
      <c r="M707" t="s">
        <v>2604</v>
      </c>
      <c r="N707">
        <v>4</v>
      </c>
    </row>
    <row r="708" spans="1:14" x14ac:dyDescent="0.35">
      <c r="A708" t="s">
        <v>720</v>
      </c>
      <c r="B708" t="s">
        <v>1469</v>
      </c>
      <c r="C708" t="s">
        <v>2266</v>
      </c>
      <c r="E708" t="s">
        <v>2559</v>
      </c>
      <c r="H708" t="s">
        <v>2564</v>
      </c>
      <c r="I708" t="s">
        <v>2574</v>
      </c>
      <c r="J708" t="s">
        <v>2596</v>
      </c>
      <c r="K708" t="s">
        <v>2598</v>
      </c>
      <c r="L708">
        <v>601.85</v>
      </c>
      <c r="M708" t="s">
        <v>2604</v>
      </c>
    </row>
    <row r="709" spans="1:14" x14ac:dyDescent="0.35">
      <c r="A709" t="s">
        <v>721</v>
      </c>
      <c r="B709" t="s">
        <v>1113</v>
      </c>
      <c r="C709" t="s">
        <v>2267</v>
      </c>
      <c r="G709">
        <v>46.2</v>
      </c>
      <c r="H709" t="s">
        <v>2568</v>
      </c>
      <c r="I709" t="s">
        <v>2576</v>
      </c>
      <c r="J709" t="s">
        <v>2585</v>
      </c>
      <c r="K709" t="s">
        <v>2598</v>
      </c>
      <c r="L709">
        <v>579.35</v>
      </c>
      <c r="M709" t="s">
        <v>2603</v>
      </c>
      <c r="N709">
        <v>3</v>
      </c>
    </row>
    <row r="710" spans="1:14" x14ac:dyDescent="0.35">
      <c r="A710" t="s">
        <v>722</v>
      </c>
      <c r="B710" t="s">
        <v>1148</v>
      </c>
      <c r="C710" t="s">
        <v>2268</v>
      </c>
      <c r="D710">
        <v>30</v>
      </c>
      <c r="E710" t="s">
        <v>2562</v>
      </c>
      <c r="F710">
        <v>105.3</v>
      </c>
      <c r="H710" t="s">
        <v>2564</v>
      </c>
      <c r="I710" t="s">
        <v>2574</v>
      </c>
      <c r="J710" t="s">
        <v>2589</v>
      </c>
      <c r="K710" t="s">
        <v>2600</v>
      </c>
      <c r="L710">
        <v>863.92</v>
      </c>
      <c r="M710" t="s">
        <v>2602</v>
      </c>
      <c r="N710" t="s">
        <v>2605</v>
      </c>
    </row>
    <row r="711" spans="1:14" x14ac:dyDescent="0.35">
      <c r="A711" t="s">
        <v>723</v>
      </c>
      <c r="B711" t="s">
        <v>1287</v>
      </c>
      <c r="C711" t="s">
        <v>2269</v>
      </c>
      <c r="D711">
        <v>51</v>
      </c>
      <c r="E711" t="s">
        <v>2562</v>
      </c>
      <c r="F711">
        <v>186</v>
      </c>
      <c r="H711" t="s">
        <v>2566</v>
      </c>
      <c r="I711" t="s">
        <v>2579</v>
      </c>
      <c r="J711" t="s">
        <v>2589</v>
      </c>
      <c r="K711" t="s">
        <v>2601</v>
      </c>
      <c r="L711">
        <v>737.71</v>
      </c>
      <c r="M711" t="s">
        <v>2604</v>
      </c>
    </row>
    <row r="712" spans="1:14" x14ac:dyDescent="0.35">
      <c r="A712" t="s">
        <v>724</v>
      </c>
      <c r="B712" t="s">
        <v>1470</v>
      </c>
      <c r="C712" t="s">
        <v>2270</v>
      </c>
      <c r="E712" t="s">
        <v>2560</v>
      </c>
      <c r="H712" t="s">
        <v>2568</v>
      </c>
      <c r="I712" t="s">
        <v>2583</v>
      </c>
      <c r="J712" t="s">
        <v>2584</v>
      </c>
      <c r="K712" t="s">
        <v>2600</v>
      </c>
      <c r="L712">
        <v>486.72</v>
      </c>
      <c r="M712" t="s">
        <v>2604</v>
      </c>
      <c r="N712">
        <v>4</v>
      </c>
    </row>
    <row r="713" spans="1:14" x14ac:dyDescent="0.35">
      <c r="A713" t="s">
        <v>725</v>
      </c>
      <c r="B713" t="s">
        <v>1471</v>
      </c>
      <c r="C713" t="s">
        <v>2271</v>
      </c>
      <c r="D713">
        <v>59</v>
      </c>
      <c r="E713" t="s">
        <v>2558</v>
      </c>
      <c r="H713" t="s">
        <v>2566</v>
      </c>
      <c r="I713" t="s">
        <v>2576</v>
      </c>
      <c r="J713" t="s">
        <v>2588</v>
      </c>
      <c r="K713" t="s">
        <v>2599</v>
      </c>
      <c r="L713">
        <v>884.43</v>
      </c>
      <c r="N713">
        <v>2</v>
      </c>
    </row>
    <row r="714" spans="1:14" x14ac:dyDescent="0.35">
      <c r="A714" t="s">
        <v>726</v>
      </c>
      <c r="B714" t="s">
        <v>1214</v>
      </c>
      <c r="C714" t="s">
        <v>2272</v>
      </c>
      <c r="H714" t="s">
        <v>2564</v>
      </c>
      <c r="I714" t="s">
        <v>2572</v>
      </c>
      <c r="J714" t="s">
        <v>2587</v>
      </c>
      <c r="K714" t="s">
        <v>2600</v>
      </c>
      <c r="L714">
        <v>574.33000000000004</v>
      </c>
      <c r="N714">
        <v>3</v>
      </c>
    </row>
    <row r="715" spans="1:14" x14ac:dyDescent="0.35">
      <c r="A715" t="s">
        <v>727</v>
      </c>
      <c r="B715" t="s">
        <v>1472</v>
      </c>
      <c r="C715" t="s">
        <v>2273</v>
      </c>
      <c r="D715">
        <v>61</v>
      </c>
      <c r="E715" t="s">
        <v>2558</v>
      </c>
      <c r="H715" t="s">
        <v>2566</v>
      </c>
      <c r="I715" t="s">
        <v>2582</v>
      </c>
      <c r="J715" t="s">
        <v>2589</v>
      </c>
      <c r="K715" t="s">
        <v>2598</v>
      </c>
      <c r="L715">
        <v>749.82</v>
      </c>
      <c r="M715" t="s">
        <v>2604</v>
      </c>
      <c r="N715" t="s">
        <v>2605</v>
      </c>
    </row>
    <row r="716" spans="1:14" x14ac:dyDescent="0.35">
      <c r="A716" t="s">
        <v>728</v>
      </c>
      <c r="B716" t="s">
        <v>1473</v>
      </c>
      <c r="C716" t="s">
        <v>2274</v>
      </c>
      <c r="E716" t="s">
        <v>2562</v>
      </c>
      <c r="H716" t="s">
        <v>2565</v>
      </c>
      <c r="I716" t="s">
        <v>2578</v>
      </c>
      <c r="J716" t="s">
        <v>2585</v>
      </c>
      <c r="K716" t="s">
        <v>2600</v>
      </c>
      <c r="L716">
        <v>405.75</v>
      </c>
      <c r="M716" t="s">
        <v>2603</v>
      </c>
      <c r="N716">
        <v>1</v>
      </c>
    </row>
    <row r="717" spans="1:14" x14ac:dyDescent="0.35">
      <c r="A717" t="s">
        <v>729</v>
      </c>
      <c r="B717" t="s">
        <v>1027</v>
      </c>
      <c r="C717" t="s">
        <v>2275</v>
      </c>
      <c r="E717" t="s">
        <v>2560</v>
      </c>
      <c r="H717" t="s">
        <v>2566</v>
      </c>
      <c r="I717" t="s">
        <v>2573</v>
      </c>
      <c r="J717" t="s">
        <v>2589</v>
      </c>
      <c r="K717" t="s">
        <v>2600</v>
      </c>
      <c r="L717">
        <v>192.64</v>
      </c>
      <c r="M717" t="s">
        <v>2603</v>
      </c>
      <c r="N717">
        <v>1</v>
      </c>
    </row>
    <row r="718" spans="1:14" x14ac:dyDescent="0.35">
      <c r="A718" t="s">
        <v>730</v>
      </c>
      <c r="B718" t="s">
        <v>1348</v>
      </c>
      <c r="C718" t="s">
        <v>2276</v>
      </c>
      <c r="E718" t="s">
        <v>2561</v>
      </c>
      <c r="H718" t="s">
        <v>2564</v>
      </c>
      <c r="I718" t="s">
        <v>2574</v>
      </c>
      <c r="J718" t="s">
        <v>2586</v>
      </c>
      <c r="K718" t="s">
        <v>2599</v>
      </c>
      <c r="L718">
        <v>495.7</v>
      </c>
      <c r="M718" t="s">
        <v>2603</v>
      </c>
      <c r="N718" t="s">
        <v>2605</v>
      </c>
    </row>
    <row r="719" spans="1:14" x14ac:dyDescent="0.35">
      <c r="A719" t="s">
        <v>731</v>
      </c>
      <c r="B719" t="s">
        <v>1474</v>
      </c>
      <c r="C719" t="s">
        <v>2277</v>
      </c>
      <c r="E719" t="s">
        <v>2561</v>
      </c>
      <c r="F719">
        <v>144.5</v>
      </c>
      <c r="H719" t="s">
        <v>2563</v>
      </c>
      <c r="I719" t="s">
        <v>2578</v>
      </c>
      <c r="J719" t="s">
        <v>2588</v>
      </c>
      <c r="K719" t="s">
        <v>2600</v>
      </c>
      <c r="L719">
        <v>154.51</v>
      </c>
      <c r="N719" t="s">
        <v>2606</v>
      </c>
    </row>
    <row r="720" spans="1:14" x14ac:dyDescent="0.35">
      <c r="A720" t="s">
        <v>732</v>
      </c>
      <c r="B720" t="s">
        <v>1475</v>
      </c>
      <c r="C720" t="s">
        <v>2278</v>
      </c>
      <c r="E720" t="s">
        <v>2558</v>
      </c>
      <c r="H720" t="s">
        <v>2567</v>
      </c>
      <c r="I720" t="s">
        <v>2570</v>
      </c>
      <c r="J720" t="s">
        <v>2585</v>
      </c>
      <c r="K720" t="s">
        <v>2601</v>
      </c>
      <c r="L720">
        <v>148.13999999999999</v>
      </c>
      <c r="M720" t="s">
        <v>2604</v>
      </c>
      <c r="N720">
        <v>2</v>
      </c>
    </row>
    <row r="721" spans="1:14" x14ac:dyDescent="0.35">
      <c r="A721" t="s">
        <v>733</v>
      </c>
      <c r="B721" t="s">
        <v>1476</v>
      </c>
      <c r="C721" t="s">
        <v>2279</v>
      </c>
      <c r="D721">
        <v>81</v>
      </c>
      <c r="E721" t="s">
        <v>2559</v>
      </c>
      <c r="H721" t="s">
        <v>2566</v>
      </c>
      <c r="I721" t="s">
        <v>2581</v>
      </c>
      <c r="J721" t="s">
        <v>2588</v>
      </c>
      <c r="K721" t="s">
        <v>2598</v>
      </c>
      <c r="L721">
        <v>780.66</v>
      </c>
      <c r="M721" t="s">
        <v>2602</v>
      </c>
      <c r="N721" t="s">
        <v>2605</v>
      </c>
    </row>
    <row r="722" spans="1:14" x14ac:dyDescent="0.35">
      <c r="A722" t="s">
        <v>734</v>
      </c>
      <c r="B722" t="s">
        <v>1259</v>
      </c>
      <c r="C722" t="s">
        <v>2280</v>
      </c>
      <c r="E722" t="s">
        <v>2560</v>
      </c>
      <c r="F722">
        <v>123.6</v>
      </c>
      <c r="H722" t="s">
        <v>2567</v>
      </c>
      <c r="I722" t="s">
        <v>2579</v>
      </c>
      <c r="J722" t="s">
        <v>2584</v>
      </c>
      <c r="K722" t="s">
        <v>2600</v>
      </c>
      <c r="L722">
        <v>128.66999999999999</v>
      </c>
      <c r="N722">
        <v>4</v>
      </c>
    </row>
    <row r="723" spans="1:14" x14ac:dyDescent="0.35">
      <c r="A723" t="s">
        <v>735</v>
      </c>
      <c r="B723" t="s">
        <v>1148</v>
      </c>
      <c r="C723" t="s">
        <v>2281</v>
      </c>
      <c r="E723" t="s">
        <v>2560</v>
      </c>
      <c r="F723">
        <v>168.2</v>
      </c>
      <c r="H723" t="s">
        <v>2564</v>
      </c>
      <c r="I723" t="s">
        <v>2570</v>
      </c>
      <c r="J723" t="s">
        <v>2590</v>
      </c>
      <c r="K723" t="s">
        <v>2599</v>
      </c>
      <c r="L723">
        <v>462.51</v>
      </c>
      <c r="M723" t="s">
        <v>2604</v>
      </c>
      <c r="N723">
        <v>5</v>
      </c>
    </row>
    <row r="724" spans="1:14" x14ac:dyDescent="0.35">
      <c r="A724" t="s">
        <v>736</v>
      </c>
      <c r="B724" t="s">
        <v>1398</v>
      </c>
      <c r="C724" t="s">
        <v>2282</v>
      </c>
      <c r="D724">
        <v>37</v>
      </c>
      <c r="E724" t="s">
        <v>2558</v>
      </c>
      <c r="H724" t="s">
        <v>2564</v>
      </c>
      <c r="I724" t="s">
        <v>2570</v>
      </c>
      <c r="J724" t="s">
        <v>2586</v>
      </c>
      <c r="K724" t="s">
        <v>2600</v>
      </c>
      <c r="L724">
        <v>111.33</v>
      </c>
      <c r="M724" t="s">
        <v>2604</v>
      </c>
    </row>
    <row r="725" spans="1:14" x14ac:dyDescent="0.35">
      <c r="A725" t="s">
        <v>737</v>
      </c>
      <c r="B725" t="s">
        <v>1290</v>
      </c>
      <c r="C725" t="s">
        <v>2283</v>
      </c>
      <c r="E725" t="s">
        <v>2560</v>
      </c>
      <c r="F725">
        <v>132.80000000000001</v>
      </c>
      <c r="H725" t="s">
        <v>2568</v>
      </c>
      <c r="I725" t="s">
        <v>2571</v>
      </c>
      <c r="J725" t="s">
        <v>2597</v>
      </c>
      <c r="K725" t="s">
        <v>2599</v>
      </c>
      <c r="L725">
        <v>836.13</v>
      </c>
      <c r="M725" t="s">
        <v>2603</v>
      </c>
    </row>
    <row r="726" spans="1:14" x14ac:dyDescent="0.35">
      <c r="A726" t="s">
        <v>738</v>
      </c>
      <c r="B726" t="s">
        <v>1288</v>
      </c>
      <c r="C726" t="s">
        <v>2284</v>
      </c>
      <c r="D726">
        <v>22</v>
      </c>
      <c r="E726" t="s">
        <v>2558</v>
      </c>
      <c r="F726">
        <v>157.80000000000001</v>
      </c>
      <c r="H726" t="s">
        <v>2565</v>
      </c>
      <c r="I726" t="s">
        <v>2571</v>
      </c>
      <c r="J726" t="s">
        <v>2585</v>
      </c>
      <c r="K726" t="s">
        <v>2599</v>
      </c>
      <c r="L726">
        <v>640.63</v>
      </c>
      <c r="N726">
        <v>3</v>
      </c>
    </row>
    <row r="727" spans="1:14" x14ac:dyDescent="0.35">
      <c r="A727" t="s">
        <v>739</v>
      </c>
      <c r="B727" t="s">
        <v>1426</v>
      </c>
      <c r="C727" t="s">
        <v>2285</v>
      </c>
      <c r="D727">
        <v>25</v>
      </c>
      <c r="H727" t="s">
        <v>2564</v>
      </c>
      <c r="I727" t="s">
        <v>2582</v>
      </c>
      <c r="J727" t="s">
        <v>2587</v>
      </c>
      <c r="K727" t="s">
        <v>2600</v>
      </c>
      <c r="L727">
        <v>625.63</v>
      </c>
      <c r="N727">
        <v>2</v>
      </c>
    </row>
    <row r="728" spans="1:14" x14ac:dyDescent="0.35">
      <c r="A728" t="s">
        <v>740</v>
      </c>
      <c r="B728" t="s">
        <v>1477</v>
      </c>
      <c r="C728" t="s">
        <v>2286</v>
      </c>
      <c r="D728">
        <v>22</v>
      </c>
      <c r="E728" t="s">
        <v>2559</v>
      </c>
      <c r="F728">
        <v>149.69999999999999</v>
      </c>
      <c r="H728" t="s">
        <v>2563</v>
      </c>
      <c r="I728" t="s">
        <v>2577</v>
      </c>
      <c r="J728" t="s">
        <v>2586</v>
      </c>
      <c r="K728" t="s">
        <v>2598</v>
      </c>
      <c r="L728">
        <v>232.88</v>
      </c>
      <c r="M728" t="s">
        <v>2603</v>
      </c>
      <c r="N728" t="s">
        <v>2606</v>
      </c>
    </row>
    <row r="729" spans="1:14" x14ac:dyDescent="0.35">
      <c r="A729" t="s">
        <v>741</v>
      </c>
      <c r="B729" t="s">
        <v>1478</v>
      </c>
      <c r="C729" t="s">
        <v>2287</v>
      </c>
      <c r="F729">
        <v>141.19999999999999</v>
      </c>
      <c r="H729" t="s">
        <v>2564</v>
      </c>
      <c r="I729" t="s">
        <v>2581</v>
      </c>
      <c r="J729" t="s">
        <v>2587</v>
      </c>
      <c r="K729" t="s">
        <v>2599</v>
      </c>
      <c r="L729">
        <v>499.67</v>
      </c>
      <c r="M729" t="s">
        <v>2603</v>
      </c>
      <c r="N729">
        <v>5</v>
      </c>
    </row>
    <row r="730" spans="1:14" x14ac:dyDescent="0.35">
      <c r="A730" t="s">
        <v>742</v>
      </c>
      <c r="B730" t="s">
        <v>1479</v>
      </c>
      <c r="C730" t="s">
        <v>2288</v>
      </c>
      <c r="E730" t="s">
        <v>2558</v>
      </c>
      <c r="F730">
        <v>187.3</v>
      </c>
      <c r="H730" t="s">
        <v>2567</v>
      </c>
      <c r="I730" t="s">
        <v>2580</v>
      </c>
      <c r="J730" t="s">
        <v>2586</v>
      </c>
      <c r="K730" t="s">
        <v>2598</v>
      </c>
      <c r="L730">
        <v>305.69</v>
      </c>
      <c r="N730">
        <v>4</v>
      </c>
    </row>
    <row r="731" spans="1:14" x14ac:dyDescent="0.35">
      <c r="A731" t="s">
        <v>743</v>
      </c>
      <c r="B731" t="s">
        <v>1480</v>
      </c>
      <c r="C731" t="s">
        <v>2289</v>
      </c>
      <c r="E731" t="s">
        <v>2560</v>
      </c>
      <c r="H731" t="s">
        <v>2566</v>
      </c>
      <c r="I731" t="s">
        <v>2575</v>
      </c>
      <c r="J731" t="s">
        <v>2586</v>
      </c>
      <c r="K731" t="s">
        <v>2600</v>
      </c>
      <c r="L731">
        <v>398.23</v>
      </c>
      <c r="M731" t="s">
        <v>2603</v>
      </c>
      <c r="N731">
        <v>4</v>
      </c>
    </row>
    <row r="732" spans="1:14" x14ac:dyDescent="0.35">
      <c r="A732" t="s">
        <v>744</v>
      </c>
      <c r="B732" t="s">
        <v>1481</v>
      </c>
      <c r="C732" t="s">
        <v>2290</v>
      </c>
      <c r="E732" t="s">
        <v>2561</v>
      </c>
      <c r="F732">
        <v>137.4</v>
      </c>
      <c r="G732">
        <v>90.4</v>
      </c>
      <c r="H732" t="s">
        <v>2566</v>
      </c>
      <c r="I732" t="s">
        <v>2582</v>
      </c>
      <c r="J732" t="s">
        <v>2587</v>
      </c>
      <c r="K732" t="s">
        <v>2599</v>
      </c>
      <c r="L732">
        <v>387.47</v>
      </c>
      <c r="M732" t="s">
        <v>2602</v>
      </c>
      <c r="N732">
        <v>2</v>
      </c>
    </row>
    <row r="733" spans="1:14" x14ac:dyDescent="0.35">
      <c r="A733" t="s">
        <v>745</v>
      </c>
      <c r="B733" t="s">
        <v>1482</v>
      </c>
      <c r="C733" t="s">
        <v>2291</v>
      </c>
      <c r="D733">
        <v>6</v>
      </c>
      <c r="H733" t="s">
        <v>2566</v>
      </c>
      <c r="I733" t="s">
        <v>2582</v>
      </c>
      <c r="J733" t="s">
        <v>2588</v>
      </c>
      <c r="K733" t="s">
        <v>2598</v>
      </c>
      <c r="L733">
        <v>462.13</v>
      </c>
      <c r="M733" t="s">
        <v>2604</v>
      </c>
      <c r="N733">
        <v>4</v>
      </c>
    </row>
    <row r="734" spans="1:14" x14ac:dyDescent="0.35">
      <c r="A734" t="s">
        <v>746</v>
      </c>
      <c r="B734" t="s">
        <v>1140</v>
      </c>
      <c r="C734" t="s">
        <v>2292</v>
      </c>
      <c r="E734" t="s">
        <v>2560</v>
      </c>
      <c r="H734" t="s">
        <v>2565</v>
      </c>
      <c r="I734" t="s">
        <v>2569</v>
      </c>
      <c r="J734" t="s">
        <v>2584</v>
      </c>
      <c r="K734" t="s">
        <v>2598</v>
      </c>
      <c r="L734">
        <v>379.3</v>
      </c>
      <c r="M734" t="s">
        <v>2602</v>
      </c>
      <c r="N734">
        <v>3</v>
      </c>
    </row>
    <row r="735" spans="1:14" x14ac:dyDescent="0.35">
      <c r="A735" t="s">
        <v>747</v>
      </c>
      <c r="B735" t="s">
        <v>1109</v>
      </c>
      <c r="C735" t="s">
        <v>2293</v>
      </c>
      <c r="E735" t="s">
        <v>2562</v>
      </c>
      <c r="H735" t="s">
        <v>2566</v>
      </c>
      <c r="I735" t="s">
        <v>2582</v>
      </c>
      <c r="J735" t="s">
        <v>2589</v>
      </c>
      <c r="K735" t="s">
        <v>2601</v>
      </c>
      <c r="L735">
        <v>573.74</v>
      </c>
    </row>
    <row r="736" spans="1:14" x14ac:dyDescent="0.35">
      <c r="A736" t="s">
        <v>748</v>
      </c>
      <c r="B736" t="s">
        <v>1443</v>
      </c>
      <c r="C736" t="s">
        <v>2294</v>
      </c>
      <c r="E736" t="s">
        <v>2562</v>
      </c>
      <c r="F736">
        <v>104.6</v>
      </c>
      <c r="G736">
        <v>81.3</v>
      </c>
      <c r="H736" t="s">
        <v>2566</v>
      </c>
      <c r="I736" t="s">
        <v>2580</v>
      </c>
      <c r="J736" t="s">
        <v>2585</v>
      </c>
      <c r="K736" t="s">
        <v>2599</v>
      </c>
      <c r="L736">
        <v>787.74</v>
      </c>
      <c r="M736" t="s">
        <v>2604</v>
      </c>
      <c r="N736">
        <v>2</v>
      </c>
    </row>
    <row r="737" spans="1:14" x14ac:dyDescent="0.35">
      <c r="A737" t="s">
        <v>749</v>
      </c>
      <c r="B737" t="s">
        <v>1483</v>
      </c>
      <c r="C737" t="s">
        <v>2295</v>
      </c>
      <c r="D737">
        <v>26</v>
      </c>
      <c r="E737" t="s">
        <v>2562</v>
      </c>
      <c r="H737" t="s">
        <v>2567</v>
      </c>
      <c r="I737" t="s">
        <v>2583</v>
      </c>
      <c r="J737" t="s">
        <v>2587</v>
      </c>
      <c r="K737" t="s">
        <v>2601</v>
      </c>
      <c r="L737">
        <v>413.42</v>
      </c>
      <c r="M737" t="s">
        <v>2602</v>
      </c>
      <c r="N737">
        <v>1</v>
      </c>
    </row>
    <row r="738" spans="1:14" x14ac:dyDescent="0.35">
      <c r="A738" t="s">
        <v>750</v>
      </c>
      <c r="B738" t="s">
        <v>1099</v>
      </c>
      <c r="C738" t="s">
        <v>2296</v>
      </c>
      <c r="E738" t="s">
        <v>2560</v>
      </c>
      <c r="H738" t="s">
        <v>2565</v>
      </c>
      <c r="I738" t="s">
        <v>2571</v>
      </c>
      <c r="J738" t="s">
        <v>2587</v>
      </c>
      <c r="K738" t="s">
        <v>2599</v>
      </c>
      <c r="L738">
        <v>143.77000000000001</v>
      </c>
      <c r="M738" t="s">
        <v>2602</v>
      </c>
      <c r="N738" t="s">
        <v>2605</v>
      </c>
    </row>
    <row r="739" spans="1:14" x14ac:dyDescent="0.35">
      <c r="A739" t="s">
        <v>751</v>
      </c>
      <c r="B739" t="s">
        <v>1484</v>
      </c>
      <c r="C739" t="s">
        <v>2297</v>
      </c>
      <c r="E739" t="s">
        <v>2561</v>
      </c>
      <c r="G739">
        <v>51.8</v>
      </c>
      <c r="H739" t="s">
        <v>2563</v>
      </c>
      <c r="I739" t="s">
        <v>2577</v>
      </c>
      <c r="J739" t="s">
        <v>2584</v>
      </c>
      <c r="K739" t="s">
        <v>2600</v>
      </c>
      <c r="L739">
        <v>60.85</v>
      </c>
      <c r="M739" t="s">
        <v>2604</v>
      </c>
      <c r="N739" t="s">
        <v>2605</v>
      </c>
    </row>
    <row r="740" spans="1:14" x14ac:dyDescent="0.35">
      <c r="A740" t="s">
        <v>752</v>
      </c>
      <c r="B740" t="s">
        <v>1281</v>
      </c>
      <c r="C740" t="s">
        <v>2298</v>
      </c>
      <c r="E740" t="s">
        <v>2562</v>
      </c>
      <c r="H740" t="s">
        <v>2568</v>
      </c>
      <c r="I740" t="s">
        <v>2569</v>
      </c>
      <c r="J740" t="s">
        <v>2584</v>
      </c>
      <c r="K740" t="s">
        <v>2599</v>
      </c>
      <c r="L740">
        <v>410.15</v>
      </c>
      <c r="M740" t="s">
        <v>2604</v>
      </c>
      <c r="N740">
        <v>2</v>
      </c>
    </row>
    <row r="741" spans="1:14" x14ac:dyDescent="0.35">
      <c r="A741" t="s">
        <v>753</v>
      </c>
      <c r="B741" t="s">
        <v>1109</v>
      </c>
      <c r="C741" t="s">
        <v>2299</v>
      </c>
      <c r="D741">
        <v>70</v>
      </c>
      <c r="F741">
        <v>199.2</v>
      </c>
      <c r="H741" t="s">
        <v>2566</v>
      </c>
      <c r="I741" t="s">
        <v>2575</v>
      </c>
      <c r="J741" t="s">
        <v>2585</v>
      </c>
      <c r="K741" t="s">
        <v>2600</v>
      </c>
      <c r="L741">
        <v>890.87</v>
      </c>
      <c r="N741">
        <v>3</v>
      </c>
    </row>
    <row r="742" spans="1:14" x14ac:dyDescent="0.35">
      <c r="A742" t="s">
        <v>754</v>
      </c>
      <c r="B742" t="s">
        <v>1406</v>
      </c>
      <c r="C742" t="s">
        <v>2300</v>
      </c>
      <c r="G742">
        <v>115.4</v>
      </c>
      <c r="H742" t="s">
        <v>2563</v>
      </c>
      <c r="I742" t="s">
        <v>2571</v>
      </c>
      <c r="J742" t="s">
        <v>2587</v>
      </c>
      <c r="K742" t="s">
        <v>2601</v>
      </c>
      <c r="L742">
        <v>954.59</v>
      </c>
      <c r="M742" t="s">
        <v>2604</v>
      </c>
      <c r="N742" t="s">
        <v>2605</v>
      </c>
    </row>
    <row r="743" spans="1:14" x14ac:dyDescent="0.35">
      <c r="A743" t="s">
        <v>755</v>
      </c>
      <c r="B743" t="s">
        <v>1434</v>
      </c>
      <c r="C743" t="s">
        <v>2301</v>
      </c>
      <c r="D743">
        <v>51</v>
      </c>
      <c r="F743">
        <v>155.19999999999999</v>
      </c>
      <c r="H743" t="s">
        <v>2564</v>
      </c>
      <c r="I743" t="s">
        <v>2570</v>
      </c>
      <c r="J743" t="s">
        <v>2587</v>
      </c>
      <c r="K743" t="s">
        <v>2600</v>
      </c>
      <c r="L743">
        <v>935.09</v>
      </c>
      <c r="M743" t="s">
        <v>2602</v>
      </c>
      <c r="N743">
        <v>3</v>
      </c>
    </row>
    <row r="744" spans="1:14" x14ac:dyDescent="0.35">
      <c r="A744" t="s">
        <v>756</v>
      </c>
      <c r="B744" t="s">
        <v>1485</v>
      </c>
      <c r="C744" t="s">
        <v>2302</v>
      </c>
      <c r="D744">
        <v>46</v>
      </c>
      <c r="E744" t="s">
        <v>2559</v>
      </c>
      <c r="F744">
        <v>161.5</v>
      </c>
      <c r="H744" t="s">
        <v>2567</v>
      </c>
      <c r="I744" t="s">
        <v>2575</v>
      </c>
      <c r="J744" t="s">
        <v>2585</v>
      </c>
      <c r="K744" t="s">
        <v>2600</v>
      </c>
      <c r="L744">
        <v>705.63</v>
      </c>
      <c r="N744">
        <v>5</v>
      </c>
    </row>
    <row r="745" spans="1:14" x14ac:dyDescent="0.35">
      <c r="A745" t="s">
        <v>757</v>
      </c>
      <c r="B745" t="s">
        <v>1198</v>
      </c>
      <c r="C745" t="s">
        <v>2303</v>
      </c>
      <c r="E745" t="s">
        <v>2561</v>
      </c>
      <c r="H745" t="s">
        <v>2567</v>
      </c>
      <c r="I745" t="s">
        <v>2582</v>
      </c>
      <c r="J745" t="s">
        <v>2590</v>
      </c>
      <c r="K745" t="s">
        <v>2598</v>
      </c>
      <c r="L745">
        <v>96.26</v>
      </c>
      <c r="M745" t="s">
        <v>2604</v>
      </c>
      <c r="N745">
        <v>1</v>
      </c>
    </row>
    <row r="746" spans="1:14" x14ac:dyDescent="0.35">
      <c r="A746" t="s">
        <v>758</v>
      </c>
      <c r="B746" t="s">
        <v>1348</v>
      </c>
      <c r="C746" t="s">
        <v>2304</v>
      </c>
      <c r="D746">
        <v>83</v>
      </c>
      <c r="H746" t="s">
        <v>2568</v>
      </c>
      <c r="I746" t="s">
        <v>2570</v>
      </c>
      <c r="J746" t="s">
        <v>2585</v>
      </c>
      <c r="K746" t="s">
        <v>2599</v>
      </c>
      <c r="L746">
        <v>353.83</v>
      </c>
      <c r="M746" t="s">
        <v>2602</v>
      </c>
      <c r="N746">
        <v>1</v>
      </c>
    </row>
    <row r="747" spans="1:14" x14ac:dyDescent="0.35">
      <c r="A747" t="s">
        <v>759</v>
      </c>
      <c r="B747" t="s">
        <v>1486</v>
      </c>
      <c r="C747" t="s">
        <v>2305</v>
      </c>
      <c r="E747" t="s">
        <v>2560</v>
      </c>
      <c r="G747">
        <v>108.4</v>
      </c>
      <c r="H747" t="s">
        <v>2567</v>
      </c>
      <c r="I747" t="s">
        <v>2583</v>
      </c>
      <c r="J747" t="s">
        <v>2589</v>
      </c>
      <c r="K747" t="s">
        <v>2600</v>
      </c>
      <c r="L747">
        <v>971.07</v>
      </c>
      <c r="M747" t="s">
        <v>2602</v>
      </c>
      <c r="N747">
        <v>3</v>
      </c>
    </row>
    <row r="748" spans="1:14" x14ac:dyDescent="0.35">
      <c r="A748" t="s">
        <v>760</v>
      </c>
      <c r="B748" t="s">
        <v>1486</v>
      </c>
      <c r="C748" t="s">
        <v>2306</v>
      </c>
      <c r="E748" t="s">
        <v>2558</v>
      </c>
      <c r="H748" t="s">
        <v>2563</v>
      </c>
      <c r="I748" t="s">
        <v>2574</v>
      </c>
      <c r="J748" t="s">
        <v>2584</v>
      </c>
      <c r="K748" t="s">
        <v>2599</v>
      </c>
      <c r="L748">
        <v>447</v>
      </c>
      <c r="M748" t="s">
        <v>2604</v>
      </c>
      <c r="N748" t="s">
        <v>2605</v>
      </c>
    </row>
    <row r="749" spans="1:14" x14ac:dyDescent="0.35">
      <c r="A749" t="s">
        <v>761</v>
      </c>
      <c r="B749" t="s">
        <v>1487</v>
      </c>
      <c r="C749" t="s">
        <v>2307</v>
      </c>
      <c r="E749" t="s">
        <v>2562</v>
      </c>
      <c r="H749" t="s">
        <v>2564</v>
      </c>
      <c r="I749" t="s">
        <v>2580</v>
      </c>
      <c r="J749" t="s">
        <v>2584</v>
      </c>
      <c r="K749" t="s">
        <v>2598</v>
      </c>
      <c r="L749">
        <v>879.40985827043676</v>
      </c>
      <c r="N749" t="s">
        <v>2606</v>
      </c>
    </row>
    <row r="750" spans="1:14" x14ac:dyDescent="0.35">
      <c r="A750" t="s">
        <v>762</v>
      </c>
      <c r="B750" t="s">
        <v>1488</v>
      </c>
      <c r="C750" t="s">
        <v>2308</v>
      </c>
      <c r="E750" t="s">
        <v>2558</v>
      </c>
      <c r="H750" t="s">
        <v>2563</v>
      </c>
      <c r="I750" t="s">
        <v>2569</v>
      </c>
      <c r="J750" t="s">
        <v>2585</v>
      </c>
      <c r="K750" t="s">
        <v>2601</v>
      </c>
      <c r="L750">
        <v>469.19350699744899</v>
      </c>
      <c r="M750" t="s">
        <v>2603</v>
      </c>
    </row>
    <row r="751" spans="1:14" x14ac:dyDescent="0.35">
      <c r="A751" t="s">
        <v>763</v>
      </c>
      <c r="B751" t="s">
        <v>1210</v>
      </c>
      <c r="C751" t="s">
        <v>2309</v>
      </c>
      <c r="D751">
        <v>55</v>
      </c>
      <c r="E751" t="s">
        <v>2560</v>
      </c>
      <c r="H751" t="s">
        <v>2567</v>
      </c>
      <c r="I751" t="s">
        <v>2583</v>
      </c>
      <c r="J751" t="s">
        <v>2584</v>
      </c>
      <c r="K751" t="s">
        <v>2598</v>
      </c>
      <c r="L751">
        <v>249.5</v>
      </c>
      <c r="M751" t="s">
        <v>2604</v>
      </c>
    </row>
    <row r="752" spans="1:14" x14ac:dyDescent="0.35">
      <c r="A752" t="s">
        <v>764</v>
      </c>
      <c r="B752" t="s">
        <v>1218</v>
      </c>
      <c r="C752" t="s">
        <v>2310</v>
      </c>
      <c r="D752">
        <v>66</v>
      </c>
      <c r="E752" t="s">
        <v>2561</v>
      </c>
      <c r="F752">
        <v>145.1</v>
      </c>
      <c r="G752">
        <v>42.2</v>
      </c>
      <c r="H752" t="s">
        <v>2564</v>
      </c>
      <c r="I752" t="s">
        <v>2578</v>
      </c>
      <c r="J752" t="s">
        <v>2596</v>
      </c>
      <c r="K752" t="s">
        <v>2601</v>
      </c>
      <c r="L752">
        <v>632.51</v>
      </c>
      <c r="N752">
        <v>1</v>
      </c>
    </row>
    <row r="753" spans="1:14" x14ac:dyDescent="0.35">
      <c r="A753" t="s">
        <v>765</v>
      </c>
      <c r="B753" t="s">
        <v>1489</v>
      </c>
      <c r="C753" t="s">
        <v>2311</v>
      </c>
      <c r="E753" t="s">
        <v>2559</v>
      </c>
      <c r="F753">
        <v>101.2</v>
      </c>
      <c r="G753">
        <v>84.3</v>
      </c>
      <c r="H753" t="s">
        <v>2565</v>
      </c>
      <c r="I753" t="s">
        <v>2571</v>
      </c>
      <c r="J753" t="s">
        <v>2584</v>
      </c>
      <c r="K753" t="s">
        <v>2598</v>
      </c>
      <c r="L753">
        <v>901.05</v>
      </c>
      <c r="M753" t="s">
        <v>2603</v>
      </c>
      <c r="N753">
        <v>3</v>
      </c>
    </row>
    <row r="754" spans="1:14" x14ac:dyDescent="0.35">
      <c r="A754" t="s">
        <v>766</v>
      </c>
      <c r="B754" t="s">
        <v>1441</v>
      </c>
      <c r="C754" t="s">
        <v>2312</v>
      </c>
      <c r="E754" t="s">
        <v>2561</v>
      </c>
      <c r="F754">
        <v>160.30000000000001</v>
      </c>
      <c r="H754" t="s">
        <v>2566</v>
      </c>
      <c r="I754" t="s">
        <v>2583</v>
      </c>
      <c r="J754" t="s">
        <v>2584</v>
      </c>
      <c r="K754" t="s">
        <v>2600</v>
      </c>
      <c r="L754">
        <v>915.94</v>
      </c>
      <c r="N754" t="s">
        <v>2605</v>
      </c>
    </row>
    <row r="755" spans="1:14" x14ac:dyDescent="0.35">
      <c r="A755" t="s">
        <v>767</v>
      </c>
      <c r="B755" t="s">
        <v>1490</v>
      </c>
      <c r="C755" t="s">
        <v>2313</v>
      </c>
      <c r="H755" t="s">
        <v>2568</v>
      </c>
      <c r="I755" t="s">
        <v>2573</v>
      </c>
      <c r="J755" t="s">
        <v>2586</v>
      </c>
      <c r="K755" t="s">
        <v>2598</v>
      </c>
      <c r="L755">
        <v>296.62</v>
      </c>
      <c r="N755" t="s">
        <v>2605</v>
      </c>
    </row>
    <row r="756" spans="1:14" x14ac:dyDescent="0.35">
      <c r="A756" t="s">
        <v>768</v>
      </c>
      <c r="B756" t="s">
        <v>1349</v>
      </c>
      <c r="C756" t="s">
        <v>2314</v>
      </c>
      <c r="E756" t="s">
        <v>2561</v>
      </c>
      <c r="F756">
        <v>103.8</v>
      </c>
      <c r="H756" t="s">
        <v>2565</v>
      </c>
      <c r="I756" t="s">
        <v>2574</v>
      </c>
      <c r="J756" t="s">
        <v>2590</v>
      </c>
      <c r="K756" t="s">
        <v>2601</v>
      </c>
      <c r="L756">
        <v>374.36</v>
      </c>
      <c r="M756" t="s">
        <v>2603</v>
      </c>
      <c r="N756" t="s">
        <v>2606</v>
      </c>
    </row>
    <row r="757" spans="1:14" x14ac:dyDescent="0.35">
      <c r="A757" t="s">
        <v>769</v>
      </c>
      <c r="B757" t="s">
        <v>1126</v>
      </c>
      <c r="C757" t="s">
        <v>2315</v>
      </c>
      <c r="E757" t="s">
        <v>2562</v>
      </c>
      <c r="G757">
        <v>98.6</v>
      </c>
      <c r="H757" t="s">
        <v>2565</v>
      </c>
      <c r="I757" t="s">
        <v>2572</v>
      </c>
      <c r="J757" t="s">
        <v>2587</v>
      </c>
      <c r="K757" t="s">
        <v>2601</v>
      </c>
      <c r="L757">
        <v>171.24</v>
      </c>
      <c r="M757" t="s">
        <v>2604</v>
      </c>
    </row>
    <row r="758" spans="1:14" x14ac:dyDescent="0.35">
      <c r="A758" t="s">
        <v>770</v>
      </c>
      <c r="B758" t="s">
        <v>1053</v>
      </c>
      <c r="C758" t="s">
        <v>2316</v>
      </c>
      <c r="D758">
        <v>17</v>
      </c>
      <c r="E758" t="s">
        <v>2558</v>
      </c>
      <c r="F758">
        <v>167.6</v>
      </c>
      <c r="G758">
        <v>78.7</v>
      </c>
      <c r="H758" t="s">
        <v>2563</v>
      </c>
      <c r="I758" t="s">
        <v>2570</v>
      </c>
      <c r="J758" t="s">
        <v>2589</v>
      </c>
      <c r="K758" t="s">
        <v>2599</v>
      </c>
      <c r="L758">
        <v>454.86</v>
      </c>
      <c r="M758" t="s">
        <v>2603</v>
      </c>
      <c r="N758">
        <v>3</v>
      </c>
    </row>
    <row r="759" spans="1:14" x14ac:dyDescent="0.35">
      <c r="A759" t="s">
        <v>771</v>
      </c>
      <c r="B759" t="s">
        <v>1134</v>
      </c>
      <c r="C759" t="s">
        <v>2317</v>
      </c>
      <c r="D759">
        <v>24</v>
      </c>
      <c r="G759">
        <v>45.2</v>
      </c>
      <c r="H759" t="s">
        <v>2566</v>
      </c>
      <c r="I759" t="s">
        <v>2580</v>
      </c>
      <c r="J759" t="s">
        <v>2589</v>
      </c>
      <c r="K759" t="s">
        <v>2599</v>
      </c>
      <c r="L759">
        <v>444.4</v>
      </c>
      <c r="N759">
        <v>5</v>
      </c>
    </row>
    <row r="760" spans="1:14" x14ac:dyDescent="0.35">
      <c r="A760" t="s">
        <v>772</v>
      </c>
      <c r="B760" t="s">
        <v>1491</v>
      </c>
      <c r="C760" t="s">
        <v>2318</v>
      </c>
      <c r="E760" t="s">
        <v>2559</v>
      </c>
      <c r="G760">
        <v>42.5</v>
      </c>
      <c r="H760" t="s">
        <v>2566</v>
      </c>
      <c r="I760" t="s">
        <v>2574</v>
      </c>
      <c r="J760" t="s">
        <v>2590</v>
      </c>
      <c r="K760" t="s">
        <v>2599</v>
      </c>
      <c r="L760">
        <v>549.89</v>
      </c>
      <c r="N760" t="s">
        <v>2605</v>
      </c>
    </row>
    <row r="761" spans="1:14" x14ac:dyDescent="0.35">
      <c r="A761" t="s">
        <v>773</v>
      </c>
      <c r="B761" t="s">
        <v>1492</v>
      </c>
      <c r="C761" t="s">
        <v>2319</v>
      </c>
      <c r="E761" t="s">
        <v>2558</v>
      </c>
      <c r="G761">
        <v>101.2</v>
      </c>
      <c r="H761" t="s">
        <v>2564</v>
      </c>
      <c r="I761" t="s">
        <v>2576</v>
      </c>
      <c r="J761" t="s">
        <v>2585</v>
      </c>
      <c r="K761" t="s">
        <v>2600</v>
      </c>
      <c r="L761">
        <v>257.72000000000003</v>
      </c>
      <c r="N761">
        <v>3</v>
      </c>
    </row>
    <row r="762" spans="1:14" x14ac:dyDescent="0.35">
      <c r="A762" t="s">
        <v>774</v>
      </c>
      <c r="B762" t="s">
        <v>1493</v>
      </c>
      <c r="C762" t="s">
        <v>2320</v>
      </c>
      <c r="E762" t="s">
        <v>2562</v>
      </c>
      <c r="H762" t="s">
        <v>2566</v>
      </c>
      <c r="I762" t="s">
        <v>2580</v>
      </c>
      <c r="J762" t="s">
        <v>2588</v>
      </c>
      <c r="K762" t="s">
        <v>2599</v>
      </c>
      <c r="L762">
        <v>931.24</v>
      </c>
      <c r="N762">
        <v>4</v>
      </c>
    </row>
    <row r="763" spans="1:14" x14ac:dyDescent="0.35">
      <c r="A763" t="s">
        <v>775</v>
      </c>
      <c r="B763" t="s">
        <v>1451</v>
      </c>
      <c r="C763" t="s">
        <v>2321</v>
      </c>
      <c r="D763">
        <v>66</v>
      </c>
      <c r="E763" t="s">
        <v>2559</v>
      </c>
      <c r="H763" t="s">
        <v>2563</v>
      </c>
      <c r="I763" t="s">
        <v>2570</v>
      </c>
      <c r="J763" t="s">
        <v>2589</v>
      </c>
      <c r="K763" t="s">
        <v>2599</v>
      </c>
      <c r="L763">
        <v>589.01</v>
      </c>
      <c r="M763" t="s">
        <v>2604</v>
      </c>
      <c r="N763" t="s">
        <v>2606</v>
      </c>
    </row>
    <row r="764" spans="1:14" x14ac:dyDescent="0.35">
      <c r="A764" t="s">
        <v>776</v>
      </c>
      <c r="B764" t="s">
        <v>1313</v>
      </c>
      <c r="C764" t="s">
        <v>2322</v>
      </c>
      <c r="F764">
        <v>139.80000000000001</v>
      </c>
      <c r="H764" t="s">
        <v>2568</v>
      </c>
      <c r="I764" t="s">
        <v>2576</v>
      </c>
      <c r="J764" t="s">
        <v>2587</v>
      </c>
      <c r="K764" t="s">
        <v>2599</v>
      </c>
      <c r="L764">
        <v>826.94</v>
      </c>
      <c r="M764" t="s">
        <v>2602</v>
      </c>
      <c r="N764">
        <v>2</v>
      </c>
    </row>
    <row r="765" spans="1:14" x14ac:dyDescent="0.35">
      <c r="A765" t="s">
        <v>777</v>
      </c>
      <c r="B765" t="s">
        <v>1299</v>
      </c>
      <c r="C765" t="s">
        <v>2323</v>
      </c>
      <c r="D765">
        <v>86</v>
      </c>
      <c r="E765" t="s">
        <v>2560</v>
      </c>
      <c r="G765">
        <v>59.2</v>
      </c>
      <c r="H765" t="s">
        <v>2567</v>
      </c>
      <c r="I765" t="s">
        <v>2572</v>
      </c>
      <c r="J765" t="s">
        <v>2587</v>
      </c>
      <c r="K765" t="s">
        <v>2600</v>
      </c>
      <c r="L765">
        <v>732.4</v>
      </c>
      <c r="N765">
        <v>1</v>
      </c>
    </row>
    <row r="766" spans="1:14" x14ac:dyDescent="0.35">
      <c r="A766" t="s">
        <v>778</v>
      </c>
      <c r="B766" t="s">
        <v>1062</v>
      </c>
      <c r="C766" t="s">
        <v>2324</v>
      </c>
      <c r="E766" t="s">
        <v>2560</v>
      </c>
      <c r="F766">
        <v>121.9</v>
      </c>
      <c r="H766" t="s">
        <v>2568</v>
      </c>
      <c r="I766" t="s">
        <v>2578</v>
      </c>
      <c r="J766" t="s">
        <v>2584</v>
      </c>
      <c r="K766" t="s">
        <v>2600</v>
      </c>
      <c r="L766">
        <v>212.31</v>
      </c>
      <c r="M766" t="s">
        <v>2603</v>
      </c>
      <c r="N766">
        <v>5</v>
      </c>
    </row>
    <row r="767" spans="1:14" x14ac:dyDescent="0.35">
      <c r="A767" t="s">
        <v>779</v>
      </c>
      <c r="B767" t="s">
        <v>1494</v>
      </c>
      <c r="C767" t="s">
        <v>2325</v>
      </c>
      <c r="E767" t="s">
        <v>2561</v>
      </c>
      <c r="G767">
        <v>113.3</v>
      </c>
      <c r="H767" t="s">
        <v>2563</v>
      </c>
      <c r="I767" t="s">
        <v>2575</v>
      </c>
      <c r="J767" t="s">
        <v>2587</v>
      </c>
      <c r="K767" t="s">
        <v>2599</v>
      </c>
      <c r="L767">
        <v>780.17</v>
      </c>
      <c r="M767" t="s">
        <v>2603</v>
      </c>
      <c r="N767">
        <v>1</v>
      </c>
    </row>
    <row r="768" spans="1:14" x14ac:dyDescent="0.35">
      <c r="A768" t="s">
        <v>780</v>
      </c>
      <c r="B768" t="s">
        <v>1495</v>
      </c>
      <c r="C768" t="s">
        <v>2326</v>
      </c>
      <c r="E768" t="s">
        <v>2560</v>
      </c>
      <c r="F768">
        <v>199.6</v>
      </c>
      <c r="H768" t="s">
        <v>2567</v>
      </c>
      <c r="I768" t="s">
        <v>2583</v>
      </c>
      <c r="J768" t="s">
        <v>2585</v>
      </c>
      <c r="K768" t="s">
        <v>2600</v>
      </c>
      <c r="L768">
        <v>265.98</v>
      </c>
      <c r="M768" t="s">
        <v>2602</v>
      </c>
      <c r="N768">
        <v>4</v>
      </c>
    </row>
    <row r="769" spans="1:14" x14ac:dyDescent="0.35">
      <c r="A769" t="s">
        <v>781</v>
      </c>
      <c r="B769" t="s">
        <v>1036</v>
      </c>
      <c r="C769" t="s">
        <v>2327</v>
      </c>
      <c r="D769">
        <v>81</v>
      </c>
      <c r="F769">
        <v>188.6</v>
      </c>
      <c r="H769" t="s">
        <v>2563</v>
      </c>
      <c r="I769" t="s">
        <v>2573</v>
      </c>
      <c r="J769" t="s">
        <v>2588</v>
      </c>
      <c r="K769" t="s">
        <v>2600</v>
      </c>
      <c r="L769">
        <v>880.53</v>
      </c>
      <c r="M769" t="s">
        <v>2604</v>
      </c>
      <c r="N769">
        <v>4</v>
      </c>
    </row>
    <row r="770" spans="1:14" x14ac:dyDescent="0.35">
      <c r="A770" t="s">
        <v>782</v>
      </c>
      <c r="B770" t="s">
        <v>1184</v>
      </c>
      <c r="C770" t="s">
        <v>2328</v>
      </c>
      <c r="E770" t="s">
        <v>2560</v>
      </c>
      <c r="H770" t="s">
        <v>2563</v>
      </c>
      <c r="I770" t="s">
        <v>2575</v>
      </c>
      <c r="J770" t="s">
        <v>2587</v>
      </c>
      <c r="K770" t="s">
        <v>2600</v>
      </c>
      <c r="L770">
        <v>765.1</v>
      </c>
      <c r="M770" t="s">
        <v>2603</v>
      </c>
      <c r="N770">
        <v>4</v>
      </c>
    </row>
    <row r="771" spans="1:14" x14ac:dyDescent="0.35">
      <c r="A771" t="s">
        <v>783</v>
      </c>
      <c r="B771" t="s">
        <v>1496</v>
      </c>
      <c r="C771" t="s">
        <v>2329</v>
      </c>
      <c r="E771" t="s">
        <v>2559</v>
      </c>
      <c r="H771" t="s">
        <v>2567</v>
      </c>
      <c r="I771" t="s">
        <v>2583</v>
      </c>
      <c r="J771" t="s">
        <v>2588</v>
      </c>
      <c r="K771" t="s">
        <v>2599</v>
      </c>
      <c r="L771">
        <v>496.38</v>
      </c>
    </row>
    <row r="772" spans="1:14" x14ac:dyDescent="0.35">
      <c r="A772" t="s">
        <v>784</v>
      </c>
      <c r="B772" t="s">
        <v>1497</v>
      </c>
      <c r="C772" t="s">
        <v>2330</v>
      </c>
      <c r="E772" t="s">
        <v>2562</v>
      </c>
      <c r="G772">
        <v>69.2</v>
      </c>
      <c r="H772" t="s">
        <v>2563</v>
      </c>
      <c r="I772" t="s">
        <v>2574</v>
      </c>
      <c r="J772" t="s">
        <v>2588</v>
      </c>
      <c r="K772" t="s">
        <v>2599</v>
      </c>
      <c r="L772">
        <v>523.20000000000005</v>
      </c>
      <c r="M772" t="s">
        <v>2603</v>
      </c>
      <c r="N772" t="s">
        <v>2606</v>
      </c>
    </row>
    <row r="773" spans="1:14" x14ac:dyDescent="0.35">
      <c r="A773" t="s">
        <v>785</v>
      </c>
      <c r="B773" t="s">
        <v>1026</v>
      </c>
      <c r="C773" t="s">
        <v>2331</v>
      </c>
      <c r="E773" t="s">
        <v>2562</v>
      </c>
      <c r="F773">
        <v>124</v>
      </c>
      <c r="H773" t="s">
        <v>2565</v>
      </c>
      <c r="I773" t="s">
        <v>2569</v>
      </c>
      <c r="J773" t="s">
        <v>2596</v>
      </c>
      <c r="K773" t="s">
        <v>2601</v>
      </c>
      <c r="L773">
        <v>933.27413516962997</v>
      </c>
      <c r="N773">
        <v>2</v>
      </c>
    </row>
    <row r="774" spans="1:14" x14ac:dyDescent="0.35">
      <c r="A774" t="s">
        <v>786</v>
      </c>
      <c r="B774" t="s">
        <v>1067</v>
      </c>
      <c r="C774" t="s">
        <v>2332</v>
      </c>
      <c r="D774">
        <v>3</v>
      </c>
      <c r="F774">
        <v>155.4</v>
      </c>
      <c r="H774" t="s">
        <v>2566</v>
      </c>
      <c r="I774" t="s">
        <v>2579</v>
      </c>
      <c r="J774" t="s">
        <v>2587</v>
      </c>
      <c r="K774" t="s">
        <v>2599</v>
      </c>
      <c r="L774">
        <v>345.75</v>
      </c>
      <c r="M774" t="s">
        <v>2602</v>
      </c>
      <c r="N774" t="s">
        <v>2605</v>
      </c>
    </row>
    <row r="775" spans="1:14" x14ac:dyDescent="0.35">
      <c r="A775" t="s">
        <v>787</v>
      </c>
      <c r="B775" t="s">
        <v>1498</v>
      </c>
      <c r="C775" t="s">
        <v>2333</v>
      </c>
      <c r="E775" t="s">
        <v>2562</v>
      </c>
      <c r="H775" t="s">
        <v>2566</v>
      </c>
      <c r="I775" t="s">
        <v>2583</v>
      </c>
      <c r="J775" t="s">
        <v>2586</v>
      </c>
      <c r="K775" t="s">
        <v>2600</v>
      </c>
      <c r="L775">
        <v>958.25</v>
      </c>
      <c r="M775" t="s">
        <v>2603</v>
      </c>
      <c r="N775">
        <v>4</v>
      </c>
    </row>
    <row r="776" spans="1:14" x14ac:dyDescent="0.35">
      <c r="A776" t="s">
        <v>788</v>
      </c>
      <c r="B776" t="s">
        <v>1499</v>
      </c>
      <c r="C776" t="s">
        <v>2334</v>
      </c>
      <c r="D776">
        <v>31</v>
      </c>
      <c r="E776" t="s">
        <v>2558</v>
      </c>
      <c r="G776">
        <v>118.6</v>
      </c>
      <c r="H776" t="s">
        <v>2564</v>
      </c>
      <c r="I776" t="s">
        <v>2580</v>
      </c>
      <c r="J776" t="s">
        <v>2588</v>
      </c>
      <c r="K776" t="s">
        <v>2600</v>
      </c>
      <c r="L776">
        <v>235.23</v>
      </c>
      <c r="M776" t="s">
        <v>2604</v>
      </c>
      <c r="N776">
        <v>5</v>
      </c>
    </row>
    <row r="777" spans="1:14" x14ac:dyDescent="0.35">
      <c r="A777" t="s">
        <v>789</v>
      </c>
      <c r="B777" t="s">
        <v>1047</v>
      </c>
      <c r="C777" t="s">
        <v>2335</v>
      </c>
      <c r="D777">
        <v>71</v>
      </c>
      <c r="E777" t="s">
        <v>2562</v>
      </c>
      <c r="H777" t="s">
        <v>2564</v>
      </c>
      <c r="I777" t="s">
        <v>2578</v>
      </c>
      <c r="J777" t="s">
        <v>2590</v>
      </c>
      <c r="K777" t="s">
        <v>2599</v>
      </c>
      <c r="L777">
        <v>186.3</v>
      </c>
      <c r="M777" t="s">
        <v>2602</v>
      </c>
      <c r="N777" t="s">
        <v>2606</v>
      </c>
    </row>
    <row r="778" spans="1:14" x14ac:dyDescent="0.35">
      <c r="A778" t="s">
        <v>790</v>
      </c>
      <c r="B778" t="s">
        <v>1209</v>
      </c>
      <c r="C778" t="s">
        <v>2336</v>
      </c>
      <c r="D778">
        <v>37</v>
      </c>
      <c r="H778" t="s">
        <v>2565</v>
      </c>
      <c r="I778" t="s">
        <v>2576</v>
      </c>
      <c r="J778" t="s">
        <v>2590</v>
      </c>
      <c r="K778" t="s">
        <v>2598</v>
      </c>
      <c r="L778">
        <v>719.22</v>
      </c>
      <c r="M778" t="s">
        <v>2602</v>
      </c>
      <c r="N778">
        <v>1</v>
      </c>
    </row>
    <row r="779" spans="1:14" x14ac:dyDescent="0.35">
      <c r="A779" t="s">
        <v>791</v>
      </c>
      <c r="B779" t="s">
        <v>1500</v>
      </c>
      <c r="C779" t="s">
        <v>2337</v>
      </c>
      <c r="D779">
        <v>52</v>
      </c>
      <c r="E779" t="s">
        <v>2558</v>
      </c>
      <c r="H779" t="s">
        <v>2564</v>
      </c>
      <c r="I779" t="s">
        <v>2573</v>
      </c>
      <c r="J779" t="s">
        <v>2585</v>
      </c>
      <c r="K779" t="s">
        <v>2601</v>
      </c>
      <c r="L779">
        <v>599.1497707396544</v>
      </c>
      <c r="N779">
        <v>1</v>
      </c>
    </row>
    <row r="780" spans="1:14" x14ac:dyDescent="0.35">
      <c r="A780" t="s">
        <v>792</v>
      </c>
      <c r="B780" t="s">
        <v>1128</v>
      </c>
      <c r="C780" t="s">
        <v>2338</v>
      </c>
      <c r="D780">
        <v>21</v>
      </c>
      <c r="E780" t="s">
        <v>2559</v>
      </c>
      <c r="G780">
        <v>96.2</v>
      </c>
      <c r="H780" t="s">
        <v>2567</v>
      </c>
      <c r="I780" t="s">
        <v>2575</v>
      </c>
      <c r="J780" t="s">
        <v>2589</v>
      </c>
      <c r="K780" t="s">
        <v>2599</v>
      </c>
      <c r="L780">
        <v>415.8</v>
      </c>
      <c r="M780" t="s">
        <v>2603</v>
      </c>
      <c r="N780">
        <v>2</v>
      </c>
    </row>
    <row r="781" spans="1:14" x14ac:dyDescent="0.35">
      <c r="A781" t="s">
        <v>793</v>
      </c>
      <c r="B781" t="s">
        <v>1294</v>
      </c>
      <c r="C781" t="s">
        <v>2339</v>
      </c>
      <c r="D781">
        <v>68</v>
      </c>
      <c r="E781" t="s">
        <v>2561</v>
      </c>
      <c r="H781" t="s">
        <v>2565</v>
      </c>
      <c r="I781" t="s">
        <v>2575</v>
      </c>
      <c r="J781" t="s">
        <v>2585</v>
      </c>
      <c r="K781" t="s">
        <v>2600</v>
      </c>
      <c r="L781">
        <v>38.24</v>
      </c>
      <c r="N781">
        <v>1</v>
      </c>
    </row>
    <row r="782" spans="1:14" x14ac:dyDescent="0.35">
      <c r="A782" t="s">
        <v>794</v>
      </c>
      <c r="B782" t="s">
        <v>1060</v>
      </c>
      <c r="C782" t="s">
        <v>2340</v>
      </c>
      <c r="H782" t="s">
        <v>2568</v>
      </c>
      <c r="I782" t="s">
        <v>2579</v>
      </c>
      <c r="J782" t="s">
        <v>2584</v>
      </c>
      <c r="K782" t="s">
        <v>2598</v>
      </c>
      <c r="L782">
        <v>943.54</v>
      </c>
      <c r="M782" t="s">
        <v>2602</v>
      </c>
      <c r="N782">
        <v>1</v>
      </c>
    </row>
    <row r="783" spans="1:14" x14ac:dyDescent="0.35">
      <c r="A783" t="s">
        <v>795</v>
      </c>
      <c r="B783" t="s">
        <v>1135</v>
      </c>
      <c r="C783" t="s">
        <v>2341</v>
      </c>
      <c r="G783">
        <v>81</v>
      </c>
      <c r="H783" t="s">
        <v>2568</v>
      </c>
      <c r="I783" t="s">
        <v>2573</v>
      </c>
      <c r="J783" t="s">
        <v>2585</v>
      </c>
      <c r="K783" t="s">
        <v>2601</v>
      </c>
      <c r="L783">
        <v>322.76</v>
      </c>
      <c r="M783" t="s">
        <v>2604</v>
      </c>
    </row>
    <row r="784" spans="1:14" x14ac:dyDescent="0.35">
      <c r="A784" t="s">
        <v>796</v>
      </c>
      <c r="B784" t="s">
        <v>1274</v>
      </c>
      <c r="C784" t="s">
        <v>2342</v>
      </c>
      <c r="D784">
        <v>67</v>
      </c>
      <c r="G784">
        <v>49.5</v>
      </c>
      <c r="H784" t="s">
        <v>2568</v>
      </c>
      <c r="I784" t="s">
        <v>2581</v>
      </c>
      <c r="J784" t="s">
        <v>2586</v>
      </c>
      <c r="K784" t="s">
        <v>2600</v>
      </c>
      <c r="L784">
        <v>721.03</v>
      </c>
      <c r="M784" t="s">
        <v>2602</v>
      </c>
    </row>
    <row r="785" spans="1:14" x14ac:dyDescent="0.35">
      <c r="A785" t="s">
        <v>797</v>
      </c>
      <c r="B785" t="s">
        <v>1110</v>
      </c>
      <c r="C785" t="s">
        <v>2343</v>
      </c>
      <c r="E785" t="s">
        <v>2559</v>
      </c>
      <c r="F785">
        <v>112.7</v>
      </c>
      <c r="H785" t="s">
        <v>2565</v>
      </c>
      <c r="I785" t="s">
        <v>2574</v>
      </c>
      <c r="J785" t="s">
        <v>2593</v>
      </c>
      <c r="K785" t="s">
        <v>2599</v>
      </c>
      <c r="L785">
        <v>857.59</v>
      </c>
      <c r="M785" t="s">
        <v>2602</v>
      </c>
      <c r="N785">
        <v>2</v>
      </c>
    </row>
    <row r="786" spans="1:14" x14ac:dyDescent="0.35">
      <c r="A786" t="s">
        <v>798</v>
      </c>
      <c r="B786" t="s">
        <v>1173</v>
      </c>
      <c r="C786" t="s">
        <v>2344</v>
      </c>
      <c r="E786" t="s">
        <v>2558</v>
      </c>
      <c r="H786" t="s">
        <v>2565</v>
      </c>
      <c r="I786" t="s">
        <v>2574</v>
      </c>
      <c r="J786" t="s">
        <v>2588</v>
      </c>
      <c r="K786" t="s">
        <v>2599</v>
      </c>
      <c r="L786">
        <v>828.12502742778713</v>
      </c>
      <c r="M786" t="s">
        <v>2602</v>
      </c>
    </row>
    <row r="787" spans="1:14" x14ac:dyDescent="0.35">
      <c r="A787" t="s">
        <v>799</v>
      </c>
      <c r="B787" t="s">
        <v>1484</v>
      </c>
      <c r="C787" t="s">
        <v>2345</v>
      </c>
      <c r="E787" t="s">
        <v>2559</v>
      </c>
      <c r="H787" t="s">
        <v>2565</v>
      </c>
      <c r="I787" t="s">
        <v>2581</v>
      </c>
      <c r="J787" t="s">
        <v>2586</v>
      </c>
      <c r="K787" t="s">
        <v>2598</v>
      </c>
      <c r="L787">
        <v>971.89</v>
      </c>
      <c r="M787" t="s">
        <v>2602</v>
      </c>
      <c r="N787">
        <v>4</v>
      </c>
    </row>
    <row r="788" spans="1:14" x14ac:dyDescent="0.35">
      <c r="A788" t="s">
        <v>800</v>
      </c>
      <c r="B788" t="s">
        <v>1501</v>
      </c>
      <c r="C788" t="s">
        <v>2346</v>
      </c>
      <c r="D788">
        <v>90</v>
      </c>
      <c r="E788" t="s">
        <v>2561</v>
      </c>
      <c r="H788" t="s">
        <v>2568</v>
      </c>
      <c r="I788" t="s">
        <v>2571</v>
      </c>
      <c r="J788" t="s">
        <v>2586</v>
      </c>
      <c r="K788" t="s">
        <v>2598</v>
      </c>
      <c r="L788">
        <v>90.44</v>
      </c>
      <c r="M788" t="s">
        <v>2604</v>
      </c>
      <c r="N788" t="s">
        <v>2606</v>
      </c>
    </row>
    <row r="789" spans="1:14" x14ac:dyDescent="0.35">
      <c r="A789" t="s">
        <v>801</v>
      </c>
      <c r="B789" t="s">
        <v>1502</v>
      </c>
      <c r="C789" t="s">
        <v>2347</v>
      </c>
      <c r="D789">
        <v>3</v>
      </c>
      <c r="E789" t="s">
        <v>2562</v>
      </c>
      <c r="G789">
        <v>56</v>
      </c>
      <c r="H789" t="s">
        <v>2564</v>
      </c>
      <c r="I789" t="s">
        <v>2579</v>
      </c>
      <c r="J789" t="s">
        <v>2587</v>
      </c>
      <c r="K789" t="s">
        <v>2599</v>
      </c>
      <c r="L789">
        <v>647.34</v>
      </c>
      <c r="M789" t="s">
        <v>2602</v>
      </c>
    </row>
    <row r="790" spans="1:14" x14ac:dyDescent="0.35">
      <c r="A790" t="s">
        <v>802</v>
      </c>
      <c r="B790" t="s">
        <v>1502</v>
      </c>
      <c r="C790" t="s">
        <v>2348</v>
      </c>
      <c r="D790">
        <v>74</v>
      </c>
      <c r="F790">
        <v>118.5</v>
      </c>
      <c r="H790" t="s">
        <v>2563</v>
      </c>
      <c r="I790" t="s">
        <v>2580</v>
      </c>
      <c r="J790" t="s">
        <v>2586</v>
      </c>
      <c r="K790" t="s">
        <v>2599</v>
      </c>
      <c r="L790">
        <v>776.79</v>
      </c>
      <c r="N790">
        <v>1</v>
      </c>
    </row>
    <row r="791" spans="1:14" x14ac:dyDescent="0.35">
      <c r="A791" t="s">
        <v>803</v>
      </c>
      <c r="B791" t="s">
        <v>1334</v>
      </c>
      <c r="C791" t="s">
        <v>2349</v>
      </c>
      <c r="D791">
        <v>11</v>
      </c>
      <c r="E791" t="s">
        <v>2560</v>
      </c>
      <c r="G791">
        <v>52</v>
      </c>
      <c r="H791" t="s">
        <v>2566</v>
      </c>
      <c r="I791" t="s">
        <v>2579</v>
      </c>
      <c r="J791" t="s">
        <v>2587</v>
      </c>
      <c r="K791" t="s">
        <v>2598</v>
      </c>
      <c r="L791">
        <v>293.75</v>
      </c>
      <c r="M791" t="s">
        <v>2603</v>
      </c>
      <c r="N791">
        <v>3</v>
      </c>
    </row>
    <row r="792" spans="1:14" x14ac:dyDescent="0.35">
      <c r="A792" t="s">
        <v>804</v>
      </c>
      <c r="B792" t="s">
        <v>1336</v>
      </c>
      <c r="C792" t="s">
        <v>2350</v>
      </c>
      <c r="E792" t="s">
        <v>2562</v>
      </c>
      <c r="F792">
        <v>167.4</v>
      </c>
      <c r="H792" t="s">
        <v>2564</v>
      </c>
      <c r="I792" t="s">
        <v>2576</v>
      </c>
      <c r="J792" t="s">
        <v>2586</v>
      </c>
      <c r="K792" t="s">
        <v>2601</v>
      </c>
      <c r="L792">
        <v>156.53</v>
      </c>
      <c r="M792" t="s">
        <v>2603</v>
      </c>
      <c r="N792">
        <v>5</v>
      </c>
    </row>
    <row r="793" spans="1:14" x14ac:dyDescent="0.35">
      <c r="A793" t="s">
        <v>805</v>
      </c>
      <c r="B793" t="s">
        <v>1503</v>
      </c>
      <c r="C793" t="s">
        <v>2351</v>
      </c>
      <c r="E793" t="s">
        <v>2561</v>
      </c>
      <c r="F793">
        <v>134.80000000000001</v>
      </c>
      <c r="H793" t="s">
        <v>2568</v>
      </c>
      <c r="I793" t="s">
        <v>2575</v>
      </c>
      <c r="J793" t="s">
        <v>2584</v>
      </c>
      <c r="K793" t="s">
        <v>2598</v>
      </c>
      <c r="L793">
        <v>152.61000000000001</v>
      </c>
      <c r="M793" t="s">
        <v>2602</v>
      </c>
      <c r="N793">
        <v>5</v>
      </c>
    </row>
    <row r="794" spans="1:14" x14ac:dyDescent="0.35">
      <c r="A794" t="s">
        <v>806</v>
      </c>
      <c r="B794" t="s">
        <v>1317</v>
      </c>
      <c r="C794" t="s">
        <v>2352</v>
      </c>
      <c r="D794">
        <v>46</v>
      </c>
      <c r="E794" t="s">
        <v>2559</v>
      </c>
      <c r="H794" t="s">
        <v>2566</v>
      </c>
      <c r="I794" t="s">
        <v>2579</v>
      </c>
      <c r="J794" t="s">
        <v>2584</v>
      </c>
      <c r="K794" t="s">
        <v>2600</v>
      </c>
      <c r="L794">
        <v>657.88</v>
      </c>
      <c r="N794" t="s">
        <v>2605</v>
      </c>
    </row>
    <row r="795" spans="1:14" x14ac:dyDescent="0.35">
      <c r="A795" t="s">
        <v>807</v>
      </c>
      <c r="B795" t="s">
        <v>1306</v>
      </c>
      <c r="C795" t="s">
        <v>2353</v>
      </c>
      <c r="D795">
        <v>73</v>
      </c>
      <c r="E795" t="s">
        <v>2560</v>
      </c>
      <c r="H795" t="s">
        <v>2563</v>
      </c>
      <c r="I795" t="s">
        <v>2580</v>
      </c>
      <c r="J795" t="s">
        <v>2589</v>
      </c>
      <c r="K795" t="s">
        <v>2600</v>
      </c>
      <c r="L795">
        <v>936.48</v>
      </c>
      <c r="M795" t="s">
        <v>2602</v>
      </c>
      <c r="N795">
        <v>1</v>
      </c>
    </row>
    <row r="796" spans="1:14" x14ac:dyDescent="0.35">
      <c r="A796" t="s">
        <v>808</v>
      </c>
      <c r="B796" t="s">
        <v>1504</v>
      </c>
      <c r="C796" t="s">
        <v>2354</v>
      </c>
      <c r="H796" t="s">
        <v>2563</v>
      </c>
      <c r="I796" t="s">
        <v>2581</v>
      </c>
      <c r="J796" t="s">
        <v>2589</v>
      </c>
      <c r="K796" t="s">
        <v>2600</v>
      </c>
      <c r="L796">
        <v>712.63</v>
      </c>
      <c r="N796">
        <v>1</v>
      </c>
    </row>
    <row r="797" spans="1:14" x14ac:dyDescent="0.35">
      <c r="A797" t="s">
        <v>809</v>
      </c>
      <c r="B797" t="s">
        <v>1085</v>
      </c>
      <c r="C797" t="s">
        <v>2355</v>
      </c>
      <c r="E797" t="s">
        <v>2561</v>
      </c>
      <c r="F797">
        <v>143.19999999999999</v>
      </c>
      <c r="H797" t="s">
        <v>2568</v>
      </c>
      <c r="I797" t="s">
        <v>2581</v>
      </c>
      <c r="J797" t="s">
        <v>2587</v>
      </c>
      <c r="K797" t="s">
        <v>2600</v>
      </c>
      <c r="L797">
        <v>938.87</v>
      </c>
      <c r="M797" t="s">
        <v>2602</v>
      </c>
      <c r="N797">
        <v>4</v>
      </c>
    </row>
    <row r="798" spans="1:14" x14ac:dyDescent="0.35">
      <c r="A798" t="s">
        <v>810</v>
      </c>
      <c r="B798" t="s">
        <v>1126</v>
      </c>
      <c r="C798" t="s">
        <v>2356</v>
      </c>
      <c r="E798" t="s">
        <v>2561</v>
      </c>
      <c r="H798" t="s">
        <v>2563</v>
      </c>
      <c r="I798" t="s">
        <v>2577</v>
      </c>
      <c r="J798" t="s">
        <v>2585</v>
      </c>
      <c r="K798" t="s">
        <v>2601</v>
      </c>
      <c r="L798">
        <v>507.37</v>
      </c>
      <c r="N798">
        <v>4</v>
      </c>
    </row>
    <row r="799" spans="1:14" x14ac:dyDescent="0.35">
      <c r="A799" t="s">
        <v>811</v>
      </c>
      <c r="B799" t="s">
        <v>1407</v>
      </c>
      <c r="C799" t="s">
        <v>2357</v>
      </c>
      <c r="D799">
        <v>48</v>
      </c>
      <c r="E799" t="s">
        <v>2562</v>
      </c>
      <c r="H799" t="s">
        <v>2568</v>
      </c>
      <c r="I799" t="s">
        <v>2577</v>
      </c>
      <c r="J799" t="s">
        <v>2585</v>
      </c>
      <c r="K799" t="s">
        <v>2599</v>
      </c>
      <c r="L799">
        <v>104.89</v>
      </c>
    </row>
    <row r="800" spans="1:14" x14ac:dyDescent="0.35">
      <c r="A800" t="s">
        <v>812</v>
      </c>
      <c r="B800" t="s">
        <v>1264</v>
      </c>
      <c r="C800" t="s">
        <v>2358</v>
      </c>
      <c r="D800">
        <v>41</v>
      </c>
      <c r="E800" t="s">
        <v>2558</v>
      </c>
      <c r="G800">
        <v>77.599999999999994</v>
      </c>
      <c r="H800" t="s">
        <v>2566</v>
      </c>
      <c r="I800" t="s">
        <v>2576</v>
      </c>
      <c r="J800" t="s">
        <v>2586</v>
      </c>
      <c r="K800" t="s">
        <v>2601</v>
      </c>
      <c r="L800">
        <v>144.79</v>
      </c>
    </row>
    <row r="801" spans="1:14" x14ac:dyDescent="0.35">
      <c r="A801" t="s">
        <v>813</v>
      </c>
      <c r="B801" t="s">
        <v>1206</v>
      </c>
      <c r="C801" t="s">
        <v>2359</v>
      </c>
      <c r="E801" t="s">
        <v>2562</v>
      </c>
      <c r="H801" t="s">
        <v>2563</v>
      </c>
      <c r="I801" t="s">
        <v>2581</v>
      </c>
      <c r="J801" t="s">
        <v>2588</v>
      </c>
      <c r="K801" t="s">
        <v>2599</v>
      </c>
      <c r="L801">
        <v>756.43</v>
      </c>
      <c r="M801" t="s">
        <v>2602</v>
      </c>
    </row>
    <row r="802" spans="1:14" x14ac:dyDescent="0.35">
      <c r="A802" t="s">
        <v>814</v>
      </c>
      <c r="B802" t="s">
        <v>1200</v>
      </c>
      <c r="C802" t="s">
        <v>2360</v>
      </c>
      <c r="D802">
        <v>61</v>
      </c>
      <c r="E802" t="s">
        <v>2560</v>
      </c>
      <c r="H802" t="s">
        <v>2567</v>
      </c>
      <c r="I802" t="s">
        <v>2575</v>
      </c>
      <c r="J802" t="s">
        <v>2590</v>
      </c>
      <c r="K802" t="s">
        <v>2598</v>
      </c>
      <c r="L802">
        <v>71.7</v>
      </c>
      <c r="M802" t="s">
        <v>2604</v>
      </c>
      <c r="N802">
        <v>5</v>
      </c>
    </row>
    <row r="803" spans="1:14" x14ac:dyDescent="0.35">
      <c r="A803" t="s">
        <v>815</v>
      </c>
      <c r="B803" t="s">
        <v>1167</v>
      </c>
      <c r="C803" t="s">
        <v>2361</v>
      </c>
      <c r="D803">
        <v>46</v>
      </c>
      <c r="E803" t="s">
        <v>2559</v>
      </c>
      <c r="G803">
        <v>57.3</v>
      </c>
      <c r="H803" t="s">
        <v>2565</v>
      </c>
      <c r="I803" t="s">
        <v>2583</v>
      </c>
      <c r="J803" t="s">
        <v>2586</v>
      </c>
      <c r="K803" t="s">
        <v>2600</v>
      </c>
      <c r="L803">
        <v>734.94</v>
      </c>
      <c r="N803" t="s">
        <v>2606</v>
      </c>
    </row>
    <row r="804" spans="1:14" x14ac:dyDescent="0.35">
      <c r="A804" t="s">
        <v>816</v>
      </c>
      <c r="B804" t="s">
        <v>1183</v>
      </c>
      <c r="C804" t="s">
        <v>2362</v>
      </c>
      <c r="H804" t="s">
        <v>2563</v>
      </c>
      <c r="I804" t="s">
        <v>2572</v>
      </c>
      <c r="J804" t="s">
        <v>2586</v>
      </c>
      <c r="K804" t="s">
        <v>2599</v>
      </c>
      <c r="L804">
        <v>337.73</v>
      </c>
      <c r="M804" t="s">
        <v>2603</v>
      </c>
    </row>
    <row r="805" spans="1:14" x14ac:dyDescent="0.35">
      <c r="A805" t="s">
        <v>817</v>
      </c>
      <c r="B805" t="s">
        <v>1464</v>
      </c>
      <c r="C805" t="s">
        <v>2363</v>
      </c>
      <c r="G805">
        <v>85.3</v>
      </c>
      <c r="H805" t="s">
        <v>2565</v>
      </c>
      <c r="I805" t="s">
        <v>2580</v>
      </c>
      <c r="J805" t="s">
        <v>2584</v>
      </c>
      <c r="K805" t="s">
        <v>2601</v>
      </c>
      <c r="L805">
        <v>284.45999999999998</v>
      </c>
      <c r="N805">
        <v>1</v>
      </c>
    </row>
    <row r="806" spans="1:14" x14ac:dyDescent="0.35">
      <c r="A806" t="s">
        <v>818</v>
      </c>
      <c r="B806" t="s">
        <v>1369</v>
      </c>
      <c r="C806" t="s">
        <v>2364</v>
      </c>
      <c r="F806">
        <v>126.3</v>
      </c>
      <c r="H806" t="s">
        <v>2566</v>
      </c>
      <c r="I806" t="s">
        <v>2581</v>
      </c>
      <c r="J806" t="s">
        <v>2584</v>
      </c>
      <c r="K806" t="s">
        <v>2601</v>
      </c>
      <c r="L806">
        <v>606.15</v>
      </c>
      <c r="N806" t="s">
        <v>2606</v>
      </c>
    </row>
    <row r="807" spans="1:14" x14ac:dyDescent="0.35">
      <c r="A807" t="s">
        <v>819</v>
      </c>
      <c r="B807" t="s">
        <v>1061</v>
      </c>
      <c r="C807" t="s">
        <v>2365</v>
      </c>
      <c r="D807">
        <v>44</v>
      </c>
      <c r="E807" t="s">
        <v>2562</v>
      </c>
      <c r="F807">
        <v>165.1</v>
      </c>
      <c r="G807">
        <v>92.7</v>
      </c>
      <c r="H807" t="s">
        <v>2565</v>
      </c>
      <c r="I807" t="s">
        <v>2581</v>
      </c>
      <c r="J807" t="s">
        <v>2586</v>
      </c>
      <c r="K807" t="s">
        <v>2600</v>
      </c>
      <c r="L807">
        <v>284.98</v>
      </c>
      <c r="N807">
        <v>5</v>
      </c>
    </row>
    <row r="808" spans="1:14" x14ac:dyDescent="0.35">
      <c r="A808" t="s">
        <v>820</v>
      </c>
      <c r="B808" t="s">
        <v>1505</v>
      </c>
      <c r="C808" t="s">
        <v>2366</v>
      </c>
      <c r="D808">
        <v>89</v>
      </c>
      <c r="E808" t="s">
        <v>2560</v>
      </c>
      <c r="H808" t="s">
        <v>2568</v>
      </c>
      <c r="I808" t="s">
        <v>2583</v>
      </c>
      <c r="J808" t="s">
        <v>2595</v>
      </c>
      <c r="K808" t="s">
        <v>2600</v>
      </c>
      <c r="L808">
        <v>992.14</v>
      </c>
      <c r="M808" t="s">
        <v>2603</v>
      </c>
      <c r="N808">
        <v>5</v>
      </c>
    </row>
    <row r="809" spans="1:14" x14ac:dyDescent="0.35">
      <c r="A809" t="s">
        <v>821</v>
      </c>
      <c r="B809" t="s">
        <v>1406</v>
      </c>
      <c r="C809" t="s">
        <v>2367</v>
      </c>
      <c r="E809" t="s">
        <v>2561</v>
      </c>
      <c r="H809" t="s">
        <v>2567</v>
      </c>
      <c r="I809" t="s">
        <v>2572</v>
      </c>
      <c r="J809" t="s">
        <v>2587</v>
      </c>
      <c r="K809" t="s">
        <v>2600</v>
      </c>
      <c r="L809">
        <v>652.35</v>
      </c>
      <c r="M809" t="s">
        <v>2603</v>
      </c>
      <c r="N809">
        <v>1</v>
      </c>
    </row>
    <row r="810" spans="1:14" x14ac:dyDescent="0.35">
      <c r="A810" t="s">
        <v>822</v>
      </c>
      <c r="B810" t="s">
        <v>1112</v>
      </c>
      <c r="C810" t="s">
        <v>2368</v>
      </c>
      <c r="H810" t="s">
        <v>2568</v>
      </c>
      <c r="I810" t="s">
        <v>2581</v>
      </c>
      <c r="J810" t="s">
        <v>2589</v>
      </c>
      <c r="K810" t="s">
        <v>2601</v>
      </c>
      <c r="L810">
        <v>451.71</v>
      </c>
      <c r="N810">
        <v>2</v>
      </c>
    </row>
    <row r="811" spans="1:14" x14ac:dyDescent="0.35">
      <c r="A811" t="s">
        <v>823</v>
      </c>
      <c r="B811" t="s">
        <v>1506</v>
      </c>
      <c r="C811" t="s">
        <v>2369</v>
      </c>
      <c r="E811" t="s">
        <v>2560</v>
      </c>
      <c r="F811">
        <v>165.8</v>
      </c>
      <c r="H811" t="s">
        <v>2565</v>
      </c>
      <c r="I811" t="s">
        <v>2581</v>
      </c>
      <c r="J811" t="s">
        <v>2585</v>
      </c>
      <c r="K811" t="s">
        <v>2599</v>
      </c>
      <c r="L811">
        <v>599.64</v>
      </c>
      <c r="N811">
        <v>5</v>
      </c>
    </row>
    <row r="812" spans="1:14" x14ac:dyDescent="0.35">
      <c r="A812" t="s">
        <v>824</v>
      </c>
      <c r="B812" t="s">
        <v>1209</v>
      </c>
      <c r="C812" t="s">
        <v>2370</v>
      </c>
      <c r="H812" t="s">
        <v>2568</v>
      </c>
      <c r="I812" t="s">
        <v>2572</v>
      </c>
      <c r="J812" t="s">
        <v>2593</v>
      </c>
      <c r="K812" t="s">
        <v>2600</v>
      </c>
      <c r="L812">
        <v>253.32</v>
      </c>
      <c r="M812" t="s">
        <v>2603</v>
      </c>
      <c r="N812" t="s">
        <v>2605</v>
      </c>
    </row>
    <row r="813" spans="1:14" x14ac:dyDescent="0.35">
      <c r="A813" t="s">
        <v>825</v>
      </c>
      <c r="B813" t="s">
        <v>1507</v>
      </c>
      <c r="C813" t="s">
        <v>2371</v>
      </c>
      <c r="E813" t="s">
        <v>2559</v>
      </c>
      <c r="G813">
        <v>98.8</v>
      </c>
      <c r="H813" t="s">
        <v>2564</v>
      </c>
      <c r="I813" t="s">
        <v>2573</v>
      </c>
      <c r="J813" t="s">
        <v>2590</v>
      </c>
      <c r="K813" t="s">
        <v>2599</v>
      </c>
      <c r="L813">
        <v>150.93</v>
      </c>
      <c r="M813" t="s">
        <v>2603</v>
      </c>
      <c r="N813">
        <v>4</v>
      </c>
    </row>
    <row r="814" spans="1:14" x14ac:dyDescent="0.35">
      <c r="A814" t="s">
        <v>826</v>
      </c>
      <c r="B814" t="s">
        <v>1417</v>
      </c>
      <c r="C814" t="s">
        <v>2372</v>
      </c>
      <c r="D814">
        <v>78</v>
      </c>
      <c r="E814" t="s">
        <v>2561</v>
      </c>
      <c r="G814">
        <v>58.8</v>
      </c>
      <c r="H814" t="s">
        <v>2563</v>
      </c>
      <c r="I814" t="s">
        <v>2580</v>
      </c>
      <c r="J814" t="s">
        <v>2586</v>
      </c>
      <c r="K814" t="s">
        <v>2600</v>
      </c>
      <c r="L814">
        <v>170.27</v>
      </c>
    </row>
    <row r="815" spans="1:14" x14ac:dyDescent="0.35">
      <c r="A815" t="s">
        <v>827</v>
      </c>
      <c r="B815" t="s">
        <v>1323</v>
      </c>
      <c r="C815" t="s">
        <v>2373</v>
      </c>
      <c r="E815" t="s">
        <v>2561</v>
      </c>
      <c r="H815" t="s">
        <v>2568</v>
      </c>
      <c r="I815" t="s">
        <v>2570</v>
      </c>
      <c r="J815" t="s">
        <v>2585</v>
      </c>
      <c r="K815" t="s">
        <v>2601</v>
      </c>
      <c r="L815">
        <v>397.4</v>
      </c>
      <c r="M815" t="s">
        <v>2604</v>
      </c>
      <c r="N815">
        <v>2</v>
      </c>
    </row>
    <row r="816" spans="1:14" x14ac:dyDescent="0.35">
      <c r="A816" t="s">
        <v>828</v>
      </c>
      <c r="B816" t="s">
        <v>1508</v>
      </c>
      <c r="C816" t="s">
        <v>2374</v>
      </c>
      <c r="D816">
        <v>76</v>
      </c>
      <c r="H816" t="s">
        <v>2566</v>
      </c>
      <c r="I816" t="s">
        <v>2578</v>
      </c>
      <c r="J816" t="s">
        <v>2585</v>
      </c>
      <c r="K816" t="s">
        <v>2601</v>
      </c>
      <c r="L816">
        <v>345.45</v>
      </c>
      <c r="N816">
        <v>1</v>
      </c>
    </row>
    <row r="817" spans="1:14" x14ac:dyDescent="0.35">
      <c r="A817" t="s">
        <v>829</v>
      </c>
      <c r="B817" t="s">
        <v>1163</v>
      </c>
      <c r="C817" t="s">
        <v>2375</v>
      </c>
      <c r="G817">
        <v>52.2</v>
      </c>
      <c r="H817" t="s">
        <v>2563</v>
      </c>
      <c r="I817" t="s">
        <v>2583</v>
      </c>
      <c r="J817" t="s">
        <v>2585</v>
      </c>
      <c r="K817" t="s">
        <v>2598</v>
      </c>
      <c r="L817">
        <v>965.77</v>
      </c>
      <c r="N817">
        <v>4</v>
      </c>
    </row>
    <row r="818" spans="1:14" x14ac:dyDescent="0.35">
      <c r="A818" t="s">
        <v>830</v>
      </c>
      <c r="B818" t="s">
        <v>1509</v>
      </c>
      <c r="C818" t="s">
        <v>2376</v>
      </c>
      <c r="D818">
        <v>26</v>
      </c>
      <c r="E818" t="s">
        <v>2558</v>
      </c>
      <c r="H818" t="s">
        <v>2567</v>
      </c>
      <c r="I818" t="s">
        <v>2582</v>
      </c>
      <c r="J818" t="s">
        <v>2589</v>
      </c>
      <c r="K818" t="s">
        <v>2598</v>
      </c>
      <c r="L818">
        <v>459.51</v>
      </c>
    </row>
    <row r="819" spans="1:14" x14ac:dyDescent="0.35">
      <c r="A819" t="s">
        <v>831</v>
      </c>
      <c r="B819" t="s">
        <v>1442</v>
      </c>
      <c r="C819" t="s">
        <v>2377</v>
      </c>
      <c r="D819">
        <v>26</v>
      </c>
      <c r="E819" t="s">
        <v>2560</v>
      </c>
      <c r="G819">
        <v>99.5</v>
      </c>
      <c r="H819" t="s">
        <v>2563</v>
      </c>
      <c r="I819" t="s">
        <v>2579</v>
      </c>
      <c r="J819" t="s">
        <v>2584</v>
      </c>
      <c r="K819" t="s">
        <v>2601</v>
      </c>
      <c r="L819">
        <v>681.18</v>
      </c>
      <c r="M819" t="s">
        <v>2602</v>
      </c>
      <c r="N819">
        <v>2</v>
      </c>
    </row>
    <row r="820" spans="1:14" x14ac:dyDescent="0.35">
      <c r="A820" t="s">
        <v>832</v>
      </c>
      <c r="B820" t="s">
        <v>1510</v>
      </c>
      <c r="C820" t="s">
        <v>2378</v>
      </c>
      <c r="E820" t="s">
        <v>2558</v>
      </c>
      <c r="F820">
        <v>143.1</v>
      </c>
      <c r="G820">
        <v>75.2</v>
      </c>
      <c r="H820" t="s">
        <v>2565</v>
      </c>
      <c r="I820" t="s">
        <v>2578</v>
      </c>
      <c r="J820" t="s">
        <v>2589</v>
      </c>
      <c r="K820" t="s">
        <v>2601</v>
      </c>
      <c r="L820">
        <v>706.98</v>
      </c>
      <c r="M820" t="s">
        <v>2603</v>
      </c>
    </row>
    <row r="821" spans="1:14" x14ac:dyDescent="0.35">
      <c r="A821" t="s">
        <v>833</v>
      </c>
      <c r="B821" t="s">
        <v>1511</v>
      </c>
      <c r="C821" t="s">
        <v>2379</v>
      </c>
      <c r="E821" t="s">
        <v>2558</v>
      </c>
      <c r="G821">
        <v>65.599999999999994</v>
      </c>
      <c r="H821" t="s">
        <v>2566</v>
      </c>
      <c r="I821" t="s">
        <v>2575</v>
      </c>
      <c r="J821" t="s">
        <v>2591</v>
      </c>
      <c r="K821" t="s">
        <v>2599</v>
      </c>
      <c r="L821">
        <v>246.79457010433251</v>
      </c>
      <c r="M821" t="s">
        <v>2604</v>
      </c>
      <c r="N821" t="s">
        <v>2605</v>
      </c>
    </row>
    <row r="822" spans="1:14" x14ac:dyDescent="0.35">
      <c r="A822" t="s">
        <v>834</v>
      </c>
      <c r="B822" t="s">
        <v>1160</v>
      </c>
      <c r="C822" t="s">
        <v>2380</v>
      </c>
      <c r="E822" t="s">
        <v>2561</v>
      </c>
      <c r="H822" t="s">
        <v>2563</v>
      </c>
      <c r="I822" t="s">
        <v>2573</v>
      </c>
      <c r="J822" t="s">
        <v>2586</v>
      </c>
      <c r="K822" t="s">
        <v>2599</v>
      </c>
      <c r="L822">
        <v>272.43</v>
      </c>
      <c r="M822" t="s">
        <v>2603</v>
      </c>
    </row>
    <row r="823" spans="1:14" x14ac:dyDescent="0.35">
      <c r="A823" t="s">
        <v>835</v>
      </c>
      <c r="B823" t="s">
        <v>1407</v>
      </c>
      <c r="C823" t="s">
        <v>2381</v>
      </c>
      <c r="E823" t="s">
        <v>2561</v>
      </c>
      <c r="H823" t="s">
        <v>2568</v>
      </c>
      <c r="I823" t="s">
        <v>2580</v>
      </c>
      <c r="J823" t="s">
        <v>2586</v>
      </c>
      <c r="K823" t="s">
        <v>2599</v>
      </c>
      <c r="L823">
        <v>673.17</v>
      </c>
      <c r="N823" t="s">
        <v>2605</v>
      </c>
    </row>
    <row r="824" spans="1:14" x14ac:dyDescent="0.35">
      <c r="A824" t="s">
        <v>836</v>
      </c>
      <c r="B824" t="s">
        <v>1512</v>
      </c>
      <c r="C824" t="s">
        <v>2382</v>
      </c>
      <c r="G824">
        <v>70.3</v>
      </c>
      <c r="H824" t="s">
        <v>2568</v>
      </c>
      <c r="I824" t="s">
        <v>2575</v>
      </c>
      <c r="J824" t="s">
        <v>2584</v>
      </c>
      <c r="K824" t="s">
        <v>2599</v>
      </c>
      <c r="L824">
        <v>28.384024483376869</v>
      </c>
      <c r="N824">
        <v>5</v>
      </c>
    </row>
    <row r="825" spans="1:14" x14ac:dyDescent="0.35">
      <c r="A825" t="s">
        <v>837</v>
      </c>
      <c r="B825" t="s">
        <v>1513</v>
      </c>
      <c r="C825" t="s">
        <v>2383</v>
      </c>
      <c r="D825">
        <v>77</v>
      </c>
      <c r="F825">
        <v>101.1</v>
      </c>
      <c r="H825" t="s">
        <v>2566</v>
      </c>
      <c r="I825" t="s">
        <v>2571</v>
      </c>
      <c r="J825" t="s">
        <v>2584</v>
      </c>
      <c r="K825" t="s">
        <v>2601</v>
      </c>
      <c r="L825">
        <v>550.87</v>
      </c>
      <c r="M825" t="s">
        <v>2602</v>
      </c>
      <c r="N825" t="s">
        <v>2605</v>
      </c>
    </row>
    <row r="826" spans="1:14" x14ac:dyDescent="0.35">
      <c r="A826" t="s">
        <v>838</v>
      </c>
      <c r="B826" t="s">
        <v>1308</v>
      </c>
      <c r="C826" t="s">
        <v>2384</v>
      </c>
      <c r="E826" t="s">
        <v>2559</v>
      </c>
      <c r="H826" t="s">
        <v>2566</v>
      </c>
      <c r="I826" t="s">
        <v>2573</v>
      </c>
      <c r="J826" t="s">
        <v>2584</v>
      </c>
      <c r="K826" t="s">
        <v>2598</v>
      </c>
      <c r="L826">
        <v>348.75</v>
      </c>
      <c r="M826" t="s">
        <v>2602</v>
      </c>
      <c r="N826">
        <v>4</v>
      </c>
    </row>
    <row r="827" spans="1:14" x14ac:dyDescent="0.35">
      <c r="A827" t="s">
        <v>839</v>
      </c>
      <c r="B827" t="s">
        <v>1514</v>
      </c>
      <c r="C827" t="s">
        <v>2385</v>
      </c>
      <c r="E827" t="s">
        <v>2560</v>
      </c>
      <c r="F827">
        <v>159.1</v>
      </c>
      <c r="G827">
        <v>115.6</v>
      </c>
      <c r="H827" t="s">
        <v>2566</v>
      </c>
      <c r="I827" t="s">
        <v>2571</v>
      </c>
      <c r="J827" t="s">
        <v>2584</v>
      </c>
      <c r="K827" t="s">
        <v>2599</v>
      </c>
      <c r="L827">
        <v>500.56</v>
      </c>
      <c r="M827" t="s">
        <v>2602</v>
      </c>
      <c r="N827" t="s">
        <v>2605</v>
      </c>
    </row>
    <row r="828" spans="1:14" x14ac:dyDescent="0.35">
      <c r="A828" t="s">
        <v>840</v>
      </c>
      <c r="B828" t="s">
        <v>1515</v>
      </c>
      <c r="C828" t="s">
        <v>2386</v>
      </c>
      <c r="G828">
        <v>54.1</v>
      </c>
      <c r="H828" t="s">
        <v>2565</v>
      </c>
      <c r="I828" t="s">
        <v>2583</v>
      </c>
      <c r="J828" t="s">
        <v>2592</v>
      </c>
      <c r="K828" t="s">
        <v>2599</v>
      </c>
      <c r="L828">
        <v>567.24</v>
      </c>
      <c r="M828" t="s">
        <v>2604</v>
      </c>
      <c r="N828" t="s">
        <v>2606</v>
      </c>
    </row>
    <row r="829" spans="1:14" x14ac:dyDescent="0.35">
      <c r="A829" t="s">
        <v>841</v>
      </c>
      <c r="B829" t="s">
        <v>1099</v>
      </c>
      <c r="C829" t="s">
        <v>2387</v>
      </c>
      <c r="D829">
        <v>88</v>
      </c>
      <c r="E829" t="s">
        <v>2562</v>
      </c>
      <c r="F829">
        <v>187.4</v>
      </c>
      <c r="H829" t="s">
        <v>2567</v>
      </c>
      <c r="I829" t="s">
        <v>2579</v>
      </c>
      <c r="J829" t="s">
        <v>2586</v>
      </c>
      <c r="K829" t="s">
        <v>2598</v>
      </c>
      <c r="L829">
        <v>635.42999999999995</v>
      </c>
      <c r="M829" t="s">
        <v>2603</v>
      </c>
    </row>
    <row r="830" spans="1:14" x14ac:dyDescent="0.35">
      <c r="A830" t="s">
        <v>842</v>
      </c>
      <c r="B830" t="s">
        <v>1351</v>
      </c>
      <c r="C830" t="s">
        <v>1692</v>
      </c>
      <c r="E830" t="s">
        <v>2560</v>
      </c>
      <c r="F830">
        <v>162.30000000000001</v>
      </c>
      <c r="H830" t="s">
        <v>2563</v>
      </c>
      <c r="I830" t="s">
        <v>2574</v>
      </c>
      <c r="J830" t="s">
        <v>2590</v>
      </c>
      <c r="K830" t="s">
        <v>2599</v>
      </c>
      <c r="L830">
        <v>84.06</v>
      </c>
      <c r="N830">
        <v>5</v>
      </c>
    </row>
    <row r="831" spans="1:14" x14ac:dyDescent="0.35">
      <c r="A831" t="s">
        <v>843</v>
      </c>
      <c r="B831" t="s">
        <v>1516</v>
      </c>
      <c r="C831" t="s">
        <v>2388</v>
      </c>
      <c r="D831">
        <v>20</v>
      </c>
      <c r="E831" t="s">
        <v>2558</v>
      </c>
      <c r="H831" t="s">
        <v>2565</v>
      </c>
      <c r="I831" t="s">
        <v>2583</v>
      </c>
      <c r="J831" t="s">
        <v>2587</v>
      </c>
      <c r="K831" t="s">
        <v>2598</v>
      </c>
      <c r="L831">
        <v>31.92</v>
      </c>
      <c r="N831" t="s">
        <v>2605</v>
      </c>
    </row>
    <row r="832" spans="1:14" x14ac:dyDescent="0.35">
      <c r="A832" t="s">
        <v>844</v>
      </c>
      <c r="B832" t="s">
        <v>1218</v>
      </c>
      <c r="C832" t="s">
        <v>2389</v>
      </c>
      <c r="D832">
        <v>37</v>
      </c>
      <c r="E832" t="s">
        <v>2561</v>
      </c>
      <c r="F832">
        <v>117.6</v>
      </c>
      <c r="G832">
        <v>74</v>
      </c>
      <c r="H832" t="s">
        <v>2566</v>
      </c>
      <c r="I832" t="s">
        <v>2580</v>
      </c>
      <c r="J832" t="s">
        <v>2587</v>
      </c>
      <c r="K832" t="s">
        <v>2601</v>
      </c>
      <c r="L832">
        <v>414.65</v>
      </c>
      <c r="M832" t="s">
        <v>2603</v>
      </c>
      <c r="N832" t="s">
        <v>2606</v>
      </c>
    </row>
    <row r="833" spans="1:14" x14ac:dyDescent="0.35">
      <c r="A833" t="s">
        <v>845</v>
      </c>
      <c r="B833" t="s">
        <v>1308</v>
      </c>
      <c r="C833" t="s">
        <v>2390</v>
      </c>
      <c r="G833">
        <v>52.9</v>
      </c>
      <c r="H833" t="s">
        <v>2563</v>
      </c>
      <c r="I833" t="s">
        <v>2572</v>
      </c>
      <c r="J833" t="s">
        <v>2588</v>
      </c>
      <c r="K833" t="s">
        <v>2600</v>
      </c>
      <c r="L833">
        <v>945.25</v>
      </c>
      <c r="M833" t="s">
        <v>2604</v>
      </c>
      <c r="N833" t="s">
        <v>2606</v>
      </c>
    </row>
    <row r="834" spans="1:14" x14ac:dyDescent="0.35">
      <c r="A834" t="s">
        <v>846</v>
      </c>
      <c r="B834" t="s">
        <v>1489</v>
      </c>
      <c r="C834" t="s">
        <v>2391</v>
      </c>
      <c r="D834">
        <v>62</v>
      </c>
      <c r="E834" t="s">
        <v>2558</v>
      </c>
      <c r="H834" t="s">
        <v>2564</v>
      </c>
      <c r="I834" t="s">
        <v>2574</v>
      </c>
      <c r="J834" t="s">
        <v>2589</v>
      </c>
      <c r="K834" t="s">
        <v>2600</v>
      </c>
      <c r="L834">
        <v>961.36</v>
      </c>
      <c r="M834" t="s">
        <v>2603</v>
      </c>
      <c r="N834" t="s">
        <v>2606</v>
      </c>
    </row>
    <row r="835" spans="1:14" x14ac:dyDescent="0.35">
      <c r="A835" t="s">
        <v>847</v>
      </c>
      <c r="B835" t="s">
        <v>1377</v>
      </c>
      <c r="C835" t="s">
        <v>2392</v>
      </c>
      <c r="D835">
        <v>33</v>
      </c>
      <c r="E835" t="s">
        <v>2559</v>
      </c>
      <c r="F835">
        <v>112.4</v>
      </c>
      <c r="G835">
        <v>72.900000000000006</v>
      </c>
      <c r="H835" t="s">
        <v>2563</v>
      </c>
      <c r="I835" t="s">
        <v>2572</v>
      </c>
      <c r="J835" t="s">
        <v>2588</v>
      </c>
      <c r="K835" t="s">
        <v>2599</v>
      </c>
      <c r="L835">
        <v>106.75</v>
      </c>
      <c r="N835">
        <v>4</v>
      </c>
    </row>
    <row r="836" spans="1:14" x14ac:dyDescent="0.35">
      <c r="A836" t="s">
        <v>848</v>
      </c>
      <c r="B836" t="s">
        <v>1517</v>
      </c>
      <c r="C836" t="s">
        <v>2393</v>
      </c>
      <c r="H836" t="s">
        <v>2568</v>
      </c>
      <c r="I836" t="s">
        <v>2569</v>
      </c>
      <c r="J836" t="s">
        <v>2584</v>
      </c>
      <c r="K836" t="s">
        <v>2598</v>
      </c>
      <c r="L836">
        <v>35.24</v>
      </c>
      <c r="M836" t="s">
        <v>2603</v>
      </c>
      <c r="N836">
        <v>2</v>
      </c>
    </row>
    <row r="837" spans="1:14" x14ac:dyDescent="0.35">
      <c r="A837" t="s">
        <v>849</v>
      </c>
      <c r="B837" t="s">
        <v>1182</v>
      </c>
      <c r="C837" t="s">
        <v>2394</v>
      </c>
      <c r="E837" t="s">
        <v>2561</v>
      </c>
      <c r="F837">
        <v>199.5</v>
      </c>
      <c r="H837" t="s">
        <v>2567</v>
      </c>
      <c r="I837" t="s">
        <v>2575</v>
      </c>
      <c r="J837" t="s">
        <v>2587</v>
      </c>
      <c r="K837" t="s">
        <v>2601</v>
      </c>
      <c r="L837">
        <v>108.77</v>
      </c>
      <c r="N837" t="s">
        <v>2605</v>
      </c>
    </row>
    <row r="838" spans="1:14" x14ac:dyDescent="0.35">
      <c r="A838" t="s">
        <v>850</v>
      </c>
      <c r="B838" t="s">
        <v>1385</v>
      </c>
      <c r="C838" t="s">
        <v>2395</v>
      </c>
      <c r="E838" t="s">
        <v>2559</v>
      </c>
      <c r="F838">
        <v>157.4</v>
      </c>
      <c r="H838" t="s">
        <v>2566</v>
      </c>
      <c r="I838" t="s">
        <v>2582</v>
      </c>
      <c r="J838" t="s">
        <v>2589</v>
      </c>
      <c r="K838" t="s">
        <v>2601</v>
      </c>
      <c r="L838">
        <v>368.31</v>
      </c>
      <c r="M838" t="s">
        <v>2602</v>
      </c>
      <c r="N838" t="s">
        <v>2606</v>
      </c>
    </row>
    <row r="839" spans="1:14" x14ac:dyDescent="0.35">
      <c r="A839" t="s">
        <v>851</v>
      </c>
      <c r="B839" t="s">
        <v>1445</v>
      </c>
      <c r="C839" t="s">
        <v>2396</v>
      </c>
      <c r="E839" t="s">
        <v>2559</v>
      </c>
      <c r="G839">
        <v>42</v>
      </c>
      <c r="H839" t="s">
        <v>2563</v>
      </c>
      <c r="I839" t="s">
        <v>2578</v>
      </c>
      <c r="J839" t="s">
        <v>2586</v>
      </c>
      <c r="K839" t="s">
        <v>2599</v>
      </c>
      <c r="L839">
        <v>902.84910878407948</v>
      </c>
      <c r="M839" t="s">
        <v>2603</v>
      </c>
      <c r="N839">
        <v>5</v>
      </c>
    </row>
    <row r="840" spans="1:14" x14ac:dyDescent="0.35">
      <c r="A840" t="s">
        <v>852</v>
      </c>
      <c r="B840" t="s">
        <v>1518</v>
      </c>
      <c r="C840" t="s">
        <v>2397</v>
      </c>
      <c r="E840" t="s">
        <v>2561</v>
      </c>
      <c r="F840">
        <v>132.5</v>
      </c>
      <c r="H840" t="s">
        <v>2564</v>
      </c>
      <c r="I840" t="s">
        <v>2572</v>
      </c>
      <c r="J840" t="s">
        <v>2585</v>
      </c>
      <c r="K840" t="s">
        <v>2599</v>
      </c>
      <c r="L840">
        <v>247.84</v>
      </c>
      <c r="M840" t="s">
        <v>2604</v>
      </c>
      <c r="N840">
        <v>4</v>
      </c>
    </row>
    <row r="841" spans="1:14" x14ac:dyDescent="0.35">
      <c r="A841" t="s">
        <v>853</v>
      </c>
      <c r="B841" t="s">
        <v>1507</v>
      </c>
      <c r="C841" t="s">
        <v>2398</v>
      </c>
      <c r="E841" t="s">
        <v>2558</v>
      </c>
      <c r="G841">
        <v>63.9</v>
      </c>
      <c r="H841" t="s">
        <v>2566</v>
      </c>
      <c r="I841" t="s">
        <v>2577</v>
      </c>
      <c r="J841" t="s">
        <v>2589</v>
      </c>
      <c r="K841" t="s">
        <v>2599</v>
      </c>
      <c r="L841">
        <v>976.97</v>
      </c>
      <c r="M841" t="s">
        <v>2604</v>
      </c>
      <c r="N841">
        <v>4</v>
      </c>
    </row>
    <row r="842" spans="1:14" x14ac:dyDescent="0.35">
      <c r="A842" t="s">
        <v>854</v>
      </c>
      <c r="B842" t="s">
        <v>1519</v>
      </c>
      <c r="C842" t="s">
        <v>2399</v>
      </c>
      <c r="F842">
        <v>179.7</v>
      </c>
      <c r="H842" t="s">
        <v>2567</v>
      </c>
      <c r="I842" t="s">
        <v>2573</v>
      </c>
      <c r="J842" t="s">
        <v>2586</v>
      </c>
      <c r="K842" t="s">
        <v>2598</v>
      </c>
      <c r="L842">
        <v>664.42</v>
      </c>
      <c r="N842">
        <v>2</v>
      </c>
    </row>
    <row r="843" spans="1:14" x14ac:dyDescent="0.35">
      <c r="A843" t="s">
        <v>855</v>
      </c>
      <c r="B843" t="s">
        <v>1278</v>
      </c>
      <c r="C843" t="s">
        <v>2400</v>
      </c>
      <c r="E843" t="s">
        <v>2559</v>
      </c>
      <c r="G843">
        <v>48.3</v>
      </c>
      <c r="H843" t="s">
        <v>2565</v>
      </c>
      <c r="I843" t="s">
        <v>2579</v>
      </c>
      <c r="J843" t="s">
        <v>2595</v>
      </c>
      <c r="K843" t="s">
        <v>2599</v>
      </c>
      <c r="L843">
        <v>64.45</v>
      </c>
      <c r="M843" t="s">
        <v>2604</v>
      </c>
      <c r="N843">
        <v>4</v>
      </c>
    </row>
    <row r="844" spans="1:14" x14ac:dyDescent="0.35">
      <c r="A844" t="s">
        <v>856</v>
      </c>
      <c r="B844" t="s">
        <v>1293</v>
      </c>
      <c r="C844" t="s">
        <v>2401</v>
      </c>
      <c r="H844" t="s">
        <v>2564</v>
      </c>
      <c r="I844" t="s">
        <v>2582</v>
      </c>
      <c r="J844" t="s">
        <v>2589</v>
      </c>
      <c r="K844" t="s">
        <v>2600</v>
      </c>
      <c r="L844">
        <v>677.14</v>
      </c>
      <c r="M844" t="s">
        <v>2604</v>
      </c>
    </row>
    <row r="845" spans="1:14" x14ac:dyDescent="0.35">
      <c r="A845" t="s">
        <v>857</v>
      </c>
      <c r="B845" t="s">
        <v>1520</v>
      </c>
      <c r="C845" t="s">
        <v>2402</v>
      </c>
      <c r="D845">
        <v>80</v>
      </c>
      <c r="E845" t="s">
        <v>2559</v>
      </c>
      <c r="G845">
        <v>45.8</v>
      </c>
      <c r="H845" t="s">
        <v>2567</v>
      </c>
      <c r="I845" t="s">
        <v>2575</v>
      </c>
      <c r="J845" t="s">
        <v>2589</v>
      </c>
      <c r="K845" t="s">
        <v>2601</v>
      </c>
      <c r="L845">
        <v>27.9</v>
      </c>
    </row>
    <row r="846" spans="1:14" x14ac:dyDescent="0.35">
      <c r="A846" t="s">
        <v>858</v>
      </c>
      <c r="B846" t="s">
        <v>1521</v>
      </c>
      <c r="C846" t="s">
        <v>1708</v>
      </c>
      <c r="E846" t="s">
        <v>2558</v>
      </c>
      <c r="H846" t="s">
        <v>2568</v>
      </c>
      <c r="I846" t="s">
        <v>2570</v>
      </c>
      <c r="J846" t="s">
        <v>2587</v>
      </c>
      <c r="K846" t="s">
        <v>2601</v>
      </c>
      <c r="L846">
        <v>435.96</v>
      </c>
      <c r="N846">
        <v>4</v>
      </c>
    </row>
    <row r="847" spans="1:14" x14ac:dyDescent="0.35">
      <c r="A847" t="s">
        <v>859</v>
      </c>
      <c r="B847" t="s">
        <v>1084</v>
      </c>
      <c r="C847" t="s">
        <v>2403</v>
      </c>
      <c r="E847" t="s">
        <v>2562</v>
      </c>
      <c r="H847" t="s">
        <v>2564</v>
      </c>
      <c r="I847" t="s">
        <v>2576</v>
      </c>
      <c r="J847" t="s">
        <v>2590</v>
      </c>
      <c r="K847" t="s">
        <v>2601</v>
      </c>
      <c r="L847">
        <v>830.57</v>
      </c>
      <c r="M847" t="s">
        <v>2602</v>
      </c>
      <c r="N847" t="s">
        <v>2605</v>
      </c>
    </row>
    <row r="848" spans="1:14" x14ac:dyDescent="0.35">
      <c r="A848" t="s">
        <v>860</v>
      </c>
      <c r="B848" t="s">
        <v>1379</v>
      </c>
      <c r="C848" t="s">
        <v>2404</v>
      </c>
      <c r="E848" t="s">
        <v>2559</v>
      </c>
      <c r="F848">
        <v>186.9</v>
      </c>
      <c r="H848" t="s">
        <v>2567</v>
      </c>
      <c r="I848" t="s">
        <v>2569</v>
      </c>
      <c r="J848" t="s">
        <v>2587</v>
      </c>
      <c r="K848" t="s">
        <v>2598</v>
      </c>
      <c r="L848">
        <v>914.84</v>
      </c>
      <c r="N848">
        <v>4</v>
      </c>
    </row>
    <row r="849" spans="1:14" x14ac:dyDescent="0.35">
      <c r="A849" t="s">
        <v>861</v>
      </c>
      <c r="B849" t="s">
        <v>1522</v>
      </c>
      <c r="C849" t="s">
        <v>2405</v>
      </c>
      <c r="E849" t="s">
        <v>2559</v>
      </c>
      <c r="F849">
        <v>151.4</v>
      </c>
      <c r="H849" t="s">
        <v>2565</v>
      </c>
      <c r="I849" t="s">
        <v>2570</v>
      </c>
      <c r="J849" t="s">
        <v>2589</v>
      </c>
      <c r="K849" t="s">
        <v>2601</v>
      </c>
      <c r="L849">
        <v>410.61</v>
      </c>
      <c r="M849" t="s">
        <v>2604</v>
      </c>
      <c r="N849">
        <v>2</v>
      </c>
    </row>
    <row r="850" spans="1:14" x14ac:dyDescent="0.35">
      <c r="A850" t="s">
        <v>862</v>
      </c>
      <c r="B850" t="s">
        <v>1402</v>
      </c>
      <c r="C850" t="s">
        <v>2406</v>
      </c>
      <c r="E850" t="s">
        <v>2558</v>
      </c>
      <c r="F850">
        <v>128.4</v>
      </c>
      <c r="H850" t="s">
        <v>2565</v>
      </c>
      <c r="I850" t="s">
        <v>2572</v>
      </c>
      <c r="J850" t="s">
        <v>2590</v>
      </c>
      <c r="K850" t="s">
        <v>2599</v>
      </c>
      <c r="L850">
        <v>802.35</v>
      </c>
    </row>
    <row r="851" spans="1:14" x14ac:dyDescent="0.35">
      <c r="A851" t="s">
        <v>863</v>
      </c>
      <c r="B851" t="s">
        <v>1442</v>
      </c>
      <c r="C851" t="s">
        <v>2407</v>
      </c>
      <c r="E851" t="s">
        <v>2561</v>
      </c>
      <c r="G851">
        <v>81.599999999999994</v>
      </c>
      <c r="H851" t="s">
        <v>2563</v>
      </c>
      <c r="I851" t="s">
        <v>2577</v>
      </c>
      <c r="J851" t="s">
        <v>2587</v>
      </c>
      <c r="K851" t="s">
        <v>2601</v>
      </c>
      <c r="L851">
        <v>984.17</v>
      </c>
      <c r="M851" t="s">
        <v>2602</v>
      </c>
      <c r="N851">
        <v>3</v>
      </c>
    </row>
    <row r="852" spans="1:14" x14ac:dyDescent="0.35">
      <c r="A852" t="s">
        <v>864</v>
      </c>
      <c r="B852" t="s">
        <v>1165</v>
      </c>
      <c r="C852" t="s">
        <v>2408</v>
      </c>
      <c r="D852">
        <v>52</v>
      </c>
      <c r="E852" t="s">
        <v>2562</v>
      </c>
      <c r="F852">
        <v>148.1</v>
      </c>
      <c r="G852">
        <v>54.8</v>
      </c>
      <c r="H852" t="s">
        <v>2564</v>
      </c>
      <c r="I852" t="s">
        <v>2575</v>
      </c>
      <c r="J852" t="s">
        <v>2588</v>
      </c>
      <c r="K852" t="s">
        <v>2601</v>
      </c>
      <c r="L852">
        <v>519.91999999999996</v>
      </c>
      <c r="N852" t="s">
        <v>2605</v>
      </c>
    </row>
    <row r="853" spans="1:14" x14ac:dyDescent="0.35">
      <c r="A853" t="s">
        <v>865</v>
      </c>
      <c r="B853" t="s">
        <v>1396</v>
      </c>
      <c r="C853" t="s">
        <v>2409</v>
      </c>
      <c r="E853" t="s">
        <v>2562</v>
      </c>
      <c r="G853">
        <v>41.7</v>
      </c>
      <c r="H853" t="s">
        <v>2566</v>
      </c>
      <c r="I853" t="s">
        <v>2577</v>
      </c>
      <c r="J853" t="s">
        <v>2587</v>
      </c>
      <c r="K853" t="s">
        <v>2600</v>
      </c>
      <c r="L853">
        <v>449.08</v>
      </c>
      <c r="M853" t="s">
        <v>2602</v>
      </c>
      <c r="N853">
        <v>4</v>
      </c>
    </row>
    <row r="854" spans="1:14" x14ac:dyDescent="0.35">
      <c r="A854" t="s">
        <v>866</v>
      </c>
      <c r="B854" t="s">
        <v>1433</v>
      </c>
      <c r="C854" t="s">
        <v>2410</v>
      </c>
      <c r="D854">
        <v>38</v>
      </c>
      <c r="E854" t="s">
        <v>2561</v>
      </c>
      <c r="G854">
        <v>115.5</v>
      </c>
      <c r="H854" t="s">
        <v>2567</v>
      </c>
      <c r="I854" t="s">
        <v>2577</v>
      </c>
      <c r="J854" t="s">
        <v>2588</v>
      </c>
      <c r="K854" t="s">
        <v>2599</v>
      </c>
      <c r="L854">
        <v>125.52</v>
      </c>
      <c r="N854" t="s">
        <v>2605</v>
      </c>
    </row>
    <row r="855" spans="1:14" x14ac:dyDescent="0.35">
      <c r="A855" t="s">
        <v>867</v>
      </c>
      <c r="B855" t="s">
        <v>1523</v>
      </c>
      <c r="C855" t="s">
        <v>2411</v>
      </c>
      <c r="E855" t="s">
        <v>2559</v>
      </c>
      <c r="H855" t="s">
        <v>2564</v>
      </c>
      <c r="I855" t="s">
        <v>2573</v>
      </c>
      <c r="J855" t="s">
        <v>2588</v>
      </c>
      <c r="K855" t="s">
        <v>2599</v>
      </c>
      <c r="L855">
        <v>29.07</v>
      </c>
      <c r="M855" t="s">
        <v>2602</v>
      </c>
      <c r="N855">
        <v>4</v>
      </c>
    </row>
    <row r="856" spans="1:14" x14ac:dyDescent="0.35">
      <c r="A856" t="s">
        <v>868</v>
      </c>
      <c r="B856" t="s">
        <v>1524</v>
      </c>
      <c r="C856" t="s">
        <v>2412</v>
      </c>
      <c r="E856" t="s">
        <v>2558</v>
      </c>
      <c r="F856">
        <v>194.1</v>
      </c>
      <c r="G856">
        <v>61</v>
      </c>
      <c r="H856" t="s">
        <v>2564</v>
      </c>
      <c r="I856" t="s">
        <v>2579</v>
      </c>
      <c r="J856" t="s">
        <v>2586</v>
      </c>
      <c r="K856" t="s">
        <v>2601</v>
      </c>
      <c r="L856">
        <v>372.89</v>
      </c>
      <c r="M856" t="s">
        <v>2604</v>
      </c>
      <c r="N856">
        <v>4</v>
      </c>
    </row>
    <row r="857" spans="1:14" x14ac:dyDescent="0.35">
      <c r="A857" t="s">
        <v>869</v>
      </c>
      <c r="B857" t="s">
        <v>1525</v>
      </c>
      <c r="C857" t="s">
        <v>2413</v>
      </c>
      <c r="D857">
        <v>64</v>
      </c>
      <c r="E857" t="s">
        <v>2559</v>
      </c>
      <c r="G857">
        <v>49.8</v>
      </c>
      <c r="H857" t="s">
        <v>2567</v>
      </c>
      <c r="I857" t="s">
        <v>2583</v>
      </c>
      <c r="J857" t="s">
        <v>2596</v>
      </c>
      <c r="K857" t="s">
        <v>2599</v>
      </c>
      <c r="L857">
        <v>653.07000000000005</v>
      </c>
      <c r="M857" t="s">
        <v>2604</v>
      </c>
    </row>
    <row r="858" spans="1:14" x14ac:dyDescent="0.35">
      <c r="A858" t="s">
        <v>870</v>
      </c>
      <c r="B858" t="s">
        <v>1026</v>
      </c>
      <c r="C858" t="s">
        <v>2414</v>
      </c>
      <c r="E858" t="s">
        <v>2558</v>
      </c>
      <c r="H858" t="s">
        <v>2563</v>
      </c>
      <c r="I858" t="s">
        <v>2575</v>
      </c>
      <c r="J858" t="s">
        <v>2589</v>
      </c>
      <c r="K858" t="s">
        <v>2601</v>
      </c>
      <c r="L858">
        <v>347.9</v>
      </c>
      <c r="N858">
        <v>1</v>
      </c>
    </row>
    <row r="859" spans="1:14" x14ac:dyDescent="0.35">
      <c r="A859" t="s">
        <v>871</v>
      </c>
      <c r="B859" t="s">
        <v>1278</v>
      </c>
      <c r="C859" t="s">
        <v>2415</v>
      </c>
      <c r="E859" t="s">
        <v>2562</v>
      </c>
      <c r="F859">
        <v>125.1</v>
      </c>
      <c r="H859" t="s">
        <v>2567</v>
      </c>
      <c r="I859" t="s">
        <v>2581</v>
      </c>
      <c r="J859" t="s">
        <v>2593</v>
      </c>
      <c r="K859" t="s">
        <v>2598</v>
      </c>
      <c r="L859">
        <v>505.7</v>
      </c>
      <c r="M859" t="s">
        <v>2602</v>
      </c>
      <c r="N859">
        <v>4</v>
      </c>
    </row>
    <row r="860" spans="1:14" x14ac:dyDescent="0.35">
      <c r="A860" t="s">
        <v>872</v>
      </c>
      <c r="B860" t="s">
        <v>1454</v>
      </c>
      <c r="C860" t="s">
        <v>2416</v>
      </c>
      <c r="D860">
        <v>7</v>
      </c>
      <c r="E860" t="s">
        <v>2562</v>
      </c>
      <c r="H860" t="s">
        <v>2565</v>
      </c>
      <c r="I860" t="s">
        <v>2576</v>
      </c>
      <c r="J860" t="s">
        <v>2589</v>
      </c>
      <c r="K860" t="s">
        <v>2600</v>
      </c>
      <c r="L860">
        <v>962.82</v>
      </c>
      <c r="N860">
        <v>4</v>
      </c>
    </row>
    <row r="861" spans="1:14" x14ac:dyDescent="0.35">
      <c r="A861" t="s">
        <v>873</v>
      </c>
      <c r="B861" t="s">
        <v>1526</v>
      </c>
      <c r="C861" t="s">
        <v>2417</v>
      </c>
      <c r="D861">
        <v>57</v>
      </c>
      <c r="F861">
        <v>151.5</v>
      </c>
      <c r="H861" t="s">
        <v>2565</v>
      </c>
      <c r="I861" t="s">
        <v>2580</v>
      </c>
      <c r="J861" t="s">
        <v>2591</v>
      </c>
      <c r="K861" t="s">
        <v>2599</v>
      </c>
      <c r="L861">
        <v>604.44000000000005</v>
      </c>
      <c r="N861" t="s">
        <v>2606</v>
      </c>
    </row>
    <row r="862" spans="1:14" x14ac:dyDescent="0.35">
      <c r="A862" t="s">
        <v>874</v>
      </c>
      <c r="B862" t="s">
        <v>1293</v>
      </c>
      <c r="C862" t="s">
        <v>2418</v>
      </c>
      <c r="E862" t="s">
        <v>2560</v>
      </c>
      <c r="H862" t="s">
        <v>2568</v>
      </c>
      <c r="I862" t="s">
        <v>2574</v>
      </c>
      <c r="J862" t="s">
        <v>2584</v>
      </c>
      <c r="K862" t="s">
        <v>2601</v>
      </c>
      <c r="L862">
        <v>714.57</v>
      </c>
      <c r="M862" t="s">
        <v>2603</v>
      </c>
      <c r="N862">
        <v>3</v>
      </c>
    </row>
    <row r="863" spans="1:14" x14ac:dyDescent="0.35">
      <c r="A863" t="s">
        <v>875</v>
      </c>
      <c r="B863" t="s">
        <v>1488</v>
      </c>
      <c r="C863" t="s">
        <v>2419</v>
      </c>
      <c r="G863">
        <v>81.099999999999994</v>
      </c>
      <c r="H863" t="s">
        <v>2565</v>
      </c>
      <c r="I863" t="s">
        <v>2582</v>
      </c>
      <c r="J863" t="s">
        <v>2586</v>
      </c>
      <c r="K863" t="s">
        <v>2599</v>
      </c>
      <c r="L863">
        <v>456.86</v>
      </c>
      <c r="M863" t="s">
        <v>2604</v>
      </c>
      <c r="N863" t="s">
        <v>2606</v>
      </c>
    </row>
    <row r="864" spans="1:14" x14ac:dyDescent="0.35">
      <c r="A864" t="s">
        <v>876</v>
      </c>
      <c r="B864" t="s">
        <v>1284</v>
      </c>
      <c r="C864" t="s">
        <v>2420</v>
      </c>
      <c r="E864" t="s">
        <v>2558</v>
      </c>
      <c r="F864">
        <v>181.3</v>
      </c>
      <c r="H864" t="s">
        <v>2567</v>
      </c>
      <c r="I864" t="s">
        <v>2583</v>
      </c>
      <c r="J864" t="s">
        <v>2596</v>
      </c>
      <c r="K864" t="s">
        <v>2598</v>
      </c>
      <c r="L864">
        <v>790.53</v>
      </c>
      <c r="N864">
        <v>3</v>
      </c>
    </row>
    <row r="865" spans="1:14" x14ac:dyDescent="0.35">
      <c r="A865" t="s">
        <v>877</v>
      </c>
      <c r="B865" t="s">
        <v>1040</v>
      </c>
      <c r="C865" t="s">
        <v>2421</v>
      </c>
      <c r="D865">
        <v>23</v>
      </c>
      <c r="E865" t="s">
        <v>2559</v>
      </c>
      <c r="H865" t="s">
        <v>2564</v>
      </c>
      <c r="I865" t="s">
        <v>2574</v>
      </c>
      <c r="J865" t="s">
        <v>2590</v>
      </c>
      <c r="K865" t="s">
        <v>2601</v>
      </c>
      <c r="L865">
        <v>836.44</v>
      </c>
      <c r="N865">
        <v>2</v>
      </c>
    </row>
    <row r="866" spans="1:14" x14ac:dyDescent="0.35">
      <c r="A866" t="s">
        <v>878</v>
      </c>
      <c r="B866" t="s">
        <v>1430</v>
      </c>
      <c r="C866" t="s">
        <v>2422</v>
      </c>
      <c r="E866" t="s">
        <v>2562</v>
      </c>
      <c r="G866">
        <v>78.099999999999994</v>
      </c>
      <c r="H866" t="s">
        <v>2567</v>
      </c>
      <c r="I866" t="s">
        <v>2573</v>
      </c>
      <c r="J866" t="s">
        <v>2589</v>
      </c>
      <c r="K866" t="s">
        <v>2601</v>
      </c>
      <c r="L866">
        <v>837.3</v>
      </c>
      <c r="M866" t="s">
        <v>2604</v>
      </c>
      <c r="N866">
        <v>3</v>
      </c>
    </row>
    <row r="867" spans="1:14" x14ac:dyDescent="0.35">
      <c r="A867" t="s">
        <v>879</v>
      </c>
      <c r="B867" t="s">
        <v>1100</v>
      </c>
      <c r="C867" t="s">
        <v>2423</v>
      </c>
      <c r="D867">
        <v>61</v>
      </c>
      <c r="H867" t="s">
        <v>2565</v>
      </c>
      <c r="I867" t="s">
        <v>2570</v>
      </c>
      <c r="J867" t="s">
        <v>2597</v>
      </c>
      <c r="K867" t="s">
        <v>2600</v>
      </c>
      <c r="L867">
        <v>915.14</v>
      </c>
      <c r="N867">
        <v>3</v>
      </c>
    </row>
    <row r="868" spans="1:14" x14ac:dyDescent="0.35">
      <c r="A868" t="s">
        <v>880</v>
      </c>
      <c r="B868" t="s">
        <v>1527</v>
      </c>
      <c r="C868" t="s">
        <v>2424</v>
      </c>
      <c r="E868" t="s">
        <v>2559</v>
      </c>
      <c r="F868">
        <v>110.6</v>
      </c>
      <c r="G868">
        <v>71.599999999999994</v>
      </c>
      <c r="H868" t="s">
        <v>2565</v>
      </c>
      <c r="I868" t="s">
        <v>2583</v>
      </c>
      <c r="J868" t="s">
        <v>2587</v>
      </c>
      <c r="K868" t="s">
        <v>2601</v>
      </c>
      <c r="L868">
        <v>615.45000000000005</v>
      </c>
    </row>
    <row r="869" spans="1:14" x14ac:dyDescent="0.35">
      <c r="A869" t="s">
        <v>881</v>
      </c>
      <c r="B869" t="s">
        <v>1521</v>
      </c>
      <c r="C869" t="s">
        <v>2425</v>
      </c>
      <c r="E869" t="s">
        <v>2562</v>
      </c>
      <c r="F869">
        <v>119.9</v>
      </c>
      <c r="H869" t="s">
        <v>2564</v>
      </c>
      <c r="I869" t="s">
        <v>2582</v>
      </c>
      <c r="J869" t="s">
        <v>2590</v>
      </c>
      <c r="K869" t="s">
        <v>2598</v>
      </c>
      <c r="L869">
        <v>153.01</v>
      </c>
      <c r="N869" t="s">
        <v>2605</v>
      </c>
    </row>
    <row r="870" spans="1:14" x14ac:dyDescent="0.35">
      <c r="A870" t="s">
        <v>882</v>
      </c>
      <c r="B870" t="s">
        <v>1528</v>
      </c>
      <c r="C870" t="s">
        <v>2426</v>
      </c>
      <c r="H870" t="s">
        <v>2565</v>
      </c>
      <c r="I870" t="s">
        <v>2574</v>
      </c>
      <c r="J870" t="s">
        <v>2587</v>
      </c>
      <c r="K870" t="s">
        <v>2598</v>
      </c>
      <c r="L870">
        <v>171.65</v>
      </c>
      <c r="M870" t="s">
        <v>2604</v>
      </c>
      <c r="N870" t="s">
        <v>2605</v>
      </c>
    </row>
    <row r="871" spans="1:14" x14ac:dyDescent="0.35">
      <c r="A871" t="s">
        <v>883</v>
      </c>
      <c r="B871" t="s">
        <v>1529</v>
      </c>
      <c r="C871" t="s">
        <v>2427</v>
      </c>
      <c r="H871" t="s">
        <v>2568</v>
      </c>
      <c r="I871" t="s">
        <v>2578</v>
      </c>
      <c r="J871" t="s">
        <v>2588</v>
      </c>
      <c r="K871" t="s">
        <v>2598</v>
      </c>
      <c r="L871">
        <v>639.35</v>
      </c>
      <c r="M871" t="s">
        <v>2603</v>
      </c>
      <c r="N871">
        <v>3</v>
      </c>
    </row>
    <row r="872" spans="1:14" x14ac:dyDescent="0.35">
      <c r="A872" t="s">
        <v>884</v>
      </c>
      <c r="B872" t="s">
        <v>1530</v>
      </c>
      <c r="C872" t="s">
        <v>2428</v>
      </c>
      <c r="D872">
        <v>37</v>
      </c>
      <c r="E872" t="s">
        <v>2560</v>
      </c>
      <c r="H872" t="s">
        <v>2566</v>
      </c>
      <c r="I872" t="s">
        <v>2570</v>
      </c>
      <c r="J872" t="s">
        <v>2586</v>
      </c>
      <c r="K872" t="s">
        <v>2601</v>
      </c>
      <c r="L872">
        <v>429.02</v>
      </c>
      <c r="M872" t="s">
        <v>2602</v>
      </c>
      <c r="N872" t="s">
        <v>2606</v>
      </c>
    </row>
    <row r="873" spans="1:14" x14ac:dyDescent="0.35">
      <c r="A873" t="s">
        <v>885</v>
      </c>
      <c r="B873" t="s">
        <v>1094</v>
      </c>
      <c r="C873" t="s">
        <v>2429</v>
      </c>
      <c r="E873" t="s">
        <v>2560</v>
      </c>
      <c r="G873">
        <v>60</v>
      </c>
      <c r="H873" t="s">
        <v>2568</v>
      </c>
      <c r="I873" t="s">
        <v>2582</v>
      </c>
      <c r="J873" t="s">
        <v>2587</v>
      </c>
      <c r="K873" t="s">
        <v>2600</v>
      </c>
      <c r="L873">
        <v>418.95</v>
      </c>
    </row>
    <row r="874" spans="1:14" x14ac:dyDescent="0.35">
      <c r="A874" t="s">
        <v>886</v>
      </c>
      <c r="B874" t="s">
        <v>1148</v>
      </c>
      <c r="C874" t="s">
        <v>2430</v>
      </c>
      <c r="F874">
        <v>132.6</v>
      </c>
      <c r="G874">
        <v>75.599999999999994</v>
      </c>
      <c r="H874" t="s">
        <v>2566</v>
      </c>
      <c r="I874" t="s">
        <v>2572</v>
      </c>
      <c r="J874" t="s">
        <v>2588</v>
      </c>
      <c r="K874" t="s">
        <v>2599</v>
      </c>
      <c r="L874">
        <v>536.20000000000005</v>
      </c>
      <c r="N874">
        <v>1</v>
      </c>
    </row>
    <row r="875" spans="1:14" x14ac:dyDescent="0.35">
      <c r="A875" t="s">
        <v>887</v>
      </c>
      <c r="B875" t="s">
        <v>1531</v>
      </c>
      <c r="C875" t="s">
        <v>2431</v>
      </c>
      <c r="D875">
        <v>70</v>
      </c>
      <c r="H875" t="s">
        <v>2566</v>
      </c>
      <c r="I875" t="s">
        <v>2571</v>
      </c>
      <c r="J875" t="s">
        <v>2587</v>
      </c>
      <c r="K875" t="s">
        <v>2599</v>
      </c>
      <c r="L875">
        <v>389</v>
      </c>
      <c r="M875" t="s">
        <v>2603</v>
      </c>
      <c r="N875">
        <v>1</v>
      </c>
    </row>
    <row r="876" spans="1:14" x14ac:dyDescent="0.35">
      <c r="A876" t="s">
        <v>888</v>
      </c>
      <c r="B876" t="s">
        <v>1528</v>
      </c>
      <c r="C876" t="s">
        <v>2432</v>
      </c>
      <c r="E876" t="s">
        <v>2560</v>
      </c>
      <c r="H876" t="s">
        <v>2568</v>
      </c>
      <c r="I876" t="s">
        <v>2576</v>
      </c>
      <c r="J876" t="s">
        <v>2587</v>
      </c>
      <c r="K876" t="s">
        <v>2600</v>
      </c>
      <c r="L876">
        <v>795.23</v>
      </c>
      <c r="M876" t="s">
        <v>2602</v>
      </c>
    </row>
    <row r="877" spans="1:14" x14ac:dyDescent="0.35">
      <c r="A877" t="s">
        <v>889</v>
      </c>
      <c r="B877" t="s">
        <v>1450</v>
      </c>
      <c r="C877" t="s">
        <v>2433</v>
      </c>
      <c r="G877">
        <v>60.1</v>
      </c>
      <c r="H877" t="s">
        <v>2566</v>
      </c>
      <c r="I877" t="s">
        <v>2581</v>
      </c>
      <c r="J877" t="s">
        <v>2589</v>
      </c>
      <c r="K877" t="s">
        <v>2600</v>
      </c>
      <c r="L877">
        <v>596.92999999999995</v>
      </c>
      <c r="M877" t="s">
        <v>2603</v>
      </c>
    </row>
    <row r="878" spans="1:14" x14ac:dyDescent="0.35">
      <c r="A878" t="s">
        <v>890</v>
      </c>
      <c r="B878" t="s">
        <v>1165</v>
      </c>
      <c r="C878" t="s">
        <v>2434</v>
      </c>
      <c r="D878">
        <v>17</v>
      </c>
      <c r="E878" t="s">
        <v>2558</v>
      </c>
      <c r="G878">
        <v>61.9</v>
      </c>
      <c r="H878" t="s">
        <v>2563</v>
      </c>
      <c r="I878" t="s">
        <v>2580</v>
      </c>
      <c r="J878" t="s">
        <v>2586</v>
      </c>
      <c r="K878" t="s">
        <v>2600</v>
      </c>
      <c r="L878">
        <v>849.66</v>
      </c>
      <c r="M878" t="s">
        <v>2602</v>
      </c>
      <c r="N878" t="s">
        <v>2606</v>
      </c>
    </row>
    <row r="879" spans="1:14" x14ac:dyDescent="0.35">
      <c r="A879" t="s">
        <v>891</v>
      </c>
      <c r="B879" t="s">
        <v>1532</v>
      </c>
      <c r="C879" t="s">
        <v>2435</v>
      </c>
      <c r="D879">
        <v>59</v>
      </c>
      <c r="E879" t="s">
        <v>2561</v>
      </c>
      <c r="G879">
        <v>74.2</v>
      </c>
      <c r="H879" t="s">
        <v>2565</v>
      </c>
      <c r="I879" t="s">
        <v>2581</v>
      </c>
      <c r="J879" t="s">
        <v>2587</v>
      </c>
      <c r="K879" t="s">
        <v>2601</v>
      </c>
      <c r="L879">
        <v>505.5</v>
      </c>
      <c r="N879">
        <v>3</v>
      </c>
    </row>
    <row r="880" spans="1:14" x14ac:dyDescent="0.35">
      <c r="A880" t="s">
        <v>892</v>
      </c>
      <c r="B880" t="s">
        <v>1332</v>
      </c>
      <c r="C880" t="s">
        <v>2436</v>
      </c>
      <c r="G880">
        <v>86.1</v>
      </c>
      <c r="H880" t="s">
        <v>2566</v>
      </c>
      <c r="I880" t="s">
        <v>2580</v>
      </c>
      <c r="J880" t="s">
        <v>2587</v>
      </c>
      <c r="K880" t="s">
        <v>2598</v>
      </c>
      <c r="L880">
        <v>448.92</v>
      </c>
      <c r="M880" t="s">
        <v>2603</v>
      </c>
    </row>
    <row r="881" spans="1:14" x14ac:dyDescent="0.35">
      <c r="A881" t="s">
        <v>893</v>
      </c>
      <c r="B881" t="s">
        <v>1533</v>
      </c>
      <c r="C881" t="s">
        <v>2437</v>
      </c>
      <c r="D881">
        <v>74</v>
      </c>
      <c r="H881" t="s">
        <v>2563</v>
      </c>
      <c r="I881" t="s">
        <v>2576</v>
      </c>
      <c r="J881" t="s">
        <v>2584</v>
      </c>
      <c r="K881" t="s">
        <v>2600</v>
      </c>
      <c r="L881">
        <v>690.22</v>
      </c>
      <c r="N881">
        <v>4</v>
      </c>
    </row>
    <row r="882" spans="1:14" x14ac:dyDescent="0.35">
      <c r="A882" t="s">
        <v>894</v>
      </c>
      <c r="B882" t="s">
        <v>1271</v>
      </c>
      <c r="C882" t="s">
        <v>2438</v>
      </c>
      <c r="D882">
        <v>55</v>
      </c>
      <c r="E882" t="s">
        <v>2560</v>
      </c>
      <c r="F882">
        <v>151</v>
      </c>
      <c r="H882" t="s">
        <v>2567</v>
      </c>
      <c r="I882" t="s">
        <v>2571</v>
      </c>
      <c r="J882" t="s">
        <v>2586</v>
      </c>
      <c r="K882" t="s">
        <v>2601</v>
      </c>
      <c r="L882">
        <v>167.77</v>
      </c>
      <c r="N882">
        <v>3</v>
      </c>
    </row>
    <row r="883" spans="1:14" x14ac:dyDescent="0.35">
      <c r="A883" t="s">
        <v>895</v>
      </c>
      <c r="B883" t="s">
        <v>1534</v>
      </c>
      <c r="C883" t="s">
        <v>2439</v>
      </c>
      <c r="D883">
        <v>49</v>
      </c>
      <c r="E883" t="s">
        <v>2562</v>
      </c>
      <c r="H883" t="s">
        <v>2564</v>
      </c>
      <c r="I883" t="s">
        <v>2571</v>
      </c>
      <c r="J883" t="s">
        <v>2588</v>
      </c>
      <c r="K883" t="s">
        <v>2600</v>
      </c>
      <c r="L883">
        <v>878.74</v>
      </c>
      <c r="M883" t="s">
        <v>2603</v>
      </c>
      <c r="N883">
        <v>4</v>
      </c>
    </row>
    <row r="884" spans="1:14" x14ac:dyDescent="0.35">
      <c r="A884" t="s">
        <v>896</v>
      </c>
      <c r="B884" t="s">
        <v>1169</v>
      </c>
      <c r="C884" t="s">
        <v>2440</v>
      </c>
      <c r="H884" t="s">
        <v>2568</v>
      </c>
      <c r="I884" t="s">
        <v>2581</v>
      </c>
      <c r="J884" t="s">
        <v>2585</v>
      </c>
      <c r="K884" t="s">
        <v>2601</v>
      </c>
      <c r="L884">
        <v>98.193096210766811</v>
      </c>
      <c r="M884" t="s">
        <v>2602</v>
      </c>
      <c r="N884">
        <v>4</v>
      </c>
    </row>
    <row r="885" spans="1:14" x14ac:dyDescent="0.35">
      <c r="A885" t="s">
        <v>897</v>
      </c>
      <c r="B885" t="s">
        <v>1086</v>
      </c>
      <c r="C885" t="s">
        <v>2441</v>
      </c>
      <c r="E885" t="s">
        <v>2559</v>
      </c>
      <c r="G885">
        <v>44.8</v>
      </c>
      <c r="H885" t="s">
        <v>2565</v>
      </c>
      <c r="I885" t="s">
        <v>2582</v>
      </c>
      <c r="J885" t="s">
        <v>2589</v>
      </c>
      <c r="K885" t="s">
        <v>2598</v>
      </c>
      <c r="L885">
        <v>654.54999999999995</v>
      </c>
      <c r="N885">
        <v>1</v>
      </c>
    </row>
    <row r="886" spans="1:14" x14ac:dyDescent="0.35">
      <c r="A886" t="s">
        <v>898</v>
      </c>
      <c r="B886" t="s">
        <v>1429</v>
      </c>
      <c r="C886" t="s">
        <v>2442</v>
      </c>
      <c r="E886" t="s">
        <v>2559</v>
      </c>
      <c r="F886">
        <v>199.8</v>
      </c>
      <c r="H886" t="s">
        <v>2566</v>
      </c>
      <c r="I886" t="s">
        <v>2573</v>
      </c>
      <c r="J886" t="s">
        <v>2584</v>
      </c>
      <c r="K886" t="s">
        <v>2601</v>
      </c>
      <c r="L886">
        <v>803.55</v>
      </c>
      <c r="M886" t="s">
        <v>2603</v>
      </c>
      <c r="N886">
        <v>1</v>
      </c>
    </row>
    <row r="887" spans="1:14" x14ac:dyDescent="0.35">
      <c r="A887" t="s">
        <v>899</v>
      </c>
      <c r="B887" t="s">
        <v>1423</v>
      </c>
      <c r="C887" t="s">
        <v>2443</v>
      </c>
      <c r="E887" t="s">
        <v>2559</v>
      </c>
      <c r="F887">
        <v>189</v>
      </c>
      <c r="H887" t="s">
        <v>2563</v>
      </c>
      <c r="I887" t="s">
        <v>2578</v>
      </c>
      <c r="J887" t="s">
        <v>2585</v>
      </c>
      <c r="K887" t="s">
        <v>2598</v>
      </c>
      <c r="L887">
        <v>170</v>
      </c>
      <c r="N887" t="s">
        <v>2605</v>
      </c>
    </row>
    <row r="888" spans="1:14" x14ac:dyDescent="0.35">
      <c r="A888" t="s">
        <v>900</v>
      </c>
      <c r="B888" t="s">
        <v>1535</v>
      </c>
      <c r="C888" t="s">
        <v>2444</v>
      </c>
      <c r="D888">
        <v>41</v>
      </c>
      <c r="E888" t="s">
        <v>2558</v>
      </c>
      <c r="F888">
        <v>130.1</v>
      </c>
      <c r="G888">
        <v>96.2</v>
      </c>
      <c r="H888" t="s">
        <v>2567</v>
      </c>
      <c r="I888" t="s">
        <v>2572</v>
      </c>
      <c r="J888" t="s">
        <v>2589</v>
      </c>
      <c r="K888" t="s">
        <v>2601</v>
      </c>
      <c r="L888">
        <v>342.1</v>
      </c>
      <c r="M888" t="s">
        <v>2604</v>
      </c>
      <c r="N888" t="s">
        <v>2605</v>
      </c>
    </row>
    <row r="889" spans="1:14" x14ac:dyDescent="0.35">
      <c r="A889" t="s">
        <v>901</v>
      </c>
      <c r="B889" t="s">
        <v>1536</v>
      </c>
      <c r="C889" t="s">
        <v>2445</v>
      </c>
      <c r="E889" t="s">
        <v>2562</v>
      </c>
      <c r="H889" t="s">
        <v>2568</v>
      </c>
      <c r="I889" t="s">
        <v>2575</v>
      </c>
      <c r="J889" t="s">
        <v>2588</v>
      </c>
      <c r="K889" t="s">
        <v>2599</v>
      </c>
      <c r="L889">
        <v>68.67998732819035</v>
      </c>
      <c r="M889" t="s">
        <v>2604</v>
      </c>
      <c r="N889">
        <v>4</v>
      </c>
    </row>
    <row r="890" spans="1:14" x14ac:dyDescent="0.35">
      <c r="A890" t="s">
        <v>902</v>
      </c>
      <c r="B890" t="s">
        <v>1245</v>
      </c>
      <c r="C890" t="s">
        <v>2446</v>
      </c>
      <c r="G890">
        <v>72.400000000000006</v>
      </c>
      <c r="H890" t="s">
        <v>2568</v>
      </c>
      <c r="I890" t="s">
        <v>2571</v>
      </c>
      <c r="J890" t="s">
        <v>2591</v>
      </c>
      <c r="K890" t="s">
        <v>2600</v>
      </c>
      <c r="L890">
        <v>881.19</v>
      </c>
      <c r="N890" t="s">
        <v>2605</v>
      </c>
    </row>
    <row r="891" spans="1:14" x14ac:dyDescent="0.35">
      <c r="A891" t="s">
        <v>903</v>
      </c>
      <c r="B891" t="s">
        <v>1537</v>
      </c>
      <c r="C891" t="s">
        <v>2447</v>
      </c>
      <c r="E891" t="s">
        <v>2562</v>
      </c>
      <c r="H891" t="s">
        <v>2563</v>
      </c>
      <c r="I891" t="s">
        <v>2578</v>
      </c>
      <c r="J891" t="s">
        <v>2588</v>
      </c>
      <c r="K891" t="s">
        <v>2600</v>
      </c>
      <c r="L891">
        <v>297.51</v>
      </c>
      <c r="N891">
        <v>1</v>
      </c>
    </row>
    <row r="892" spans="1:14" x14ac:dyDescent="0.35">
      <c r="A892" t="s">
        <v>904</v>
      </c>
      <c r="B892" t="s">
        <v>1462</v>
      </c>
      <c r="C892" t="s">
        <v>2448</v>
      </c>
      <c r="E892" t="s">
        <v>2559</v>
      </c>
      <c r="F892">
        <v>189.6</v>
      </c>
      <c r="G892">
        <v>97.3</v>
      </c>
      <c r="H892" t="s">
        <v>2565</v>
      </c>
      <c r="I892" t="s">
        <v>2569</v>
      </c>
      <c r="J892" t="s">
        <v>2590</v>
      </c>
      <c r="K892" t="s">
        <v>2598</v>
      </c>
      <c r="L892">
        <v>608.55450365373918</v>
      </c>
      <c r="M892" t="s">
        <v>2604</v>
      </c>
      <c r="N892">
        <v>4</v>
      </c>
    </row>
    <row r="893" spans="1:14" x14ac:dyDescent="0.35">
      <c r="A893" t="s">
        <v>905</v>
      </c>
      <c r="B893" t="s">
        <v>1538</v>
      </c>
      <c r="C893" t="s">
        <v>2449</v>
      </c>
      <c r="G893">
        <v>104.6</v>
      </c>
      <c r="H893" t="s">
        <v>2566</v>
      </c>
      <c r="I893" t="s">
        <v>2579</v>
      </c>
      <c r="J893" t="s">
        <v>2585</v>
      </c>
      <c r="K893" t="s">
        <v>2600</v>
      </c>
      <c r="L893">
        <v>976.28</v>
      </c>
      <c r="M893" t="s">
        <v>2602</v>
      </c>
      <c r="N893" t="s">
        <v>2605</v>
      </c>
    </row>
    <row r="894" spans="1:14" x14ac:dyDescent="0.35">
      <c r="A894" t="s">
        <v>906</v>
      </c>
      <c r="B894" t="s">
        <v>1538</v>
      </c>
      <c r="C894" t="s">
        <v>2450</v>
      </c>
      <c r="D894">
        <v>38</v>
      </c>
      <c r="E894" t="s">
        <v>2560</v>
      </c>
      <c r="H894" t="s">
        <v>2567</v>
      </c>
      <c r="I894" t="s">
        <v>2577</v>
      </c>
      <c r="J894" t="s">
        <v>2586</v>
      </c>
      <c r="K894" t="s">
        <v>2600</v>
      </c>
      <c r="L894">
        <v>470.41866784703348</v>
      </c>
      <c r="N894">
        <v>3</v>
      </c>
    </row>
    <row r="895" spans="1:14" x14ac:dyDescent="0.35">
      <c r="A895" t="s">
        <v>907</v>
      </c>
      <c r="B895" t="s">
        <v>1522</v>
      </c>
      <c r="C895" t="s">
        <v>2451</v>
      </c>
      <c r="E895" t="s">
        <v>2558</v>
      </c>
      <c r="F895">
        <v>178</v>
      </c>
      <c r="H895" t="s">
        <v>2568</v>
      </c>
      <c r="I895" t="s">
        <v>2577</v>
      </c>
      <c r="J895" t="s">
        <v>2588</v>
      </c>
      <c r="K895" t="s">
        <v>2600</v>
      </c>
      <c r="L895">
        <v>781.44</v>
      </c>
    </row>
    <row r="896" spans="1:14" x14ac:dyDescent="0.35">
      <c r="A896" t="s">
        <v>908</v>
      </c>
      <c r="B896" t="s">
        <v>1153</v>
      </c>
      <c r="C896" t="s">
        <v>2452</v>
      </c>
      <c r="E896" t="s">
        <v>2559</v>
      </c>
      <c r="F896">
        <v>168.5</v>
      </c>
      <c r="H896" t="s">
        <v>2568</v>
      </c>
      <c r="I896" t="s">
        <v>2575</v>
      </c>
      <c r="J896" t="s">
        <v>2588</v>
      </c>
      <c r="K896" t="s">
        <v>2600</v>
      </c>
      <c r="L896">
        <v>954.17</v>
      </c>
      <c r="M896" t="s">
        <v>2604</v>
      </c>
      <c r="N896">
        <v>4</v>
      </c>
    </row>
    <row r="897" spans="1:14" x14ac:dyDescent="0.35">
      <c r="A897" t="s">
        <v>909</v>
      </c>
      <c r="B897" t="s">
        <v>1539</v>
      </c>
      <c r="C897" t="s">
        <v>2453</v>
      </c>
      <c r="D897">
        <v>57</v>
      </c>
      <c r="E897" t="s">
        <v>2559</v>
      </c>
      <c r="H897" t="s">
        <v>2567</v>
      </c>
      <c r="I897" t="s">
        <v>2582</v>
      </c>
      <c r="J897" t="s">
        <v>2587</v>
      </c>
      <c r="K897" t="s">
        <v>2598</v>
      </c>
      <c r="L897">
        <v>928.77</v>
      </c>
      <c r="M897" t="s">
        <v>2602</v>
      </c>
      <c r="N897">
        <v>1</v>
      </c>
    </row>
    <row r="898" spans="1:14" x14ac:dyDescent="0.35">
      <c r="A898" t="s">
        <v>910</v>
      </c>
      <c r="B898" t="s">
        <v>1540</v>
      </c>
      <c r="C898" t="s">
        <v>2454</v>
      </c>
      <c r="E898" t="s">
        <v>2561</v>
      </c>
      <c r="H898" t="s">
        <v>2566</v>
      </c>
      <c r="I898" t="s">
        <v>2575</v>
      </c>
      <c r="J898" t="s">
        <v>2586</v>
      </c>
      <c r="K898" t="s">
        <v>2598</v>
      </c>
      <c r="L898">
        <v>380.4</v>
      </c>
      <c r="M898" t="s">
        <v>2602</v>
      </c>
      <c r="N898">
        <v>5</v>
      </c>
    </row>
    <row r="899" spans="1:14" x14ac:dyDescent="0.35">
      <c r="A899" t="s">
        <v>911</v>
      </c>
      <c r="B899" t="s">
        <v>1541</v>
      </c>
      <c r="C899" t="s">
        <v>2455</v>
      </c>
      <c r="D899">
        <v>87</v>
      </c>
      <c r="E899" t="s">
        <v>2560</v>
      </c>
      <c r="G899">
        <v>89.3</v>
      </c>
      <c r="H899" t="s">
        <v>2568</v>
      </c>
      <c r="I899" t="s">
        <v>2578</v>
      </c>
      <c r="J899" t="s">
        <v>2587</v>
      </c>
      <c r="K899" t="s">
        <v>2601</v>
      </c>
      <c r="L899">
        <v>66.2</v>
      </c>
      <c r="M899" t="s">
        <v>2604</v>
      </c>
      <c r="N899">
        <v>3</v>
      </c>
    </row>
    <row r="900" spans="1:14" x14ac:dyDescent="0.35">
      <c r="A900" t="s">
        <v>912</v>
      </c>
      <c r="B900" t="s">
        <v>1111</v>
      </c>
      <c r="C900" t="s">
        <v>2456</v>
      </c>
      <c r="E900" t="s">
        <v>2559</v>
      </c>
      <c r="F900">
        <v>103.2</v>
      </c>
      <c r="G900">
        <v>64.2</v>
      </c>
      <c r="H900" t="s">
        <v>2566</v>
      </c>
      <c r="I900" t="s">
        <v>2578</v>
      </c>
      <c r="J900" t="s">
        <v>2590</v>
      </c>
      <c r="K900" t="s">
        <v>2600</v>
      </c>
      <c r="L900">
        <v>740.28</v>
      </c>
      <c r="M900" t="s">
        <v>2603</v>
      </c>
      <c r="N900" t="s">
        <v>2606</v>
      </c>
    </row>
    <row r="901" spans="1:14" x14ac:dyDescent="0.35">
      <c r="A901" t="s">
        <v>913</v>
      </c>
      <c r="B901" t="s">
        <v>1127</v>
      </c>
      <c r="C901" t="s">
        <v>2457</v>
      </c>
      <c r="D901">
        <v>15</v>
      </c>
      <c r="E901" t="s">
        <v>2560</v>
      </c>
      <c r="H901" t="s">
        <v>2564</v>
      </c>
      <c r="I901" t="s">
        <v>2580</v>
      </c>
      <c r="J901" t="s">
        <v>2584</v>
      </c>
      <c r="K901" t="s">
        <v>2601</v>
      </c>
      <c r="L901">
        <v>738.33</v>
      </c>
      <c r="N901" t="s">
        <v>2606</v>
      </c>
    </row>
    <row r="902" spans="1:14" x14ac:dyDescent="0.35">
      <c r="A902" t="s">
        <v>914</v>
      </c>
      <c r="B902" t="s">
        <v>1253</v>
      </c>
      <c r="C902" t="s">
        <v>2458</v>
      </c>
      <c r="D902">
        <v>56</v>
      </c>
      <c r="E902" t="s">
        <v>2560</v>
      </c>
      <c r="H902" t="s">
        <v>2565</v>
      </c>
      <c r="I902" t="s">
        <v>2583</v>
      </c>
      <c r="J902" t="s">
        <v>2585</v>
      </c>
      <c r="K902" t="s">
        <v>2598</v>
      </c>
      <c r="L902">
        <v>829.05</v>
      </c>
      <c r="M902" t="s">
        <v>2603</v>
      </c>
      <c r="N902">
        <v>1</v>
      </c>
    </row>
    <row r="903" spans="1:14" x14ac:dyDescent="0.35">
      <c r="A903" t="s">
        <v>915</v>
      </c>
      <c r="B903" t="s">
        <v>1352</v>
      </c>
      <c r="C903" t="s">
        <v>2459</v>
      </c>
      <c r="E903" t="s">
        <v>2559</v>
      </c>
      <c r="F903">
        <v>190.7</v>
      </c>
      <c r="H903" t="s">
        <v>2565</v>
      </c>
      <c r="I903" t="s">
        <v>2581</v>
      </c>
      <c r="J903" t="s">
        <v>2588</v>
      </c>
      <c r="K903" t="s">
        <v>2600</v>
      </c>
      <c r="L903">
        <v>515.26524470482275</v>
      </c>
      <c r="M903" t="s">
        <v>2602</v>
      </c>
      <c r="N903" t="s">
        <v>2605</v>
      </c>
    </row>
    <row r="904" spans="1:14" x14ac:dyDescent="0.35">
      <c r="A904" t="s">
        <v>916</v>
      </c>
      <c r="B904" t="s">
        <v>1217</v>
      </c>
      <c r="C904" t="s">
        <v>2460</v>
      </c>
      <c r="E904" t="s">
        <v>2561</v>
      </c>
      <c r="H904" t="s">
        <v>2565</v>
      </c>
      <c r="I904" t="s">
        <v>2577</v>
      </c>
      <c r="J904" t="s">
        <v>2596</v>
      </c>
      <c r="K904" t="s">
        <v>2601</v>
      </c>
      <c r="L904">
        <v>135.12</v>
      </c>
      <c r="M904" t="s">
        <v>2602</v>
      </c>
    </row>
    <row r="905" spans="1:14" x14ac:dyDescent="0.35">
      <c r="A905" t="s">
        <v>917</v>
      </c>
      <c r="B905" t="s">
        <v>1276</v>
      </c>
      <c r="C905" t="s">
        <v>2461</v>
      </c>
      <c r="D905">
        <v>13</v>
      </c>
      <c r="E905" t="s">
        <v>2559</v>
      </c>
      <c r="H905" t="s">
        <v>2564</v>
      </c>
      <c r="I905" t="s">
        <v>2578</v>
      </c>
      <c r="J905" t="s">
        <v>2586</v>
      </c>
      <c r="K905" t="s">
        <v>2599</v>
      </c>
      <c r="L905">
        <v>586.44845547586772</v>
      </c>
      <c r="N905">
        <v>4</v>
      </c>
    </row>
    <row r="906" spans="1:14" x14ac:dyDescent="0.35">
      <c r="A906" t="s">
        <v>918</v>
      </c>
      <c r="B906" t="s">
        <v>1542</v>
      </c>
      <c r="C906" t="s">
        <v>2462</v>
      </c>
      <c r="E906" t="s">
        <v>2559</v>
      </c>
      <c r="H906" t="s">
        <v>2566</v>
      </c>
      <c r="I906" t="s">
        <v>2581</v>
      </c>
      <c r="J906" t="s">
        <v>2588</v>
      </c>
      <c r="K906" t="s">
        <v>2600</v>
      </c>
      <c r="L906">
        <v>799.59</v>
      </c>
      <c r="M906" t="s">
        <v>2602</v>
      </c>
    </row>
    <row r="907" spans="1:14" x14ac:dyDescent="0.35">
      <c r="A907" t="s">
        <v>919</v>
      </c>
      <c r="B907" t="s">
        <v>1292</v>
      </c>
      <c r="C907" t="s">
        <v>2463</v>
      </c>
      <c r="D907">
        <v>22</v>
      </c>
      <c r="E907" t="s">
        <v>2558</v>
      </c>
      <c r="H907" t="s">
        <v>2568</v>
      </c>
      <c r="I907" t="s">
        <v>2577</v>
      </c>
      <c r="J907" t="s">
        <v>2590</v>
      </c>
      <c r="K907" t="s">
        <v>2601</v>
      </c>
      <c r="L907">
        <v>789.7</v>
      </c>
      <c r="N907" t="s">
        <v>2606</v>
      </c>
    </row>
    <row r="908" spans="1:14" x14ac:dyDescent="0.35">
      <c r="A908" t="s">
        <v>920</v>
      </c>
      <c r="B908" t="s">
        <v>1142</v>
      </c>
      <c r="C908" t="s">
        <v>2464</v>
      </c>
      <c r="E908" t="s">
        <v>2559</v>
      </c>
      <c r="H908" t="s">
        <v>2565</v>
      </c>
      <c r="I908" t="s">
        <v>2572</v>
      </c>
      <c r="J908" t="s">
        <v>2586</v>
      </c>
      <c r="K908" t="s">
        <v>2601</v>
      </c>
      <c r="L908">
        <v>983.86</v>
      </c>
    </row>
    <row r="909" spans="1:14" x14ac:dyDescent="0.35">
      <c r="A909" t="s">
        <v>921</v>
      </c>
      <c r="B909" t="s">
        <v>1543</v>
      </c>
      <c r="C909" t="s">
        <v>2465</v>
      </c>
      <c r="D909">
        <v>62</v>
      </c>
      <c r="E909" t="s">
        <v>2561</v>
      </c>
      <c r="G909">
        <v>115.2</v>
      </c>
      <c r="H909" t="s">
        <v>2566</v>
      </c>
      <c r="I909" t="s">
        <v>2582</v>
      </c>
      <c r="J909" t="s">
        <v>2590</v>
      </c>
      <c r="K909" t="s">
        <v>2601</v>
      </c>
      <c r="L909">
        <v>518.92999999999995</v>
      </c>
      <c r="M909" t="s">
        <v>2603</v>
      </c>
      <c r="N909">
        <v>3</v>
      </c>
    </row>
    <row r="910" spans="1:14" x14ac:dyDescent="0.35">
      <c r="A910" t="s">
        <v>922</v>
      </c>
      <c r="B910" t="s">
        <v>1087</v>
      </c>
      <c r="C910" t="s">
        <v>2466</v>
      </c>
      <c r="E910" t="s">
        <v>2560</v>
      </c>
      <c r="H910" t="s">
        <v>2563</v>
      </c>
      <c r="I910" t="s">
        <v>2577</v>
      </c>
      <c r="J910" t="s">
        <v>2590</v>
      </c>
      <c r="K910" t="s">
        <v>2600</v>
      </c>
      <c r="L910">
        <v>571.04</v>
      </c>
      <c r="M910" t="s">
        <v>2603</v>
      </c>
    </row>
    <row r="911" spans="1:14" x14ac:dyDescent="0.35">
      <c r="A911" t="s">
        <v>923</v>
      </c>
      <c r="B911" t="s">
        <v>1377</v>
      </c>
      <c r="C911" t="s">
        <v>2467</v>
      </c>
      <c r="E911" t="s">
        <v>2561</v>
      </c>
      <c r="G911">
        <v>90.1</v>
      </c>
      <c r="H911" t="s">
        <v>2564</v>
      </c>
      <c r="I911" t="s">
        <v>2573</v>
      </c>
      <c r="J911" t="s">
        <v>2589</v>
      </c>
      <c r="K911" t="s">
        <v>2601</v>
      </c>
      <c r="L911">
        <v>738</v>
      </c>
      <c r="M911" t="s">
        <v>2604</v>
      </c>
      <c r="N911">
        <v>4</v>
      </c>
    </row>
    <row r="912" spans="1:14" x14ac:dyDescent="0.35">
      <c r="A912" t="s">
        <v>924</v>
      </c>
      <c r="B912" t="s">
        <v>1544</v>
      </c>
      <c r="C912" t="s">
        <v>2468</v>
      </c>
      <c r="E912" t="s">
        <v>2560</v>
      </c>
      <c r="H912" t="s">
        <v>2563</v>
      </c>
      <c r="I912" t="s">
        <v>2583</v>
      </c>
      <c r="J912" t="s">
        <v>2584</v>
      </c>
      <c r="K912" t="s">
        <v>2600</v>
      </c>
      <c r="L912">
        <v>730.41</v>
      </c>
      <c r="N912">
        <v>2</v>
      </c>
    </row>
    <row r="913" spans="1:14" x14ac:dyDescent="0.35">
      <c r="A913" t="s">
        <v>925</v>
      </c>
      <c r="B913" t="s">
        <v>1438</v>
      </c>
      <c r="C913" t="s">
        <v>2469</v>
      </c>
      <c r="D913">
        <v>38</v>
      </c>
      <c r="H913" t="s">
        <v>2568</v>
      </c>
      <c r="I913" t="s">
        <v>2572</v>
      </c>
      <c r="J913" t="s">
        <v>2587</v>
      </c>
      <c r="K913" t="s">
        <v>2598</v>
      </c>
      <c r="L913">
        <v>533.03</v>
      </c>
      <c r="M913" t="s">
        <v>2602</v>
      </c>
    </row>
    <row r="914" spans="1:14" x14ac:dyDescent="0.35">
      <c r="A914" t="s">
        <v>926</v>
      </c>
      <c r="B914" t="s">
        <v>1281</v>
      </c>
      <c r="C914" t="s">
        <v>2470</v>
      </c>
      <c r="E914" t="s">
        <v>2558</v>
      </c>
      <c r="F914">
        <v>170.7</v>
      </c>
      <c r="G914">
        <v>60.1</v>
      </c>
      <c r="H914" t="s">
        <v>2563</v>
      </c>
      <c r="I914" t="s">
        <v>2576</v>
      </c>
      <c r="J914" t="s">
        <v>2589</v>
      </c>
      <c r="K914" t="s">
        <v>2598</v>
      </c>
      <c r="L914">
        <v>50.44</v>
      </c>
      <c r="M914" t="s">
        <v>2603</v>
      </c>
    </row>
    <row r="915" spans="1:14" x14ac:dyDescent="0.35">
      <c r="A915" t="s">
        <v>927</v>
      </c>
      <c r="B915" t="s">
        <v>1170</v>
      </c>
      <c r="C915" t="s">
        <v>2471</v>
      </c>
      <c r="D915">
        <v>16</v>
      </c>
      <c r="H915" t="s">
        <v>2565</v>
      </c>
      <c r="I915" t="s">
        <v>2579</v>
      </c>
      <c r="J915" t="s">
        <v>2586</v>
      </c>
      <c r="K915" t="s">
        <v>2598</v>
      </c>
      <c r="L915">
        <v>434.99</v>
      </c>
      <c r="M915" t="s">
        <v>2603</v>
      </c>
      <c r="N915">
        <v>3</v>
      </c>
    </row>
    <row r="916" spans="1:14" x14ac:dyDescent="0.35">
      <c r="A916" t="s">
        <v>928</v>
      </c>
      <c r="B916" t="s">
        <v>1511</v>
      </c>
      <c r="C916" t="s">
        <v>2472</v>
      </c>
      <c r="E916" t="s">
        <v>2561</v>
      </c>
      <c r="G916">
        <v>62.1</v>
      </c>
      <c r="H916" t="s">
        <v>2567</v>
      </c>
      <c r="I916" t="s">
        <v>2574</v>
      </c>
      <c r="J916" t="s">
        <v>2584</v>
      </c>
      <c r="K916" t="s">
        <v>2600</v>
      </c>
      <c r="L916">
        <v>694.26</v>
      </c>
      <c r="M916" t="s">
        <v>2604</v>
      </c>
      <c r="N916">
        <v>2</v>
      </c>
    </row>
    <row r="917" spans="1:14" x14ac:dyDescent="0.35">
      <c r="A917" t="s">
        <v>929</v>
      </c>
      <c r="B917" t="s">
        <v>1545</v>
      </c>
      <c r="C917" t="s">
        <v>2473</v>
      </c>
      <c r="F917">
        <v>143.6</v>
      </c>
      <c r="G917">
        <v>96.8</v>
      </c>
      <c r="H917" t="s">
        <v>2566</v>
      </c>
      <c r="I917" t="s">
        <v>2569</v>
      </c>
      <c r="J917" t="s">
        <v>2589</v>
      </c>
      <c r="K917" t="s">
        <v>2600</v>
      </c>
      <c r="L917">
        <v>541.41999999999996</v>
      </c>
      <c r="M917" t="s">
        <v>2604</v>
      </c>
      <c r="N917" t="s">
        <v>2606</v>
      </c>
    </row>
    <row r="918" spans="1:14" x14ac:dyDescent="0.35">
      <c r="A918" t="s">
        <v>930</v>
      </c>
      <c r="B918" t="s">
        <v>1136</v>
      </c>
      <c r="C918" t="s">
        <v>2474</v>
      </c>
      <c r="D918">
        <v>43</v>
      </c>
      <c r="E918" t="s">
        <v>2561</v>
      </c>
      <c r="G918">
        <v>85.9</v>
      </c>
      <c r="H918" t="s">
        <v>2567</v>
      </c>
      <c r="I918" t="s">
        <v>2583</v>
      </c>
      <c r="J918" t="s">
        <v>2589</v>
      </c>
      <c r="K918" t="s">
        <v>2599</v>
      </c>
      <c r="L918">
        <v>63.051242958902932</v>
      </c>
      <c r="N918">
        <v>5</v>
      </c>
    </row>
    <row r="919" spans="1:14" x14ac:dyDescent="0.35">
      <c r="A919" t="s">
        <v>931</v>
      </c>
      <c r="B919" t="s">
        <v>1051</v>
      </c>
      <c r="C919" t="s">
        <v>2475</v>
      </c>
      <c r="E919" t="s">
        <v>2558</v>
      </c>
      <c r="F919">
        <v>140.1</v>
      </c>
      <c r="G919">
        <v>106.1</v>
      </c>
      <c r="H919" t="s">
        <v>2563</v>
      </c>
      <c r="I919" t="s">
        <v>2573</v>
      </c>
      <c r="J919" t="s">
        <v>2586</v>
      </c>
      <c r="K919" t="s">
        <v>2599</v>
      </c>
      <c r="L919">
        <v>960.19</v>
      </c>
      <c r="N919" t="s">
        <v>2606</v>
      </c>
    </row>
    <row r="920" spans="1:14" x14ac:dyDescent="0.35">
      <c r="A920" t="s">
        <v>932</v>
      </c>
      <c r="B920" t="s">
        <v>1182</v>
      </c>
      <c r="C920" t="s">
        <v>2476</v>
      </c>
      <c r="H920" t="s">
        <v>2566</v>
      </c>
      <c r="I920" t="s">
        <v>2577</v>
      </c>
      <c r="J920" t="s">
        <v>2584</v>
      </c>
      <c r="K920" t="s">
        <v>2598</v>
      </c>
      <c r="L920">
        <v>448.29</v>
      </c>
    </row>
    <row r="921" spans="1:14" x14ac:dyDescent="0.35">
      <c r="A921" t="s">
        <v>933</v>
      </c>
      <c r="B921" t="s">
        <v>1147</v>
      </c>
      <c r="C921" t="s">
        <v>2477</v>
      </c>
      <c r="H921" t="s">
        <v>2563</v>
      </c>
      <c r="I921" t="s">
        <v>2581</v>
      </c>
      <c r="J921" t="s">
        <v>2585</v>
      </c>
      <c r="K921" t="s">
        <v>2599</v>
      </c>
      <c r="L921">
        <v>666.09668850415187</v>
      </c>
      <c r="N921">
        <v>4</v>
      </c>
    </row>
    <row r="922" spans="1:14" x14ac:dyDescent="0.35">
      <c r="A922" t="s">
        <v>934</v>
      </c>
      <c r="B922" t="s">
        <v>1546</v>
      </c>
      <c r="C922" t="s">
        <v>2478</v>
      </c>
      <c r="F922">
        <v>133.80000000000001</v>
      </c>
      <c r="G922">
        <v>109.5</v>
      </c>
      <c r="H922" t="s">
        <v>2563</v>
      </c>
      <c r="I922" t="s">
        <v>2569</v>
      </c>
      <c r="J922" t="s">
        <v>2584</v>
      </c>
      <c r="K922" t="s">
        <v>2599</v>
      </c>
      <c r="L922">
        <v>241.508811628649</v>
      </c>
      <c r="N922">
        <v>3</v>
      </c>
    </row>
    <row r="923" spans="1:14" x14ac:dyDescent="0.35">
      <c r="A923" t="s">
        <v>935</v>
      </c>
      <c r="B923" t="s">
        <v>1547</v>
      </c>
      <c r="C923" t="s">
        <v>2479</v>
      </c>
      <c r="D923">
        <v>77</v>
      </c>
      <c r="E923" t="s">
        <v>2559</v>
      </c>
      <c r="F923">
        <v>174</v>
      </c>
      <c r="H923" t="s">
        <v>2565</v>
      </c>
      <c r="I923" t="s">
        <v>2583</v>
      </c>
      <c r="J923" t="s">
        <v>2588</v>
      </c>
      <c r="K923" t="s">
        <v>2599</v>
      </c>
      <c r="L923">
        <v>27.52</v>
      </c>
      <c r="M923" t="s">
        <v>2604</v>
      </c>
    </row>
    <row r="924" spans="1:14" x14ac:dyDescent="0.35">
      <c r="A924" t="s">
        <v>936</v>
      </c>
      <c r="B924" t="s">
        <v>1032</v>
      </c>
      <c r="C924" t="s">
        <v>2480</v>
      </c>
      <c r="E924" t="s">
        <v>2562</v>
      </c>
      <c r="H924" t="s">
        <v>2565</v>
      </c>
      <c r="I924" t="s">
        <v>2572</v>
      </c>
      <c r="J924" t="s">
        <v>2586</v>
      </c>
      <c r="K924" t="s">
        <v>2599</v>
      </c>
      <c r="L924">
        <v>453.78</v>
      </c>
      <c r="M924" t="s">
        <v>2602</v>
      </c>
      <c r="N924" t="s">
        <v>2606</v>
      </c>
    </row>
    <row r="925" spans="1:14" x14ac:dyDescent="0.35">
      <c r="A925" t="s">
        <v>937</v>
      </c>
      <c r="B925" t="s">
        <v>1548</v>
      </c>
      <c r="C925" t="s">
        <v>2481</v>
      </c>
      <c r="D925">
        <v>80</v>
      </c>
      <c r="E925" t="s">
        <v>2561</v>
      </c>
      <c r="F925">
        <v>162.5</v>
      </c>
      <c r="H925" t="s">
        <v>2566</v>
      </c>
      <c r="I925" t="s">
        <v>2574</v>
      </c>
      <c r="J925" t="s">
        <v>2588</v>
      </c>
      <c r="K925" t="s">
        <v>2599</v>
      </c>
      <c r="L925">
        <v>463.98</v>
      </c>
      <c r="M925" t="s">
        <v>2604</v>
      </c>
      <c r="N925" t="s">
        <v>2605</v>
      </c>
    </row>
    <row r="926" spans="1:14" x14ac:dyDescent="0.35">
      <c r="A926" t="s">
        <v>938</v>
      </c>
      <c r="B926" t="s">
        <v>1085</v>
      </c>
      <c r="C926" t="s">
        <v>2482</v>
      </c>
      <c r="E926" t="s">
        <v>2562</v>
      </c>
      <c r="H926" t="s">
        <v>2568</v>
      </c>
      <c r="I926" t="s">
        <v>2575</v>
      </c>
      <c r="J926" t="s">
        <v>2584</v>
      </c>
      <c r="K926" t="s">
        <v>2600</v>
      </c>
      <c r="L926">
        <v>385.66</v>
      </c>
      <c r="M926" t="s">
        <v>2604</v>
      </c>
      <c r="N926" t="s">
        <v>2606</v>
      </c>
    </row>
    <row r="927" spans="1:14" x14ac:dyDescent="0.35">
      <c r="A927" t="s">
        <v>939</v>
      </c>
      <c r="B927" t="s">
        <v>1423</v>
      </c>
      <c r="C927" t="s">
        <v>2483</v>
      </c>
      <c r="E927" t="s">
        <v>2560</v>
      </c>
      <c r="G927">
        <v>73.8</v>
      </c>
      <c r="H927" t="s">
        <v>2563</v>
      </c>
      <c r="I927" t="s">
        <v>2582</v>
      </c>
      <c r="J927" t="s">
        <v>2590</v>
      </c>
      <c r="K927" t="s">
        <v>2598</v>
      </c>
      <c r="L927">
        <v>189.43</v>
      </c>
      <c r="M927" t="s">
        <v>2604</v>
      </c>
      <c r="N927">
        <v>2</v>
      </c>
    </row>
    <row r="928" spans="1:14" x14ac:dyDescent="0.35">
      <c r="A928" t="s">
        <v>940</v>
      </c>
      <c r="B928" t="s">
        <v>1492</v>
      </c>
      <c r="C928" t="s">
        <v>2484</v>
      </c>
      <c r="E928" t="s">
        <v>2562</v>
      </c>
      <c r="H928" t="s">
        <v>2566</v>
      </c>
      <c r="I928" t="s">
        <v>2576</v>
      </c>
      <c r="J928" t="s">
        <v>2586</v>
      </c>
      <c r="K928" t="s">
        <v>2600</v>
      </c>
      <c r="L928">
        <v>241.47</v>
      </c>
      <c r="M928" t="s">
        <v>2603</v>
      </c>
      <c r="N928">
        <v>4</v>
      </c>
    </row>
    <row r="929" spans="1:14" x14ac:dyDescent="0.35">
      <c r="A929" t="s">
        <v>941</v>
      </c>
      <c r="B929" t="s">
        <v>1521</v>
      </c>
      <c r="C929" t="s">
        <v>2485</v>
      </c>
      <c r="D929">
        <v>3</v>
      </c>
      <c r="H929" t="s">
        <v>2565</v>
      </c>
      <c r="I929" t="s">
        <v>2576</v>
      </c>
      <c r="J929" t="s">
        <v>2586</v>
      </c>
      <c r="K929" t="s">
        <v>2598</v>
      </c>
      <c r="L929">
        <v>892.2</v>
      </c>
      <c r="M929" t="s">
        <v>2604</v>
      </c>
      <c r="N929" t="s">
        <v>2606</v>
      </c>
    </row>
    <row r="930" spans="1:14" x14ac:dyDescent="0.35">
      <c r="A930" t="s">
        <v>942</v>
      </c>
      <c r="B930" t="s">
        <v>1186</v>
      </c>
      <c r="C930" t="s">
        <v>2486</v>
      </c>
      <c r="H930" t="s">
        <v>2565</v>
      </c>
      <c r="I930" t="s">
        <v>2581</v>
      </c>
      <c r="J930" t="s">
        <v>2590</v>
      </c>
      <c r="K930" t="s">
        <v>2598</v>
      </c>
      <c r="L930">
        <v>841.13</v>
      </c>
      <c r="N930">
        <v>1</v>
      </c>
    </row>
    <row r="931" spans="1:14" x14ac:dyDescent="0.35">
      <c r="A931" t="s">
        <v>943</v>
      </c>
      <c r="B931" t="s">
        <v>1028</v>
      </c>
      <c r="C931" t="s">
        <v>2487</v>
      </c>
      <c r="H931" t="s">
        <v>2565</v>
      </c>
      <c r="I931" t="s">
        <v>2574</v>
      </c>
      <c r="J931" t="s">
        <v>2595</v>
      </c>
      <c r="K931" t="s">
        <v>2598</v>
      </c>
      <c r="L931">
        <v>597.87925980811804</v>
      </c>
    </row>
    <row r="932" spans="1:14" x14ac:dyDescent="0.35">
      <c r="A932" t="s">
        <v>944</v>
      </c>
      <c r="B932" t="s">
        <v>1236</v>
      </c>
      <c r="C932" t="s">
        <v>2488</v>
      </c>
      <c r="E932" t="s">
        <v>2558</v>
      </c>
      <c r="H932" t="s">
        <v>2566</v>
      </c>
      <c r="I932" t="s">
        <v>2576</v>
      </c>
      <c r="J932" t="s">
        <v>2586</v>
      </c>
      <c r="K932" t="s">
        <v>2600</v>
      </c>
      <c r="L932">
        <v>728.28</v>
      </c>
      <c r="M932" t="s">
        <v>2603</v>
      </c>
    </row>
    <row r="933" spans="1:14" x14ac:dyDescent="0.35">
      <c r="A933" t="s">
        <v>945</v>
      </c>
      <c r="B933" t="s">
        <v>1206</v>
      </c>
      <c r="C933" t="s">
        <v>2489</v>
      </c>
      <c r="D933">
        <v>41</v>
      </c>
      <c r="E933" t="s">
        <v>2558</v>
      </c>
      <c r="G933">
        <v>100.4</v>
      </c>
      <c r="H933" t="s">
        <v>2568</v>
      </c>
      <c r="I933" t="s">
        <v>2573</v>
      </c>
      <c r="J933" t="s">
        <v>2587</v>
      </c>
      <c r="K933" t="s">
        <v>2599</v>
      </c>
      <c r="L933">
        <v>517.44000000000005</v>
      </c>
      <c r="M933" t="s">
        <v>2602</v>
      </c>
      <c r="N933">
        <v>2</v>
      </c>
    </row>
    <row r="934" spans="1:14" x14ac:dyDescent="0.35">
      <c r="A934" t="s">
        <v>946</v>
      </c>
      <c r="B934" t="s">
        <v>1353</v>
      </c>
      <c r="C934" t="s">
        <v>2490</v>
      </c>
      <c r="G934">
        <v>83.9</v>
      </c>
      <c r="H934" t="s">
        <v>2564</v>
      </c>
      <c r="I934" t="s">
        <v>2582</v>
      </c>
      <c r="J934" t="s">
        <v>2587</v>
      </c>
      <c r="K934" t="s">
        <v>2598</v>
      </c>
      <c r="L934">
        <v>874.68950278732473</v>
      </c>
    </row>
    <row r="935" spans="1:14" x14ac:dyDescent="0.35">
      <c r="A935" t="s">
        <v>947</v>
      </c>
      <c r="B935" t="s">
        <v>1141</v>
      </c>
      <c r="C935" t="s">
        <v>2491</v>
      </c>
      <c r="E935" t="s">
        <v>2559</v>
      </c>
      <c r="G935">
        <v>107</v>
      </c>
      <c r="H935" t="s">
        <v>2567</v>
      </c>
      <c r="I935" t="s">
        <v>2573</v>
      </c>
      <c r="J935" t="s">
        <v>2589</v>
      </c>
      <c r="K935" t="s">
        <v>2601</v>
      </c>
      <c r="L935">
        <v>887.56</v>
      </c>
      <c r="M935" t="s">
        <v>2603</v>
      </c>
    </row>
    <row r="936" spans="1:14" x14ac:dyDescent="0.35">
      <c r="A936" t="s">
        <v>948</v>
      </c>
      <c r="B936" t="s">
        <v>1142</v>
      </c>
      <c r="C936" t="s">
        <v>2492</v>
      </c>
      <c r="D936">
        <v>83</v>
      </c>
      <c r="E936" t="s">
        <v>2559</v>
      </c>
      <c r="G936">
        <v>84.8</v>
      </c>
      <c r="H936" t="s">
        <v>2567</v>
      </c>
      <c r="I936" t="s">
        <v>2570</v>
      </c>
      <c r="J936" t="s">
        <v>2585</v>
      </c>
      <c r="K936" t="s">
        <v>2598</v>
      </c>
      <c r="L936">
        <v>674.85332965005932</v>
      </c>
      <c r="M936" t="s">
        <v>2602</v>
      </c>
      <c r="N936">
        <v>2</v>
      </c>
    </row>
    <row r="937" spans="1:14" x14ac:dyDescent="0.35">
      <c r="A937" t="s">
        <v>949</v>
      </c>
      <c r="B937" t="s">
        <v>1549</v>
      </c>
      <c r="C937" t="s">
        <v>2493</v>
      </c>
      <c r="D937">
        <v>20</v>
      </c>
      <c r="G937">
        <v>55.2</v>
      </c>
      <c r="H937" t="s">
        <v>2565</v>
      </c>
      <c r="I937" t="s">
        <v>2577</v>
      </c>
      <c r="J937" t="s">
        <v>2587</v>
      </c>
      <c r="K937" t="s">
        <v>2600</v>
      </c>
      <c r="L937">
        <v>197.6</v>
      </c>
      <c r="M937" t="s">
        <v>2604</v>
      </c>
      <c r="N937">
        <v>3</v>
      </c>
    </row>
    <row r="938" spans="1:14" x14ac:dyDescent="0.35">
      <c r="A938" t="s">
        <v>950</v>
      </c>
      <c r="B938" t="s">
        <v>1374</v>
      </c>
      <c r="C938" t="s">
        <v>2494</v>
      </c>
      <c r="E938" t="s">
        <v>2562</v>
      </c>
      <c r="G938">
        <v>115.1</v>
      </c>
      <c r="H938" t="s">
        <v>2565</v>
      </c>
      <c r="I938" t="s">
        <v>2574</v>
      </c>
      <c r="J938" t="s">
        <v>2584</v>
      </c>
      <c r="K938" t="s">
        <v>2598</v>
      </c>
      <c r="L938">
        <v>268.63121339116958</v>
      </c>
      <c r="N938">
        <v>4</v>
      </c>
    </row>
    <row r="939" spans="1:14" x14ac:dyDescent="0.35">
      <c r="A939" t="s">
        <v>951</v>
      </c>
      <c r="B939" t="s">
        <v>1166</v>
      </c>
      <c r="C939" t="s">
        <v>2495</v>
      </c>
      <c r="D939">
        <v>80</v>
      </c>
      <c r="E939" t="s">
        <v>2560</v>
      </c>
      <c r="G939">
        <v>51.7</v>
      </c>
      <c r="H939" t="s">
        <v>2566</v>
      </c>
      <c r="I939" t="s">
        <v>2570</v>
      </c>
      <c r="J939" t="s">
        <v>2590</v>
      </c>
      <c r="K939" t="s">
        <v>2598</v>
      </c>
      <c r="L939">
        <v>416.63</v>
      </c>
      <c r="N939">
        <v>5</v>
      </c>
    </row>
    <row r="940" spans="1:14" x14ac:dyDescent="0.35">
      <c r="A940" t="s">
        <v>952</v>
      </c>
      <c r="B940" t="s">
        <v>1550</v>
      </c>
      <c r="C940" t="s">
        <v>2496</v>
      </c>
      <c r="D940">
        <v>67</v>
      </c>
      <c r="G940">
        <v>98.1</v>
      </c>
      <c r="H940" t="s">
        <v>2563</v>
      </c>
      <c r="I940" t="s">
        <v>2579</v>
      </c>
      <c r="J940" t="s">
        <v>2587</v>
      </c>
      <c r="K940" t="s">
        <v>2599</v>
      </c>
      <c r="L940">
        <v>709.5</v>
      </c>
      <c r="M940" t="s">
        <v>2603</v>
      </c>
      <c r="N940" t="s">
        <v>2606</v>
      </c>
    </row>
    <row r="941" spans="1:14" x14ac:dyDescent="0.35">
      <c r="A941" t="s">
        <v>953</v>
      </c>
      <c r="B941" t="s">
        <v>1230</v>
      </c>
      <c r="C941" t="s">
        <v>2497</v>
      </c>
      <c r="D941">
        <v>14</v>
      </c>
      <c r="E941" t="s">
        <v>2560</v>
      </c>
      <c r="F941">
        <v>136.4</v>
      </c>
      <c r="H941" t="s">
        <v>2563</v>
      </c>
      <c r="I941" t="s">
        <v>2576</v>
      </c>
      <c r="J941" t="s">
        <v>2586</v>
      </c>
      <c r="K941" t="s">
        <v>2599</v>
      </c>
      <c r="L941">
        <v>815.47</v>
      </c>
      <c r="M941" t="s">
        <v>2602</v>
      </c>
      <c r="N941">
        <v>1</v>
      </c>
    </row>
    <row r="942" spans="1:14" x14ac:dyDescent="0.35">
      <c r="A942" t="s">
        <v>954</v>
      </c>
      <c r="B942" t="s">
        <v>1539</v>
      </c>
      <c r="C942" t="s">
        <v>2498</v>
      </c>
      <c r="E942" t="s">
        <v>2562</v>
      </c>
      <c r="F942">
        <v>153.4</v>
      </c>
      <c r="H942" t="s">
        <v>2565</v>
      </c>
      <c r="I942" t="s">
        <v>2578</v>
      </c>
      <c r="J942" t="s">
        <v>2588</v>
      </c>
      <c r="K942" t="s">
        <v>2599</v>
      </c>
      <c r="L942">
        <v>368.92</v>
      </c>
      <c r="N942" t="s">
        <v>2606</v>
      </c>
    </row>
    <row r="943" spans="1:14" x14ac:dyDescent="0.35">
      <c r="A943" t="s">
        <v>955</v>
      </c>
      <c r="B943" t="s">
        <v>1095</v>
      </c>
      <c r="C943" t="s">
        <v>2499</v>
      </c>
      <c r="E943" t="s">
        <v>2560</v>
      </c>
      <c r="H943" t="s">
        <v>2566</v>
      </c>
      <c r="I943" t="s">
        <v>2575</v>
      </c>
      <c r="J943" t="s">
        <v>2589</v>
      </c>
      <c r="K943" t="s">
        <v>2600</v>
      </c>
      <c r="L943">
        <v>140.52000000000001</v>
      </c>
      <c r="M943" t="s">
        <v>2602</v>
      </c>
      <c r="N943" t="s">
        <v>2605</v>
      </c>
    </row>
    <row r="944" spans="1:14" x14ac:dyDescent="0.35">
      <c r="A944" t="s">
        <v>956</v>
      </c>
      <c r="B944" t="s">
        <v>1328</v>
      </c>
      <c r="C944" t="s">
        <v>2500</v>
      </c>
      <c r="E944" t="s">
        <v>2561</v>
      </c>
      <c r="H944" t="s">
        <v>2564</v>
      </c>
      <c r="I944" t="s">
        <v>2573</v>
      </c>
      <c r="J944" t="s">
        <v>2584</v>
      </c>
      <c r="K944" t="s">
        <v>2599</v>
      </c>
      <c r="L944">
        <v>258.26</v>
      </c>
      <c r="M944" t="s">
        <v>2604</v>
      </c>
    </row>
    <row r="945" spans="1:14" x14ac:dyDescent="0.35">
      <c r="A945" t="s">
        <v>957</v>
      </c>
      <c r="B945" t="s">
        <v>1512</v>
      </c>
      <c r="C945" t="s">
        <v>2501</v>
      </c>
      <c r="D945">
        <v>63</v>
      </c>
      <c r="E945" t="s">
        <v>2558</v>
      </c>
      <c r="F945">
        <v>164.1</v>
      </c>
      <c r="H945" t="s">
        <v>2567</v>
      </c>
      <c r="I945" t="s">
        <v>2569</v>
      </c>
      <c r="J945" t="s">
        <v>2586</v>
      </c>
      <c r="K945" t="s">
        <v>2601</v>
      </c>
      <c r="L945">
        <v>520.24176786065368</v>
      </c>
      <c r="N945">
        <v>5</v>
      </c>
    </row>
    <row r="946" spans="1:14" x14ac:dyDescent="0.35">
      <c r="A946" t="s">
        <v>958</v>
      </c>
      <c r="B946" t="s">
        <v>1374</v>
      </c>
      <c r="C946" t="s">
        <v>2502</v>
      </c>
      <c r="G946">
        <v>110.1</v>
      </c>
      <c r="H946" t="s">
        <v>2566</v>
      </c>
      <c r="I946" t="s">
        <v>2581</v>
      </c>
      <c r="J946" t="s">
        <v>2589</v>
      </c>
      <c r="K946" t="s">
        <v>2601</v>
      </c>
      <c r="L946">
        <v>282.69</v>
      </c>
      <c r="M946" t="s">
        <v>2603</v>
      </c>
    </row>
    <row r="947" spans="1:14" x14ac:dyDescent="0.35">
      <c r="A947" t="s">
        <v>959</v>
      </c>
      <c r="B947" t="s">
        <v>1076</v>
      </c>
      <c r="C947" t="s">
        <v>2503</v>
      </c>
      <c r="D947">
        <v>53</v>
      </c>
      <c r="E947" t="s">
        <v>2559</v>
      </c>
      <c r="H947" t="s">
        <v>2565</v>
      </c>
      <c r="I947" t="s">
        <v>2579</v>
      </c>
      <c r="J947" t="s">
        <v>2589</v>
      </c>
      <c r="K947" t="s">
        <v>2599</v>
      </c>
      <c r="L947">
        <v>693.26</v>
      </c>
    </row>
    <row r="948" spans="1:14" x14ac:dyDescent="0.35">
      <c r="A948" t="s">
        <v>960</v>
      </c>
      <c r="B948" t="s">
        <v>1544</v>
      </c>
      <c r="C948" t="s">
        <v>2504</v>
      </c>
      <c r="E948" t="s">
        <v>2560</v>
      </c>
      <c r="H948" t="s">
        <v>2568</v>
      </c>
      <c r="I948" t="s">
        <v>2582</v>
      </c>
      <c r="J948" t="s">
        <v>2586</v>
      </c>
      <c r="K948" t="s">
        <v>2598</v>
      </c>
      <c r="L948">
        <v>195.82</v>
      </c>
      <c r="M948" t="s">
        <v>2603</v>
      </c>
      <c r="N948">
        <v>2</v>
      </c>
    </row>
    <row r="949" spans="1:14" x14ac:dyDescent="0.35">
      <c r="A949" t="s">
        <v>961</v>
      </c>
      <c r="B949" t="s">
        <v>1551</v>
      </c>
      <c r="C949" t="s">
        <v>2505</v>
      </c>
      <c r="D949">
        <v>8</v>
      </c>
      <c r="G949">
        <v>46.9</v>
      </c>
      <c r="H949" t="s">
        <v>2565</v>
      </c>
      <c r="I949" t="s">
        <v>2579</v>
      </c>
      <c r="J949" t="s">
        <v>2586</v>
      </c>
      <c r="K949" t="s">
        <v>2599</v>
      </c>
      <c r="L949">
        <v>178.47</v>
      </c>
      <c r="M949" t="s">
        <v>2604</v>
      </c>
      <c r="N949" t="s">
        <v>2605</v>
      </c>
    </row>
    <row r="950" spans="1:14" x14ac:dyDescent="0.35">
      <c r="A950" t="s">
        <v>962</v>
      </c>
      <c r="B950" t="s">
        <v>1392</v>
      </c>
      <c r="C950" t="s">
        <v>2506</v>
      </c>
      <c r="E950" t="s">
        <v>2559</v>
      </c>
      <c r="F950">
        <v>125.5</v>
      </c>
      <c r="G950">
        <v>85.5</v>
      </c>
      <c r="H950" t="s">
        <v>2567</v>
      </c>
      <c r="I950" t="s">
        <v>2576</v>
      </c>
      <c r="J950" t="s">
        <v>2587</v>
      </c>
      <c r="K950" t="s">
        <v>2598</v>
      </c>
      <c r="L950">
        <v>577.97</v>
      </c>
      <c r="N950">
        <v>5</v>
      </c>
    </row>
    <row r="951" spans="1:14" x14ac:dyDescent="0.35">
      <c r="A951" t="s">
        <v>963</v>
      </c>
      <c r="B951" t="s">
        <v>1446</v>
      </c>
      <c r="C951" t="s">
        <v>2507</v>
      </c>
      <c r="E951" t="s">
        <v>2561</v>
      </c>
      <c r="F951">
        <v>141.5</v>
      </c>
      <c r="G951">
        <v>85</v>
      </c>
      <c r="H951" t="s">
        <v>2566</v>
      </c>
      <c r="I951" t="s">
        <v>2582</v>
      </c>
      <c r="J951" t="s">
        <v>2588</v>
      </c>
      <c r="K951" t="s">
        <v>2599</v>
      </c>
      <c r="L951">
        <v>40.954896017826847</v>
      </c>
    </row>
    <row r="952" spans="1:14" x14ac:dyDescent="0.35">
      <c r="A952" t="s">
        <v>964</v>
      </c>
      <c r="B952" t="s">
        <v>1296</v>
      </c>
      <c r="C952" t="s">
        <v>2508</v>
      </c>
      <c r="E952" t="s">
        <v>2559</v>
      </c>
      <c r="F952">
        <v>153.69999999999999</v>
      </c>
      <c r="H952" t="s">
        <v>2567</v>
      </c>
      <c r="I952" t="s">
        <v>2569</v>
      </c>
      <c r="J952" t="s">
        <v>2588</v>
      </c>
      <c r="K952" t="s">
        <v>2598</v>
      </c>
      <c r="L952">
        <v>361.58</v>
      </c>
      <c r="M952" t="s">
        <v>2603</v>
      </c>
      <c r="N952" t="s">
        <v>2605</v>
      </c>
    </row>
    <row r="953" spans="1:14" x14ac:dyDescent="0.35">
      <c r="A953" t="s">
        <v>965</v>
      </c>
      <c r="B953" t="s">
        <v>1068</v>
      </c>
      <c r="C953" t="s">
        <v>2509</v>
      </c>
      <c r="E953" t="s">
        <v>2559</v>
      </c>
      <c r="F953">
        <v>136</v>
      </c>
      <c r="H953" t="s">
        <v>2567</v>
      </c>
      <c r="I953" t="s">
        <v>2579</v>
      </c>
      <c r="J953" t="s">
        <v>2584</v>
      </c>
      <c r="K953" t="s">
        <v>2599</v>
      </c>
      <c r="L953">
        <v>621.66</v>
      </c>
      <c r="N953">
        <v>5</v>
      </c>
    </row>
    <row r="954" spans="1:14" x14ac:dyDescent="0.35">
      <c r="A954" t="s">
        <v>966</v>
      </c>
      <c r="B954" t="s">
        <v>1552</v>
      </c>
      <c r="C954" t="s">
        <v>2510</v>
      </c>
      <c r="E954" t="s">
        <v>2561</v>
      </c>
      <c r="G954">
        <v>94.6</v>
      </c>
      <c r="H954" t="s">
        <v>2568</v>
      </c>
      <c r="I954" t="s">
        <v>2579</v>
      </c>
      <c r="J954" t="s">
        <v>2588</v>
      </c>
      <c r="K954" t="s">
        <v>2601</v>
      </c>
      <c r="L954">
        <v>982.79</v>
      </c>
    </row>
    <row r="955" spans="1:14" x14ac:dyDescent="0.35">
      <c r="A955" t="s">
        <v>967</v>
      </c>
      <c r="B955" t="s">
        <v>1490</v>
      </c>
      <c r="C955" t="s">
        <v>2511</v>
      </c>
      <c r="H955" t="s">
        <v>2563</v>
      </c>
      <c r="I955" t="s">
        <v>2575</v>
      </c>
      <c r="J955" t="s">
        <v>2589</v>
      </c>
      <c r="K955" t="s">
        <v>2601</v>
      </c>
      <c r="L955">
        <v>216.37</v>
      </c>
      <c r="M955" t="s">
        <v>2602</v>
      </c>
    </row>
    <row r="956" spans="1:14" x14ac:dyDescent="0.35">
      <c r="A956" t="s">
        <v>968</v>
      </c>
      <c r="B956" t="s">
        <v>1042</v>
      </c>
      <c r="C956" t="s">
        <v>2512</v>
      </c>
      <c r="D956">
        <v>37</v>
      </c>
      <c r="E956" t="s">
        <v>2559</v>
      </c>
      <c r="H956" t="s">
        <v>2568</v>
      </c>
      <c r="I956" t="s">
        <v>2572</v>
      </c>
      <c r="J956" t="s">
        <v>2584</v>
      </c>
      <c r="K956" t="s">
        <v>2601</v>
      </c>
      <c r="L956">
        <v>537.29999999999995</v>
      </c>
      <c r="N956" t="s">
        <v>2605</v>
      </c>
    </row>
    <row r="957" spans="1:14" x14ac:dyDescent="0.35">
      <c r="A957" t="s">
        <v>969</v>
      </c>
      <c r="B957" t="s">
        <v>1553</v>
      </c>
      <c r="C957" t="s">
        <v>2513</v>
      </c>
      <c r="E957" t="s">
        <v>2558</v>
      </c>
      <c r="F957">
        <v>142.9</v>
      </c>
      <c r="H957" t="s">
        <v>2564</v>
      </c>
      <c r="I957" t="s">
        <v>2571</v>
      </c>
      <c r="J957" t="s">
        <v>2586</v>
      </c>
      <c r="K957" t="s">
        <v>2599</v>
      </c>
      <c r="L957">
        <v>572.96806906922052</v>
      </c>
      <c r="M957" t="s">
        <v>2603</v>
      </c>
      <c r="N957" t="s">
        <v>2606</v>
      </c>
    </row>
    <row r="958" spans="1:14" x14ac:dyDescent="0.35">
      <c r="A958" t="s">
        <v>970</v>
      </c>
      <c r="B958" t="s">
        <v>1289</v>
      </c>
      <c r="C958" t="s">
        <v>2514</v>
      </c>
      <c r="E958" t="s">
        <v>2559</v>
      </c>
      <c r="H958" t="s">
        <v>2566</v>
      </c>
      <c r="I958" t="s">
        <v>2575</v>
      </c>
      <c r="J958" t="s">
        <v>2586</v>
      </c>
      <c r="K958" t="s">
        <v>2600</v>
      </c>
      <c r="L958">
        <v>900.97</v>
      </c>
      <c r="M958" t="s">
        <v>2602</v>
      </c>
    </row>
    <row r="959" spans="1:14" x14ac:dyDescent="0.35">
      <c r="A959" t="s">
        <v>971</v>
      </c>
      <c r="B959" t="s">
        <v>1473</v>
      </c>
      <c r="C959" t="s">
        <v>2515</v>
      </c>
      <c r="G959">
        <v>109.2</v>
      </c>
      <c r="H959" t="s">
        <v>2568</v>
      </c>
      <c r="I959" t="s">
        <v>2571</v>
      </c>
      <c r="J959" t="s">
        <v>2587</v>
      </c>
      <c r="K959" t="s">
        <v>2601</v>
      </c>
      <c r="L959">
        <v>281.32</v>
      </c>
    </row>
    <row r="960" spans="1:14" x14ac:dyDescent="0.35">
      <c r="A960" t="s">
        <v>972</v>
      </c>
      <c r="B960" t="s">
        <v>1316</v>
      </c>
      <c r="C960" t="s">
        <v>2516</v>
      </c>
      <c r="E960" t="s">
        <v>2561</v>
      </c>
      <c r="F960">
        <v>144.80000000000001</v>
      </c>
      <c r="H960" t="s">
        <v>2565</v>
      </c>
      <c r="I960" t="s">
        <v>2571</v>
      </c>
      <c r="J960" t="s">
        <v>2586</v>
      </c>
      <c r="K960" t="s">
        <v>2599</v>
      </c>
      <c r="L960">
        <v>597.1</v>
      </c>
      <c r="M960" t="s">
        <v>2603</v>
      </c>
      <c r="N960">
        <v>2</v>
      </c>
    </row>
    <row r="961" spans="1:14" x14ac:dyDescent="0.35">
      <c r="A961" t="s">
        <v>973</v>
      </c>
      <c r="B961" t="s">
        <v>1235</v>
      </c>
      <c r="C961" t="s">
        <v>2517</v>
      </c>
      <c r="E961" t="s">
        <v>2562</v>
      </c>
      <c r="G961">
        <v>83.8</v>
      </c>
      <c r="H961" t="s">
        <v>2563</v>
      </c>
      <c r="I961" t="s">
        <v>2578</v>
      </c>
      <c r="J961" t="s">
        <v>2585</v>
      </c>
      <c r="K961" t="s">
        <v>2599</v>
      </c>
      <c r="L961">
        <v>204.06</v>
      </c>
    </row>
    <row r="962" spans="1:14" x14ac:dyDescent="0.35">
      <c r="A962" t="s">
        <v>974</v>
      </c>
      <c r="B962" t="s">
        <v>1274</v>
      </c>
      <c r="C962" t="s">
        <v>2518</v>
      </c>
      <c r="E962" t="s">
        <v>2558</v>
      </c>
      <c r="H962" t="s">
        <v>2568</v>
      </c>
      <c r="I962" t="s">
        <v>2580</v>
      </c>
      <c r="J962" t="s">
        <v>2590</v>
      </c>
      <c r="K962" t="s">
        <v>2601</v>
      </c>
      <c r="L962">
        <v>714.57</v>
      </c>
      <c r="M962" t="s">
        <v>2602</v>
      </c>
      <c r="N962">
        <v>2</v>
      </c>
    </row>
    <row r="963" spans="1:14" x14ac:dyDescent="0.35">
      <c r="A963" t="s">
        <v>975</v>
      </c>
      <c r="B963" t="s">
        <v>1552</v>
      </c>
      <c r="C963" t="s">
        <v>2519</v>
      </c>
      <c r="E963" t="s">
        <v>2559</v>
      </c>
      <c r="F963">
        <v>133.30000000000001</v>
      </c>
      <c r="G963">
        <v>56.4</v>
      </c>
      <c r="H963" t="s">
        <v>2565</v>
      </c>
      <c r="I963" t="s">
        <v>2573</v>
      </c>
      <c r="J963" t="s">
        <v>2588</v>
      </c>
      <c r="K963" t="s">
        <v>2600</v>
      </c>
      <c r="L963">
        <v>479.31</v>
      </c>
    </row>
    <row r="964" spans="1:14" x14ac:dyDescent="0.35">
      <c r="A964" t="s">
        <v>976</v>
      </c>
      <c r="B964" t="s">
        <v>1228</v>
      </c>
      <c r="C964" t="s">
        <v>2520</v>
      </c>
      <c r="D964">
        <v>63</v>
      </c>
      <c r="G964">
        <v>102.1</v>
      </c>
      <c r="H964" t="s">
        <v>2563</v>
      </c>
      <c r="I964" t="s">
        <v>2569</v>
      </c>
      <c r="J964" t="s">
        <v>2586</v>
      </c>
      <c r="K964" t="s">
        <v>2599</v>
      </c>
      <c r="L964">
        <v>652.89</v>
      </c>
      <c r="M964" t="s">
        <v>2602</v>
      </c>
      <c r="N964" t="s">
        <v>2606</v>
      </c>
    </row>
    <row r="965" spans="1:14" x14ac:dyDescent="0.35">
      <c r="A965" t="s">
        <v>977</v>
      </c>
      <c r="B965" t="s">
        <v>1529</v>
      </c>
      <c r="C965" t="s">
        <v>2521</v>
      </c>
      <c r="D965">
        <v>67</v>
      </c>
      <c r="E965" t="s">
        <v>2562</v>
      </c>
      <c r="G965">
        <v>60.1</v>
      </c>
      <c r="H965" t="s">
        <v>2567</v>
      </c>
      <c r="I965" t="s">
        <v>2577</v>
      </c>
      <c r="J965" t="s">
        <v>2584</v>
      </c>
      <c r="K965" t="s">
        <v>2598</v>
      </c>
      <c r="L965">
        <v>704.07</v>
      </c>
      <c r="N965" t="s">
        <v>2605</v>
      </c>
    </row>
    <row r="966" spans="1:14" x14ac:dyDescent="0.35">
      <c r="A966" t="s">
        <v>978</v>
      </c>
      <c r="B966" t="s">
        <v>1420</v>
      </c>
      <c r="C966" t="s">
        <v>2522</v>
      </c>
      <c r="E966" t="s">
        <v>2558</v>
      </c>
      <c r="G966">
        <v>87</v>
      </c>
      <c r="H966" t="s">
        <v>2565</v>
      </c>
      <c r="I966" t="s">
        <v>2572</v>
      </c>
      <c r="J966" t="s">
        <v>2587</v>
      </c>
      <c r="K966" t="s">
        <v>2601</v>
      </c>
      <c r="L966">
        <v>544.71</v>
      </c>
      <c r="M966" t="s">
        <v>2603</v>
      </c>
      <c r="N966">
        <v>5</v>
      </c>
    </row>
    <row r="967" spans="1:14" x14ac:dyDescent="0.35">
      <c r="A967" t="s">
        <v>979</v>
      </c>
      <c r="B967" t="s">
        <v>1554</v>
      </c>
      <c r="C967" t="s">
        <v>2523</v>
      </c>
      <c r="E967" t="s">
        <v>2559</v>
      </c>
      <c r="H967" t="s">
        <v>2565</v>
      </c>
      <c r="I967" t="s">
        <v>2580</v>
      </c>
      <c r="J967" t="s">
        <v>2590</v>
      </c>
      <c r="K967" t="s">
        <v>2598</v>
      </c>
      <c r="L967">
        <v>488.41</v>
      </c>
      <c r="N967">
        <v>3</v>
      </c>
    </row>
    <row r="968" spans="1:14" x14ac:dyDescent="0.35">
      <c r="A968" t="s">
        <v>980</v>
      </c>
      <c r="B968" t="s">
        <v>1273</v>
      </c>
      <c r="C968" t="s">
        <v>2524</v>
      </c>
      <c r="E968" t="s">
        <v>2562</v>
      </c>
      <c r="F968">
        <v>124.2</v>
      </c>
      <c r="H968" t="s">
        <v>2563</v>
      </c>
      <c r="I968" t="s">
        <v>2581</v>
      </c>
      <c r="J968" t="s">
        <v>2587</v>
      </c>
      <c r="K968" t="s">
        <v>2598</v>
      </c>
      <c r="L968">
        <v>811.48</v>
      </c>
      <c r="M968" t="s">
        <v>2604</v>
      </c>
    </row>
    <row r="969" spans="1:14" x14ac:dyDescent="0.35">
      <c r="A969" t="s">
        <v>981</v>
      </c>
      <c r="B969" t="s">
        <v>1239</v>
      </c>
      <c r="C969" t="s">
        <v>2525</v>
      </c>
      <c r="E969" t="s">
        <v>2558</v>
      </c>
      <c r="G969">
        <v>51.8</v>
      </c>
      <c r="H969" t="s">
        <v>2565</v>
      </c>
      <c r="I969" t="s">
        <v>2574</v>
      </c>
      <c r="J969" t="s">
        <v>2589</v>
      </c>
      <c r="K969" t="s">
        <v>2598</v>
      </c>
      <c r="L969">
        <v>301.89</v>
      </c>
      <c r="M969" t="s">
        <v>2603</v>
      </c>
      <c r="N969" t="s">
        <v>2605</v>
      </c>
    </row>
    <row r="970" spans="1:14" x14ac:dyDescent="0.35">
      <c r="A970" t="s">
        <v>982</v>
      </c>
      <c r="B970" t="s">
        <v>1161</v>
      </c>
      <c r="C970" t="s">
        <v>2526</v>
      </c>
      <c r="D970">
        <v>81</v>
      </c>
      <c r="E970" t="s">
        <v>2559</v>
      </c>
      <c r="F970">
        <v>130</v>
      </c>
      <c r="H970" t="s">
        <v>2566</v>
      </c>
      <c r="I970" t="s">
        <v>2580</v>
      </c>
      <c r="J970" t="s">
        <v>2587</v>
      </c>
      <c r="K970" t="s">
        <v>2600</v>
      </c>
      <c r="L970">
        <v>111.4</v>
      </c>
      <c r="M970" t="s">
        <v>2602</v>
      </c>
      <c r="N970">
        <v>4</v>
      </c>
    </row>
    <row r="971" spans="1:14" x14ac:dyDescent="0.35">
      <c r="A971" t="s">
        <v>983</v>
      </c>
      <c r="B971" t="s">
        <v>1539</v>
      </c>
      <c r="C971" t="s">
        <v>2527</v>
      </c>
      <c r="E971" t="s">
        <v>2562</v>
      </c>
      <c r="G971">
        <v>54.3</v>
      </c>
      <c r="H971" t="s">
        <v>2564</v>
      </c>
      <c r="I971" t="s">
        <v>2575</v>
      </c>
      <c r="J971" t="s">
        <v>2585</v>
      </c>
      <c r="K971" t="s">
        <v>2599</v>
      </c>
      <c r="L971">
        <v>862.4</v>
      </c>
      <c r="N971">
        <v>4</v>
      </c>
    </row>
    <row r="972" spans="1:14" x14ac:dyDescent="0.35">
      <c r="A972" t="s">
        <v>984</v>
      </c>
      <c r="B972" t="s">
        <v>1340</v>
      </c>
      <c r="C972" t="s">
        <v>2528</v>
      </c>
      <c r="E972" t="s">
        <v>2559</v>
      </c>
      <c r="F972">
        <v>149.1</v>
      </c>
      <c r="H972" t="s">
        <v>2568</v>
      </c>
      <c r="I972" t="s">
        <v>2576</v>
      </c>
      <c r="J972" t="s">
        <v>2588</v>
      </c>
      <c r="K972" t="s">
        <v>2601</v>
      </c>
      <c r="L972">
        <v>611.33000000000004</v>
      </c>
    </row>
    <row r="973" spans="1:14" x14ac:dyDescent="0.35">
      <c r="A973" t="s">
        <v>985</v>
      </c>
      <c r="B973" t="s">
        <v>1555</v>
      </c>
      <c r="C973" t="s">
        <v>2529</v>
      </c>
      <c r="E973" t="s">
        <v>2561</v>
      </c>
      <c r="G973">
        <v>75.900000000000006</v>
      </c>
      <c r="H973" t="s">
        <v>2564</v>
      </c>
      <c r="I973" t="s">
        <v>2569</v>
      </c>
      <c r="J973" t="s">
        <v>2589</v>
      </c>
      <c r="K973" t="s">
        <v>2601</v>
      </c>
      <c r="L973">
        <v>423.8296326786018</v>
      </c>
      <c r="M973" t="s">
        <v>2603</v>
      </c>
      <c r="N973">
        <v>5</v>
      </c>
    </row>
    <row r="974" spans="1:14" x14ac:dyDescent="0.35">
      <c r="A974" t="s">
        <v>986</v>
      </c>
      <c r="B974" t="s">
        <v>1425</v>
      </c>
      <c r="C974" t="s">
        <v>2530</v>
      </c>
      <c r="D974">
        <v>56</v>
      </c>
      <c r="E974" t="s">
        <v>2562</v>
      </c>
      <c r="F974">
        <v>165.8</v>
      </c>
      <c r="G974">
        <v>53.3</v>
      </c>
      <c r="H974" t="s">
        <v>2565</v>
      </c>
      <c r="I974" t="s">
        <v>2582</v>
      </c>
      <c r="J974" t="s">
        <v>2584</v>
      </c>
      <c r="K974" t="s">
        <v>2598</v>
      </c>
      <c r="L974">
        <v>508.54</v>
      </c>
      <c r="M974" t="s">
        <v>2603</v>
      </c>
      <c r="N974">
        <v>5</v>
      </c>
    </row>
    <row r="975" spans="1:14" x14ac:dyDescent="0.35">
      <c r="A975" t="s">
        <v>987</v>
      </c>
      <c r="B975" t="s">
        <v>1253</v>
      </c>
      <c r="C975" t="s">
        <v>2531</v>
      </c>
      <c r="G975">
        <v>54.4</v>
      </c>
      <c r="H975" t="s">
        <v>2566</v>
      </c>
      <c r="I975" t="s">
        <v>2576</v>
      </c>
      <c r="J975" t="s">
        <v>2587</v>
      </c>
      <c r="K975" t="s">
        <v>2601</v>
      </c>
      <c r="L975">
        <v>235.66</v>
      </c>
      <c r="M975" t="s">
        <v>2603</v>
      </c>
      <c r="N975">
        <v>3</v>
      </c>
    </row>
    <row r="976" spans="1:14" x14ac:dyDescent="0.35">
      <c r="A976" t="s">
        <v>988</v>
      </c>
      <c r="B976" t="s">
        <v>1555</v>
      </c>
      <c r="C976" t="s">
        <v>2532</v>
      </c>
      <c r="E976" t="s">
        <v>2560</v>
      </c>
      <c r="G976">
        <v>95.3</v>
      </c>
      <c r="H976" t="s">
        <v>2565</v>
      </c>
      <c r="I976" t="s">
        <v>2571</v>
      </c>
      <c r="J976" t="s">
        <v>2588</v>
      </c>
      <c r="K976" t="s">
        <v>2599</v>
      </c>
      <c r="L976">
        <v>128.03</v>
      </c>
      <c r="N976" t="s">
        <v>2606</v>
      </c>
    </row>
    <row r="977" spans="1:14" x14ac:dyDescent="0.35">
      <c r="A977" t="s">
        <v>989</v>
      </c>
      <c r="B977" t="s">
        <v>1075</v>
      </c>
      <c r="C977" t="s">
        <v>2533</v>
      </c>
      <c r="E977" t="s">
        <v>2559</v>
      </c>
      <c r="G977">
        <v>111.4</v>
      </c>
      <c r="H977" t="s">
        <v>2567</v>
      </c>
      <c r="I977" t="s">
        <v>2574</v>
      </c>
      <c r="J977" t="s">
        <v>2591</v>
      </c>
      <c r="K977" t="s">
        <v>2601</v>
      </c>
      <c r="L977">
        <v>623.885442219727</v>
      </c>
      <c r="M977" t="s">
        <v>2602</v>
      </c>
      <c r="N977" t="s">
        <v>2605</v>
      </c>
    </row>
    <row r="978" spans="1:14" x14ac:dyDescent="0.35">
      <c r="A978" t="s">
        <v>990</v>
      </c>
      <c r="B978" t="s">
        <v>1307</v>
      </c>
      <c r="C978" t="s">
        <v>2534</v>
      </c>
      <c r="E978" t="s">
        <v>2559</v>
      </c>
      <c r="G978">
        <v>112.8</v>
      </c>
      <c r="H978" t="s">
        <v>2564</v>
      </c>
      <c r="I978" t="s">
        <v>2582</v>
      </c>
      <c r="J978" t="s">
        <v>2584</v>
      </c>
      <c r="K978" t="s">
        <v>2600</v>
      </c>
      <c r="L978">
        <v>158.76</v>
      </c>
      <c r="M978" t="s">
        <v>2604</v>
      </c>
      <c r="N978">
        <v>3</v>
      </c>
    </row>
    <row r="979" spans="1:14" x14ac:dyDescent="0.35">
      <c r="A979" t="s">
        <v>991</v>
      </c>
      <c r="B979" t="s">
        <v>1556</v>
      </c>
      <c r="C979" t="s">
        <v>2535</v>
      </c>
      <c r="H979" t="s">
        <v>2566</v>
      </c>
      <c r="I979" t="s">
        <v>2570</v>
      </c>
      <c r="J979" t="s">
        <v>2585</v>
      </c>
      <c r="K979" t="s">
        <v>2600</v>
      </c>
      <c r="L979">
        <v>556.98</v>
      </c>
      <c r="M979" t="s">
        <v>2603</v>
      </c>
      <c r="N979">
        <v>5</v>
      </c>
    </row>
    <row r="980" spans="1:14" x14ac:dyDescent="0.35">
      <c r="A980" t="s">
        <v>992</v>
      </c>
      <c r="B980" t="s">
        <v>1394</v>
      </c>
      <c r="C980" t="s">
        <v>2536</v>
      </c>
      <c r="E980" t="s">
        <v>2559</v>
      </c>
      <c r="G980">
        <v>40.799999999999997</v>
      </c>
      <c r="H980" t="s">
        <v>2566</v>
      </c>
      <c r="I980" t="s">
        <v>2569</v>
      </c>
      <c r="J980" t="s">
        <v>2588</v>
      </c>
      <c r="K980" t="s">
        <v>2600</v>
      </c>
      <c r="L980">
        <v>699.61</v>
      </c>
    </row>
    <row r="981" spans="1:14" x14ac:dyDescent="0.35">
      <c r="A981" t="s">
        <v>993</v>
      </c>
      <c r="B981" t="s">
        <v>1174</v>
      </c>
      <c r="C981" t="s">
        <v>2537</v>
      </c>
      <c r="E981" t="s">
        <v>2559</v>
      </c>
      <c r="H981" t="s">
        <v>2563</v>
      </c>
      <c r="I981" t="s">
        <v>2583</v>
      </c>
      <c r="J981" t="s">
        <v>2588</v>
      </c>
      <c r="K981" t="s">
        <v>2598</v>
      </c>
      <c r="L981">
        <v>563.08140826313911</v>
      </c>
      <c r="M981" t="s">
        <v>2603</v>
      </c>
      <c r="N981">
        <v>2</v>
      </c>
    </row>
    <row r="982" spans="1:14" x14ac:dyDescent="0.35">
      <c r="A982" t="s">
        <v>994</v>
      </c>
      <c r="B982" t="s">
        <v>1062</v>
      </c>
      <c r="C982" t="s">
        <v>2538</v>
      </c>
      <c r="F982">
        <v>145.5</v>
      </c>
      <c r="H982" t="s">
        <v>2565</v>
      </c>
      <c r="I982" t="s">
        <v>2575</v>
      </c>
      <c r="J982" t="s">
        <v>2585</v>
      </c>
      <c r="K982" t="s">
        <v>2601</v>
      </c>
      <c r="L982">
        <v>102.35</v>
      </c>
    </row>
    <row r="983" spans="1:14" x14ac:dyDescent="0.35">
      <c r="A983" t="s">
        <v>995</v>
      </c>
      <c r="B983" t="s">
        <v>1035</v>
      </c>
      <c r="C983" t="s">
        <v>2539</v>
      </c>
      <c r="D983">
        <v>37</v>
      </c>
      <c r="H983" t="s">
        <v>2568</v>
      </c>
      <c r="I983" t="s">
        <v>2575</v>
      </c>
      <c r="J983" t="s">
        <v>2585</v>
      </c>
      <c r="K983" t="s">
        <v>2599</v>
      </c>
      <c r="L983">
        <v>452.42</v>
      </c>
    </row>
    <row r="984" spans="1:14" x14ac:dyDescent="0.35">
      <c r="A984" t="s">
        <v>996</v>
      </c>
      <c r="B984" t="s">
        <v>1245</v>
      </c>
      <c r="C984" t="s">
        <v>2540</v>
      </c>
      <c r="E984" t="s">
        <v>2562</v>
      </c>
      <c r="G984">
        <v>75.099999999999994</v>
      </c>
      <c r="H984" t="s">
        <v>2564</v>
      </c>
      <c r="I984" t="s">
        <v>2576</v>
      </c>
      <c r="J984" t="s">
        <v>2587</v>
      </c>
      <c r="K984" t="s">
        <v>2599</v>
      </c>
      <c r="L984">
        <v>40.409999999999997</v>
      </c>
      <c r="N984">
        <v>5</v>
      </c>
    </row>
    <row r="985" spans="1:14" x14ac:dyDescent="0.35">
      <c r="A985" t="s">
        <v>997</v>
      </c>
      <c r="B985" t="s">
        <v>1173</v>
      </c>
      <c r="C985" t="s">
        <v>2541</v>
      </c>
      <c r="D985">
        <v>48</v>
      </c>
      <c r="H985" t="s">
        <v>2567</v>
      </c>
      <c r="I985" t="s">
        <v>2575</v>
      </c>
      <c r="J985" t="s">
        <v>2585</v>
      </c>
      <c r="K985" t="s">
        <v>2598</v>
      </c>
      <c r="L985">
        <v>341</v>
      </c>
      <c r="M985" t="s">
        <v>2604</v>
      </c>
      <c r="N985" t="s">
        <v>2605</v>
      </c>
    </row>
    <row r="986" spans="1:14" x14ac:dyDescent="0.35">
      <c r="A986" t="s">
        <v>998</v>
      </c>
      <c r="B986" t="s">
        <v>1521</v>
      </c>
      <c r="C986" t="s">
        <v>2542</v>
      </c>
      <c r="D986">
        <v>21</v>
      </c>
      <c r="E986" t="s">
        <v>2559</v>
      </c>
      <c r="H986" t="s">
        <v>2567</v>
      </c>
      <c r="I986" t="s">
        <v>2574</v>
      </c>
      <c r="J986" t="s">
        <v>2585</v>
      </c>
      <c r="K986" t="s">
        <v>2599</v>
      </c>
      <c r="L986">
        <v>244.15</v>
      </c>
      <c r="M986" t="s">
        <v>2602</v>
      </c>
    </row>
    <row r="987" spans="1:14" x14ac:dyDescent="0.35">
      <c r="A987" t="s">
        <v>999</v>
      </c>
      <c r="B987" t="s">
        <v>1557</v>
      </c>
      <c r="C987" t="s">
        <v>2543</v>
      </c>
      <c r="E987" t="s">
        <v>2559</v>
      </c>
      <c r="G987">
        <v>95.8</v>
      </c>
      <c r="H987" t="s">
        <v>2567</v>
      </c>
      <c r="I987" t="s">
        <v>2569</v>
      </c>
      <c r="J987" t="s">
        <v>2586</v>
      </c>
      <c r="K987" t="s">
        <v>2600</v>
      </c>
      <c r="L987">
        <v>871.4</v>
      </c>
      <c r="M987" t="s">
        <v>2604</v>
      </c>
      <c r="N987">
        <v>1</v>
      </c>
    </row>
    <row r="988" spans="1:14" x14ac:dyDescent="0.35">
      <c r="A988" t="s">
        <v>1000</v>
      </c>
      <c r="B988" t="s">
        <v>1558</v>
      </c>
      <c r="C988" t="s">
        <v>2544</v>
      </c>
      <c r="G988">
        <v>90.9</v>
      </c>
      <c r="H988" t="s">
        <v>2566</v>
      </c>
      <c r="I988" t="s">
        <v>2577</v>
      </c>
      <c r="J988" t="s">
        <v>2588</v>
      </c>
      <c r="K988" t="s">
        <v>2599</v>
      </c>
      <c r="L988">
        <v>319.94</v>
      </c>
      <c r="N988" t="s">
        <v>2605</v>
      </c>
    </row>
    <row r="989" spans="1:14" x14ac:dyDescent="0.35">
      <c r="A989" t="s">
        <v>1001</v>
      </c>
      <c r="B989" t="s">
        <v>1073</v>
      </c>
      <c r="C989" t="s">
        <v>2545</v>
      </c>
      <c r="E989" t="s">
        <v>2561</v>
      </c>
      <c r="F989">
        <v>130.5</v>
      </c>
      <c r="H989" t="s">
        <v>2563</v>
      </c>
      <c r="I989" t="s">
        <v>2569</v>
      </c>
      <c r="J989" t="s">
        <v>2587</v>
      </c>
      <c r="K989" t="s">
        <v>2601</v>
      </c>
      <c r="L989">
        <v>499.47</v>
      </c>
      <c r="M989" t="s">
        <v>2603</v>
      </c>
    </row>
    <row r="990" spans="1:14" x14ac:dyDescent="0.35">
      <c r="A990" t="s">
        <v>1002</v>
      </c>
      <c r="B990" t="s">
        <v>1559</v>
      </c>
      <c r="C990" t="s">
        <v>2546</v>
      </c>
      <c r="E990" t="s">
        <v>2561</v>
      </c>
      <c r="F990">
        <v>166.7</v>
      </c>
      <c r="G990">
        <v>61.9</v>
      </c>
      <c r="H990" t="s">
        <v>2567</v>
      </c>
      <c r="I990" t="s">
        <v>2574</v>
      </c>
      <c r="J990" t="s">
        <v>2587</v>
      </c>
      <c r="K990" t="s">
        <v>2599</v>
      </c>
      <c r="L990">
        <v>650.96</v>
      </c>
      <c r="M990" t="s">
        <v>2603</v>
      </c>
      <c r="N990">
        <v>3</v>
      </c>
    </row>
    <row r="991" spans="1:14" x14ac:dyDescent="0.35">
      <c r="A991" t="s">
        <v>1003</v>
      </c>
      <c r="B991" t="s">
        <v>1333</v>
      </c>
      <c r="C991" t="s">
        <v>2547</v>
      </c>
      <c r="D991">
        <v>80</v>
      </c>
      <c r="E991" t="s">
        <v>2560</v>
      </c>
      <c r="G991">
        <v>90.4</v>
      </c>
      <c r="H991" t="s">
        <v>2568</v>
      </c>
      <c r="I991" t="s">
        <v>2571</v>
      </c>
      <c r="J991" t="s">
        <v>2584</v>
      </c>
      <c r="K991" t="s">
        <v>2599</v>
      </c>
      <c r="L991">
        <v>350.73</v>
      </c>
      <c r="N991">
        <v>5</v>
      </c>
    </row>
    <row r="992" spans="1:14" x14ac:dyDescent="0.35">
      <c r="A992" t="s">
        <v>1004</v>
      </c>
      <c r="B992" t="s">
        <v>1560</v>
      </c>
      <c r="C992" t="s">
        <v>2548</v>
      </c>
      <c r="D992">
        <v>32</v>
      </c>
      <c r="G992">
        <v>109</v>
      </c>
      <c r="H992" t="s">
        <v>2566</v>
      </c>
      <c r="I992" t="s">
        <v>2577</v>
      </c>
      <c r="J992" t="s">
        <v>2584</v>
      </c>
      <c r="K992" t="s">
        <v>2600</v>
      </c>
      <c r="L992">
        <v>883.46</v>
      </c>
      <c r="M992" t="s">
        <v>2602</v>
      </c>
      <c r="N992">
        <v>2</v>
      </c>
    </row>
    <row r="993" spans="1:14" x14ac:dyDescent="0.35">
      <c r="A993" t="s">
        <v>1005</v>
      </c>
      <c r="B993" t="s">
        <v>1458</v>
      </c>
      <c r="C993" t="s">
        <v>2549</v>
      </c>
      <c r="F993">
        <v>171</v>
      </c>
      <c r="G993">
        <v>84.9</v>
      </c>
      <c r="H993" t="s">
        <v>2565</v>
      </c>
      <c r="I993" t="s">
        <v>2578</v>
      </c>
      <c r="J993" t="s">
        <v>2586</v>
      </c>
      <c r="K993" t="s">
        <v>2598</v>
      </c>
      <c r="L993">
        <v>366.14</v>
      </c>
      <c r="M993" t="s">
        <v>2603</v>
      </c>
      <c r="N993">
        <v>1</v>
      </c>
    </row>
    <row r="994" spans="1:14" x14ac:dyDescent="0.35">
      <c r="A994" t="s">
        <v>1006</v>
      </c>
      <c r="B994" t="s">
        <v>1451</v>
      </c>
      <c r="C994" t="s">
        <v>2550</v>
      </c>
      <c r="D994">
        <v>72</v>
      </c>
      <c r="E994" t="s">
        <v>2560</v>
      </c>
      <c r="G994">
        <v>91.9</v>
      </c>
      <c r="H994" t="s">
        <v>2566</v>
      </c>
      <c r="I994" t="s">
        <v>2569</v>
      </c>
      <c r="J994" t="s">
        <v>2590</v>
      </c>
      <c r="K994" t="s">
        <v>2598</v>
      </c>
      <c r="L994">
        <v>455.84</v>
      </c>
      <c r="M994" t="s">
        <v>2602</v>
      </c>
      <c r="N994">
        <v>2</v>
      </c>
    </row>
    <row r="995" spans="1:14" x14ac:dyDescent="0.35">
      <c r="A995" t="s">
        <v>1007</v>
      </c>
      <c r="B995" t="s">
        <v>1494</v>
      </c>
      <c r="C995" t="s">
        <v>2551</v>
      </c>
      <c r="H995" t="s">
        <v>2565</v>
      </c>
      <c r="I995" t="s">
        <v>2570</v>
      </c>
      <c r="J995" t="s">
        <v>2587</v>
      </c>
      <c r="K995" t="s">
        <v>2599</v>
      </c>
      <c r="L995">
        <v>896.45</v>
      </c>
      <c r="N995">
        <v>2</v>
      </c>
    </row>
    <row r="996" spans="1:14" x14ac:dyDescent="0.35">
      <c r="A996" t="s">
        <v>1008</v>
      </c>
      <c r="B996" t="s">
        <v>1431</v>
      </c>
      <c r="C996" t="s">
        <v>2552</v>
      </c>
      <c r="F996">
        <v>148.30000000000001</v>
      </c>
      <c r="H996" t="s">
        <v>2563</v>
      </c>
      <c r="I996" t="s">
        <v>2578</v>
      </c>
      <c r="J996" t="s">
        <v>2596</v>
      </c>
      <c r="K996" t="s">
        <v>2600</v>
      </c>
      <c r="L996">
        <v>236.07</v>
      </c>
      <c r="M996" t="s">
        <v>2604</v>
      </c>
      <c r="N996" t="s">
        <v>2605</v>
      </c>
    </row>
    <row r="997" spans="1:14" x14ac:dyDescent="0.35">
      <c r="A997" t="s">
        <v>1009</v>
      </c>
      <c r="B997" t="s">
        <v>1561</v>
      </c>
      <c r="C997" t="s">
        <v>2553</v>
      </c>
      <c r="E997" t="s">
        <v>2560</v>
      </c>
      <c r="H997" t="s">
        <v>2566</v>
      </c>
      <c r="I997" t="s">
        <v>2578</v>
      </c>
      <c r="J997" t="s">
        <v>2586</v>
      </c>
      <c r="K997" t="s">
        <v>2601</v>
      </c>
      <c r="L997">
        <v>416.72</v>
      </c>
      <c r="N997">
        <v>1</v>
      </c>
    </row>
    <row r="998" spans="1:14" x14ac:dyDescent="0.35">
      <c r="A998" t="s">
        <v>1010</v>
      </c>
      <c r="B998" t="s">
        <v>1422</v>
      </c>
      <c r="C998" t="s">
        <v>2554</v>
      </c>
      <c r="E998" t="s">
        <v>2560</v>
      </c>
      <c r="H998" t="s">
        <v>2566</v>
      </c>
      <c r="I998" t="s">
        <v>2570</v>
      </c>
      <c r="J998" t="s">
        <v>2587</v>
      </c>
      <c r="K998" t="s">
        <v>2600</v>
      </c>
      <c r="L998">
        <v>271.69</v>
      </c>
    </row>
    <row r="999" spans="1:14" x14ac:dyDescent="0.35">
      <c r="A999" t="s">
        <v>1011</v>
      </c>
      <c r="B999" t="s">
        <v>1562</v>
      </c>
      <c r="C999" t="s">
        <v>2555</v>
      </c>
      <c r="E999" t="s">
        <v>2559</v>
      </c>
      <c r="F999">
        <v>147.4</v>
      </c>
      <c r="H999" t="s">
        <v>2568</v>
      </c>
      <c r="I999" t="s">
        <v>2569</v>
      </c>
      <c r="J999" t="s">
        <v>2588</v>
      </c>
      <c r="K999" t="s">
        <v>2601</v>
      </c>
      <c r="L999">
        <v>722.24</v>
      </c>
      <c r="N999">
        <v>1</v>
      </c>
    </row>
    <row r="1000" spans="1:14" x14ac:dyDescent="0.35">
      <c r="A1000" t="s">
        <v>1012</v>
      </c>
      <c r="B1000" t="s">
        <v>1563</v>
      </c>
      <c r="C1000" t="s">
        <v>2556</v>
      </c>
      <c r="D1000">
        <v>34</v>
      </c>
      <c r="E1000" t="s">
        <v>2561</v>
      </c>
      <c r="H1000" t="s">
        <v>2565</v>
      </c>
      <c r="I1000" t="s">
        <v>2575</v>
      </c>
      <c r="J1000" t="s">
        <v>2586</v>
      </c>
      <c r="K1000" t="s">
        <v>2600</v>
      </c>
      <c r="L1000">
        <v>677.03</v>
      </c>
      <c r="M1000" t="s">
        <v>2602</v>
      </c>
      <c r="N1000">
        <v>5</v>
      </c>
    </row>
    <row r="1001" spans="1:14" x14ac:dyDescent="0.35">
      <c r="A1001" t="s">
        <v>1013</v>
      </c>
      <c r="B1001" t="s">
        <v>1339</v>
      </c>
      <c r="C1001" t="s">
        <v>2557</v>
      </c>
      <c r="E1001" t="s">
        <v>2562</v>
      </c>
      <c r="F1001">
        <v>116.9</v>
      </c>
      <c r="G1001">
        <v>104.3</v>
      </c>
      <c r="H1001" t="s">
        <v>2565</v>
      </c>
      <c r="I1001" t="s">
        <v>2578</v>
      </c>
      <c r="J1001" t="s">
        <v>2586</v>
      </c>
      <c r="K1001" t="s">
        <v>2601</v>
      </c>
      <c r="L1001">
        <v>835.518417711437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28FF8-0466-49B2-9847-7C6B562144FD}">
  <sheetPr codeName="Sheet2"/>
  <dimension ref="A1:U1001"/>
  <sheetViews>
    <sheetView topLeftCell="J1" workbookViewId="0">
      <selection activeCell="O7" sqref="O7"/>
    </sheetView>
  </sheetViews>
  <sheetFormatPr defaultRowHeight="14.5" x14ac:dyDescent="0.35"/>
  <cols>
    <col min="1" max="1" width="36.6328125" bestFit="1" customWidth="1"/>
    <col min="2" max="2" width="10.90625" customWidth="1"/>
    <col min="3" max="5" width="10.90625" style="9" customWidth="1"/>
    <col min="6" max="6" width="14.26953125" customWidth="1"/>
    <col min="7" max="8" width="8.7265625" style="9"/>
    <col min="9" max="9" width="9" customWidth="1"/>
    <col min="10" max="10" width="12.453125" style="7" customWidth="1"/>
    <col min="11" max="11" width="12.453125" style="5" customWidth="1"/>
    <col min="12" max="12" width="15.6328125" bestFit="1" customWidth="1"/>
    <col min="13" max="13" width="15.81640625" bestFit="1" customWidth="1"/>
    <col min="14" max="14" width="13.26953125" bestFit="1" customWidth="1"/>
    <col min="15" max="15" width="10.90625" customWidth="1"/>
    <col min="16" max="16" width="15" style="11" customWidth="1"/>
    <col min="17" max="18" width="16" customWidth="1"/>
    <col min="19" max="19" width="15.7265625" style="9" customWidth="1"/>
  </cols>
  <sheetData>
    <row r="1" spans="1:21" x14ac:dyDescent="0.35">
      <c r="A1" s="3" t="s">
        <v>0</v>
      </c>
      <c r="B1" s="1" t="s">
        <v>1</v>
      </c>
      <c r="C1" s="8" t="s">
        <v>2611</v>
      </c>
      <c r="D1" s="8" t="s">
        <v>2612</v>
      </c>
      <c r="E1" s="8" t="s">
        <v>2613</v>
      </c>
      <c r="F1" s="1" t="s">
        <v>2</v>
      </c>
      <c r="G1" s="8" t="s">
        <v>3</v>
      </c>
      <c r="H1" s="8" t="s">
        <v>2608</v>
      </c>
      <c r="I1" s="3" t="s">
        <v>4</v>
      </c>
      <c r="J1" s="6" t="s">
        <v>5</v>
      </c>
      <c r="K1" s="6" t="s">
        <v>6</v>
      </c>
      <c r="L1" s="3" t="s">
        <v>7</v>
      </c>
      <c r="M1" s="3" t="s">
        <v>8</v>
      </c>
      <c r="N1" s="3" t="s">
        <v>9</v>
      </c>
      <c r="O1" s="3" t="s">
        <v>10</v>
      </c>
      <c r="P1" s="10" t="s">
        <v>11</v>
      </c>
      <c r="Q1" s="3" t="s">
        <v>12</v>
      </c>
      <c r="R1" s="3" t="s">
        <v>2615</v>
      </c>
      <c r="S1" s="8" t="s">
        <v>13</v>
      </c>
      <c r="T1" s="1" t="s">
        <v>2614</v>
      </c>
      <c r="U1" s="1" t="s">
        <v>2646</v>
      </c>
    </row>
    <row r="2" spans="1:21" x14ac:dyDescent="0.35">
      <c r="A2" s="4" t="s">
        <v>14</v>
      </c>
      <c r="B2" s="2">
        <v>45298</v>
      </c>
      <c r="C2" s="9">
        <f t="shared" ref="C2:C65" si="0">MONTH(B2)</f>
        <v>1</v>
      </c>
      <c r="D2" s="9" t="str">
        <f t="shared" ref="D2:D65" si="1">TEXT(B2, "mmm")</f>
        <v>Jan</v>
      </c>
      <c r="E2" s="9">
        <f t="shared" ref="E2:E65" si="2">YEAR(B2)</f>
        <v>2024</v>
      </c>
      <c r="F2" s="4" t="s">
        <v>1564</v>
      </c>
      <c r="G2" s="9">
        <v>81</v>
      </c>
      <c r="H2" s="9" t="str" cm="1">
        <f t="array" ref="H2">_xlfn.IFS(OR(ISBLANK(G2), G2=""),"Unknown",G2&lt;=12,"Child",G2&lt;=17,"Teen",G2&lt;=29,"Young Adult",G2&lt;=44,"Adult",G2&lt;=59,"Middle Age",G2&lt;=79,"Senior",G2&gt;=80,"Elderly")</f>
        <v>Elderly</v>
      </c>
      <c r="I2" t="s">
        <v>2607</v>
      </c>
      <c r="K2" s="7"/>
      <c r="L2" s="4" t="s">
        <v>2563</v>
      </c>
      <c r="M2" s="4" t="s">
        <v>2569</v>
      </c>
      <c r="N2" s="4" t="s">
        <v>2584</v>
      </c>
      <c r="O2" s="4" t="s">
        <v>2598</v>
      </c>
      <c r="Q2" s="4" t="s">
        <v>2602</v>
      </c>
      <c r="R2" t="str">
        <f t="shared" ref="R2:R65" si="3">IF(AND(OR(ISBLANK(P2), P2=""), Q2="Unpaid"), "Needs Review", "")</f>
        <v>Needs Review</v>
      </c>
      <c r="S2" s="9">
        <v>5</v>
      </c>
      <c r="T2">
        <f t="shared" ref="T2:T65" si="4">IF(Q2="Paid",P2,0)</f>
        <v>0</v>
      </c>
      <c r="U2">
        <f t="shared" ref="U2:U65" si="5">IF(OR(Q2="Unpaid", Q2 = "Status Missing", Q2 = "Pending"), P2, 0)</f>
        <v>0</v>
      </c>
    </row>
    <row r="3" spans="1:21" x14ac:dyDescent="0.35">
      <c r="A3" s="4" t="s">
        <v>15</v>
      </c>
      <c r="B3" s="2">
        <v>45596</v>
      </c>
      <c r="C3" s="9">
        <f t="shared" si="0"/>
        <v>10</v>
      </c>
      <c r="D3" s="9" t="str">
        <f t="shared" si="1"/>
        <v>Oct</v>
      </c>
      <c r="E3" s="9">
        <f t="shared" si="2"/>
        <v>2024</v>
      </c>
      <c r="F3" t="s">
        <v>1565</v>
      </c>
      <c r="H3" s="9" t="str" cm="1">
        <f t="array" ref="H3">_xlfn.IFS(OR(ISBLANK(G3), G3=""),"Unknown",G3&lt;=12,"Child",G3&lt;=17,"Teen",G3&lt;=29,"Young Adult",G3&lt;=44,"Adult",G3&lt;=59,"Middle Age",G3&lt;=79,"Senior",G3&gt;=80,"Elderly")</f>
        <v>Unknown</v>
      </c>
      <c r="I3" s="4" t="s">
        <v>2558</v>
      </c>
      <c r="K3" s="7"/>
      <c r="L3" s="4" t="s">
        <v>2564</v>
      </c>
      <c r="M3" s="4" t="s">
        <v>2570</v>
      </c>
      <c r="N3" s="4" t="s">
        <v>2585</v>
      </c>
      <c r="O3" s="4" t="s">
        <v>2599</v>
      </c>
      <c r="P3" s="11">
        <v>496.29</v>
      </c>
      <c r="Q3" s="4" t="s">
        <v>2602</v>
      </c>
      <c r="R3" t="str">
        <f t="shared" si="3"/>
        <v/>
      </c>
      <c r="S3" s="9" t="s">
        <v>2610</v>
      </c>
      <c r="T3">
        <f t="shared" si="4"/>
        <v>0</v>
      </c>
      <c r="U3">
        <f t="shared" si="5"/>
        <v>496.29</v>
      </c>
    </row>
    <row r="4" spans="1:21" x14ac:dyDescent="0.35">
      <c r="A4" s="4" t="s">
        <v>16</v>
      </c>
      <c r="B4" s="2">
        <v>45520</v>
      </c>
      <c r="C4" s="9">
        <f t="shared" si="0"/>
        <v>8</v>
      </c>
      <c r="D4" s="9" t="str">
        <f t="shared" si="1"/>
        <v>Aug</v>
      </c>
      <c r="E4" s="9">
        <f t="shared" si="2"/>
        <v>2024</v>
      </c>
      <c r="F4" t="s">
        <v>1566</v>
      </c>
      <c r="H4" s="9" t="str" cm="1">
        <f t="array" ref="H4">_xlfn.IFS(OR(ISBLANK(G4), G4=""),"Unknown",G4&lt;=12,"Child",G4&lt;=17,"Teen",G4&lt;=29,"Young Adult",G4&lt;=44,"Adult",G4&lt;=59,"Middle Age",G4&lt;=79,"Senior",G4&gt;=80,"Elderly")</f>
        <v>Unknown</v>
      </c>
      <c r="I4" t="s">
        <v>2607</v>
      </c>
      <c r="K4" s="7"/>
      <c r="L4" s="4" t="s">
        <v>2565</v>
      </c>
      <c r="M4" s="4" t="s">
        <v>2571</v>
      </c>
      <c r="N4" s="4" t="s">
        <v>2586</v>
      </c>
      <c r="O4" s="4" t="s">
        <v>2599</v>
      </c>
      <c r="P4" s="11">
        <v>590.71</v>
      </c>
      <c r="Q4" s="4" t="s">
        <v>2603</v>
      </c>
      <c r="R4" t="str">
        <f t="shared" si="3"/>
        <v/>
      </c>
      <c r="S4" s="9">
        <v>5</v>
      </c>
      <c r="T4">
        <f t="shared" si="4"/>
        <v>590.71</v>
      </c>
      <c r="U4">
        <f t="shared" si="5"/>
        <v>0</v>
      </c>
    </row>
    <row r="5" spans="1:21" x14ac:dyDescent="0.35">
      <c r="A5" s="4" t="s">
        <v>17</v>
      </c>
      <c r="B5" s="2">
        <v>45525</v>
      </c>
      <c r="C5" s="9">
        <f t="shared" si="0"/>
        <v>8</v>
      </c>
      <c r="D5" s="9" t="str">
        <f t="shared" si="1"/>
        <v>Aug</v>
      </c>
      <c r="E5" s="9">
        <f t="shared" si="2"/>
        <v>2024</v>
      </c>
      <c r="F5" t="s">
        <v>1567</v>
      </c>
      <c r="H5" s="9" t="str" cm="1">
        <f t="array" ref="H5">_xlfn.IFS(OR(ISBLANK(G5), G5=""),"Unknown",G5&lt;=12,"Child",G5&lt;=17,"Teen",G5&lt;=29,"Young Adult",G5&lt;=44,"Adult",G5&lt;=59,"Middle Age",G5&lt;=79,"Senior",G5&gt;=80,"Elderly")</f>
        <v>Unknown</v>
      </c>
      <c r="I5" s="4" t="s">
        <v>2607</v>
      </c>
      <c r="K5" s="7">
        <v>117.1</v>
      </c>
      <c r="L5" s="4" t="s">
        <v>2566</v>
      </c>
      <c r="M5" s="4" t="s">
        <v>2570</v>
      </c>
      <c r="N5" s="4" t="s">
        <v>2587</v>
      </c>
      <c r="O5" s="4" t="s">
        <v>2600</v>
      </c>
      <c r="P5" s="11">
        <v>949.86</v>
      </c>
      <c r="Q5" s="4" t="s">
        <v>2603</v>
      </c>
      <c r="R5" t="str">
        <f t="shared" si="3"/>
        <v/>
      </c>
      <c r="S5" s="9">
        <v>1</v>
      </c>
      <c r="T5">
        <f t="shared" si="4"/>
        <v>949.86</v>
      </c>
      <c r="U5">
        <f t="shared" si="5"/>
        <v>0</v>
      </c>
    </row>
    <row r="6" spans="1:21" x14ac:dyDescent="0.35">
      <c r="A6" s="4" t="s">
        <v>18</v>
      </c>
      <c r="B6" s="2">
        <v>45595</v>
      </c>
      <c r="C6" s="9">
        <f t="shared" si="0"/>
        <v>10</v>
      </c>
      <c r="D6" s="9" t="str">
        <f t="shared" si="1"/>
        <v>Oct</v>
      </c>
      <c r="E6" s="9">
        <f t="shared" si="2"/>
        <v>2024</v>
      </c>
      <c r="F6" t="s">
        <v>1568</v>
      </c>
      <c r="H6" s="9" t="str" cm="1">
        <f t="array" ref="H6">_xlfn.IFS(OR(ISBLANK(G6), G6=""),"Unknown",G6&lt;=12,"Child",G6&lt;=17,"Teen",G6&lt;=29,"Young Adult",G6&lt;=44,"Adult",G6&lt;=59,"Middle Age",G6&lt;=79,"Senior",G6&gt;=80,"Elderly")</f>
        <v>Unknown</v>
      </c>
      <c r="I6" s="4" t="s">
        <v>2561</v>
      </c>
      <c r="K6" s="7"/>
      <c r="L6" s="4" t="s">
        <v>2566</v>
      </c>
      <c r="M6" s="4" t="s">
        <v>2572</v>
      </c>
      <c r="N6" s="4" t="s">
        <v>2586</v>
      </c>
      <c r="O6" s="4" t="s">
        <v>2601</v>
      </c>
      <c r="P6" s="11">
        <v>217.17</v>
      </c>
      <c r="Q6" t="s">
        <v>2609</v>
      </c>
      <c r="R6" t="str">
        <f t="shared" si="3"/>
        <v/>
      </c>
      <c r="S6" s="9">
        <v>1</v>
      </c>
      <c r="T6">
        <f t="shared" si="4"/>
        <v>0</v>
      </c>
      <c r="U6">
        <f t="shared" si="5"/>
        <v>217.17</v>
      </c>
    </row>
    <row r="7" spans="1:21" x14ac:dyDescent="0.35">
      <c r="A7" s="4" t="s">
        <v>19</v>
      </c>
      <c r="B7" s="2">
        <v>45747</v>
      </c>
      <c r="C7" s="9">
        <f t="shared" si="0"/>
        <v>3</v>
      </c>
      <c r="D7" s="9" t="str">
        <f t="shared" si="1"/>
        <v>Mar</v>
      </c>
      <c r="E7" s="9">
        <f t="shared" si="2"/>
        <v>2025</v>
      </c>
      <c r="F7" t="s">
        <v>1569</v>
      </c>
      <c r="G7" s="9">
        <v>15</v>
      </c>
      <c r="H7" s="9" t="str" cm="1">
        <f t="array" ref="H7">_xlfn.IFS(OR(ISBLANK(G7), G7=""),"Unknown",G7&lt;=12,"Child",G7&lt;=17,"Teen",G7&lt;=29,"Young Adult",G7&lt;=44,"Adult",G7&lt;=59,"Middle Age",G7&lt;=79,"Senior",G7&gt;=80,"Elderly")</f>
        <v>Teen</v>
      </c>
      <c r="I7" s="4" t="s">
        <v>2561</v>
      </c>
      <c r="J7" s="7">
        <v>191.4</v>
      </c>
      <c r="K7" s="7">
        <v>98.2</v>
      </c>
      <c r="L7" s="4" t="s">
        <v>2567</v>
      </c>
      <c r="M7" s="4" t="s">
        <v>2573</v>
      </c>
      <c r="N7" s="4" t="s">
        <v>2588</v>
      </c>
      <c r="O7" s="4" t="s">
        <v>2600</v>
      </c>
      <c r="P7" s="11">
        <v>718.22</v>
      </c>
      <c r="Q7" t="s">
        <v>2609</v>
      </c>
      <c r="R7" t="str">
        <f t="shared" si="3"/>
        <v/>
      </c>
      <c r="S7" s="9" t="s">
        <v>2610</v>
      </c>
      <c r="T7">
        <f t="shared" si="4"/>
        <v>0</v>
      </c>
      <c r="U7">
        <f t="shared" si="5"/>
        <v>718.22</v>
      </c>
    </row>
    <row r="8" spans="1:21" x14ac:dyDescent="0.35">
      <c r="A8" s="4" t="s">
        <v>20</v>
      </c>
      <c r="B8" s="2">
        <v>45751</v>
      </c>
      <c r="C8" s="9">
        <f t="shared" si="0"/>
        <v>4</v>
      </c>
      <c r="D8" s="9" t="str">
        <f t="shared" si="1"/>
        <v>Apr</v>
      </c>
      <c r="E8" s="9">
        <f t="shared" si="2"/>
        <v>2025</v>
      </c>
      <c r="F8" t="s">
        <v>1570</v>
      </c>
      <c r="H8" s="9" t="str" cm="1">
        <f t="array" ref="H8">_xlfn.IFS(OR(ISBLANK(G8), G8=""),"Unknown",G8&lt;=12,"Child",G8&lt;=17,"Teen",G8&lt;=29,"Young Adult",G8&lt;=44,"Adult",G8&lt;=59,"Middle Age",G8&lt;=79,"Senior",G8&gt;=80,"Elderly")</f>
        <v>Unknown</v>
      </c>
      <c r="I8" s="4" t="s">
        <v>2561</v>
      </c>
      <c r="K8" s="7"/>
      <c r="L8" s="4" t="s">
        <v>2563</v>
      </c>
      <c r="M8" s="4" t="s">
        <v>2569</v>
      </c>
      <c r="N8" s="4" t="s">
        <v>2589</v>
      </c>
      <c r="O8" s="4" t="s">
        <v>2598</v>
      </c>
      <c r="P8" s="11">
        <v>597.08000000000004</v>
      </c>
      <c r="Q8" s="4" t="s">
        <v>2602</v>
      </c>
      <c r="R8" t="str">
        <f t="shared" si="3"/>
        <v/>
      </c>
      <c r="S8" s="9">
        <v>1</v>
      </c>
      <c r="T8">
        <f t="shared" si="4"/>
        <v>0</v>
      </c>
      <c r="U8">
        <f t="shared" si="5"/>
        <v>597.08000000000004</v>
      </c>
    </row>
    <row r="9" spans="1:21" x14ac:dyDescent="0.35">
      <c r="A9" s="4" t="s">
        <v>21</v>
      </c>
      <c r="B9" s="2">
        <v>45814</v>
      </c>
      <c r="C9" s="9">
        <f t="shared" si="0"/>
        <v>6</v>
      </c>
      <c r="D9" s="9" t="str">
        <f t="shared" si="1"/>
        <v>Jun</v>
      </c>
      <c r="E9" s="9">
        <f t="shared" si="2"/>
        <v>2025</v>
      </c>
      <c r="F9" t="s">
        <v>1571</v>
      </c>
      <c r="G9" s="9">
        <v>4</v>
      </c>
      <c r="H9" s="9" t="str" cm="1">
        <f t="array" ref="H9">_xlfn.IFS(OR(ISBLANK(G9), G9=""),"Unknown",G9&lt;=12,"Child",G9&lt;=17,"Teen",G9&lt;=29,"Young Adult",G9&lt;=44,"Adult",G9&lt;=59,"Middle Age",G9&lt;=79,"Senior",G9&gt;=80,"Elderly")</f>
        <v>Child</v>
      </c>
      <c r="I9" s="4" t="s">
        <v>2607</v>
      </c>
      <c r="J9" s="7">
        <v>137.80000000000001</v>
      </c>
      <c r="K9" s="7"/>
      <c r="L9" s="4" t="s">
        <v>2563</v>
      </c>
      <c r="M9" s="4" t="s">
        <v>2573</v>
      </c>
      <c r="N9" s="4" t="s">
        <v>2589</v>
      </c>
      <c r="O9" s="4" t="s">
        <v>2601</v>
      </c>
      <c r="P9" s="11">
        <v>788.82</v>
      </c>
      <c r="Q9" s="4" t="s">
        <v>2603</v>
      </c>
      <c r="R9" t="str">
        <f t="shared" si="3"/>
        <v/>
      </c>
      <c r="S9" s="9" t="s">
        <v>2610</v>
      </c>
      <c r="T9">
        <f t="shared" si="4"/>
        <v>788.82</v>
      </c>
      <c r="U9">
        <f t="shared" si="5"/>
        <v>0</v>
      </c>
    </row>
    <row r="10" spans="1:21" x14ac:dyDescent="0.35">
      <c r="A10" s="4" t="s">
        <v>22</v>
      </c>
      <c r="B10" s="2">
        <v>45392</v>
      </c>
      <c r="C10" s="9">
        <f t="shared" si="0"/>
        <v>4</v>
      </c>
      <c r="D10" s="9" t="str">
        <f t="shared" si="1"/>
        <v>Apr</v>
      </c>
      <c r="E10" s="9">
        <f t="shared" si="2"/>
        <v>2024</v>
      </c>
      <c r="F10" t="s">
        <v>1572</v>
      </c>
      <c r="H10" s="9" t="str" cm="1">
        <f t="array" ref="H10">_xlfn.IFS(OR(ISBLANK(G10), G10=""),"Unknown",G10&lt;=12,"Child",G10&lt;=17,"Teen",G10&lt;=29,"Young Adult",G10&lt;=44,"Adult",G10&lt;=59,"Middle Age",G10&lt;=79,"Senior",G10&gt;=80,"Elderly")</f>
        <v>Unknown</v>
      </c>
      <c r="I10" s="4" t="s">
        <v>2558</v>
      </c>
      <c r="K10" s="7">
        <v>51.5</v>
      </c>
      <c r="L10" s="4" t="s">
        <v>2564</v>
      </c>
      <c r="M10" s="4" t="s">
        <v>2574</v>
      </c>
      <c r="N10" s="4" t="s">
        <v>2585</v>
      </c>
      <c r="O10" s="4" t="s">
        <v>2601</v>
      </c>
      <c r="P10" s="11">
        <v>198.59</v>
      </c>
      <c r="Q10" t="s">
        <v>2609</v>
      </c>
      <c r="R10" t="str">
        <f t="shared" si="3"/>
        <v/>
      </c>
      <c r="S10" s="9">
        <v>1</v>
      </c>
      <c r="T10">
        <f t="shared" si="4"/>
        <v>0</v>
      </c>
      <c r="U10">
        <f t="shared" si="5"/>
        <v>198.59</v>
      </c>
    </row>
    <row r="11" spans="1:21" x14ac:dyDescent="0.35">
      <c r="A11" s="4" t="s">
        <v>23</v>
      </c>
      <c r="B11" s="2">
        <v>45514</v>
      </c>
      <c r="C11" s="9">
        <f t="shared" si="0"/>
        <v>8</v>
      </c>
      <c r="D11" s="9" t="str">
        <f t="shared" si="1"/>
        <v>Aug</v>
      </c>
      <c r="E11" s="9">
        <f t="shared" si="2"/>
        <v>2024</v>
      </c>
      <c r="F11" t="s">
        <v>1573</v>
      </c>
      <c r="H11" s="9" t="str" cm="1">
        <f t="array" ref="H11">_xlfn.IFS(OR(ISBLANK(G11), G11=""),"Unknown",G11&lt;=12,"Child",G11&lt;=17,"Teen",G11&lt;=29,"Young Adult",G11&lt;=44,"Adult",G11&lt;=59,"Middle Age",G11&lt;=79,"Senior",G11&gt;=80,"Elderly")</f>
        <v>Unknown</v>
      </c>
      <c r="I11" s="4" t="s">
        <v>2561</v>
      </c>
      <c r="K11" s="7"/>
      <c r="L11" s="4" t="s">
        <v>2566</v>
      </c>
      <c r="M11" s="4" t="s">
        <v>2575</v>
      </c>
      <c r="N11" s="4" t="s">
        <v>2590</v>
      </c>
      <c r="O11" s="4" t="s">
        <v>2601</v>
      </c>
      <c r="P11" s="11">
        <v>357.16</v>
      </c>
      <c r="Q11" t="s">
        <v>2609</v>
      </c>
      <c r="R11" t="str">
        <f t="shared" si="3"/>
        <v/>
      </c>
      <c r="S11" s="9">
        <v>5</v>
      </c>
      <c r="T11">
        <f t="shared" si="4"/>
        <v>0</v>
      </c>
      <c r="U11">
        <f t="shared" si="5"/>
        <v>357.16</v>
      </c>
    </row>
    <row r="12" spans="1:21" x14ac:dyDescent="0.35">
      <c r="A12" s="4" t="s">
        <v>24</v>
      </c>
      <c r="B12" s="2">
        <v>45391</v>
      </c>
      <c r="C12" s="9">
        <f t="shared" si="0"/>
        <v>4</v>
      </c>
      <c r="D12" s="9" t="str">
        <f t="shared" si="1"/>
        <v>Apr</v>
      </c>
      <c r="E12" s="9">
        <f t="shared" si="2"/>
        <v>2024</v>
      </c>
      <c r="F12" t="s">
        <v>1574</v>
      </c>
      <c r="H12" s="9" t="str" cm="1">
        <f t="array" ref="H12">_xlfn.IFS(OR(ISBLANK(G12), G12=""),"Unknown",G12&lt;=12,"Child",G12&lt;=17,"Teen",G12&lt;=29,"Young Adult",G12&lt;=44,"Adult",G12&lt;=59,"Middle Age",G12&lt;=79,"Senior",G12&gt;=80,"Elderly")</f>
        <v>Unknown</v>
      </c>
      <c r="I12" t="s">
        <v>2607</v>
      </c>
      <c r="K12" s="7">
        <v>94.5</v>
      </c>
      <c r="L12" s="4" t="s">
        <v>2563</v>
      </c>
      <c r="M12" s="4" t="s">
        <v>2570</v>
      </c>
      <c r="N12" s="4" t="s">
        <v>2587</v>
      </c>
      <c r="O12" s="4" t="s">
        <v>2598</v>
      </c>
      <c r="P12" s="11">
        <v>141.49</v>
      </c>
      <c r="Q12" t="s">
        <v>2609</v>
      </c>
      <c r="R12" t="str">
        <f t="shared" si="3"/>
        <v/>
      </c>
      <c r="S12" s="9" t="s">
        <v>2610</v>
      </c>
      <c r="T12">
        <f t="shared" si="4"/>
        <v>0</v>
      </c>
      <c r="U12">
        <f t="shared" si="5"/>
        <v>141.49</v>
      </c>
    </row>
    <row r="13" spans="1:21" x14ac:dyDescent="0.35">
      <c r="A13" s="4" t="s">
        <v>25</v>
      </c>
      <c r="B13" s="2">
        <v>45812</v>
      </c>
      <c r="C13" s="9">
        <f t="shared" si="0"/>
        <v>6</v>
      </c>
      <c r="D13" s="9" t="str">
        <f t="shared" si="1"/>
        <v>Jun</v>
      </c>
      <c r="E13" s="9">
        <f t="shared" si="2"/>
        <v>2025</v>
      </c>
      <c r="F13" t="s">
        <v>1575</v>
      </c>
      <c r="H13" s="9" t="str" cm="1">
        <f t="array" ref="H13">_xlfn.IFS(OR(ISBLANK(G13), G13=""),"Unknown",G13&lt;=12,"Child",G13&lt;=17,"Teen",G13&lt;=29,"Young Adult",G13&lt;=44,"Adult",G13&lt;=59,"Middle Age",G13&lt;=79,"Senior",G13&gt;=80,"Elderly")</f>
        <v>Unknown</v>
      </c>
      <c r="I13" s="4" t="s">
        <v>2607</v>
      </c>
      <c r="K13" s="7"/>
      <c r="L13" s="4" t="s">
        <v>2567</v>
      </c>
      <c r="M13" s="4" t="s">
        <v>2576</v>
      </c>
      <c r="N13" s="4" t="s">
        <v>2586</v>
      </c>
      <c r="O13" s="4" t="s">
        <v>2601</v>
      </c>
      <c r="P13" s="11">
        <v>509.85</v>
      </c>
      <c r="Q13" s="4" t="s">
        <v>2604</v>
      </c>
      <c r="R13" t="str">
        <f t="shared" si="3"/>
        <v/>
      </c>
      <c r="S13" s="9">
        <v>5</v>
      </c>
      <c r="T13">
        <f t="shared" si="4"/>
        <v>0</v>
      </c>
      <c r="U13">
        <f t="shared" si="5"/>
        <v>509.85</v>
      </c>
    </row>
    <row r="14" spans="1:21" x14ac:dyDescent="0.35">
      <c r="A14" s="4" t="s">
        <v>26</v>
      </c>
      <c r="B14" s="2">
        <v>45621</v>
      </c>
      <c r="C14" s="9">
        <f t="shared" si="0"/>
        <v>11</v>
      </c>
      <c r="D14" s="9" t="str">
        <f t="shared" si="1"/>
        <v>Nov</v>
      </c>
      <c r="E14" s="9">
        <f t="shared" si="2"/>
        <v>2024</v>
      </c>
      <c r="F14" t="s">
        <v>1576</v>
      </c>
      <c r="H14" s="9" t="str" cm="1">
        <f t="array" ref="H14">_xlfn.IFS(OR(ISBLANK(G14), G14=""),"Unknown",G14&lt;=12,"Child",G14&lt;=17,"Teen",G14&lt;=29,"Young Adult",G14&lt;=44,"Adult",G14&lt;=59,"Middle Age",G14&lt;=79,"Senior",G14&gt;=80,"Elderly")</f>
        <v>Unknown</v>
      </c>
      <c r="I14" s="4" t="s">
        <v>2561</v>
      </c>
      <c r="K14" s="7">
        <v>115</v>
      </c>
      <c r="L14" s="4" t="s">
        <v>2564</v>
      </c>
      <c r="M14" s="4" t="s">
        <v>2575</v>
      </c>
      <c r="N14" s="4" t="s">
        <v>2585</v>
      </c>
      <c r="O14" s="4" t="s">
        <v>2599</v>
      </c>
      <c r="P14" s="11">
        <v>620.62</v>
      </c>
      <c r="Q14" s="4" t="s">
        <v>2603</v>
      </c>
      <c r="R14" t="str">
        <f t="shared" si="3"/>
        <v/>
      </c>
      <c r="S14" s="9">
        <v>4</v>
      </c>
      <c r="T14">
        <f t="shared" si="4"/>
        <v>620.62</v>
      </c>
      <c r="U14">
        <f t="shared" si="5"/>
        <v>0</v>
      </c>
    </row>
    <row r="15" spans="1:21" x14ac:dyDescent="0.35">
      <c r="A15" s="4" t="s">
        <v>27</v>
      </c>
      <c r="B15" s="2">
        <v>45526</v>
      </c>
      <c r="C15" s="9">
        <f t="shared" si="0"/>
        <v>8</v>
      </c>
      <c r="D15" s="9" t="str">
        <f t="shared" si="1"/>
        <v>Aug</v>
      </c>
      <c r="E15" s="9">
        <f t="shared" si="2"/>
        <v>2024</v>
      </c>
      <c r="F15" t="s">
        <v>1577</v>
      </c>
      <c r="H15" s="9" t="str" cm="1">
        <f t="array" ref="H15">_xlfn.IFS(OR(ISBLANK(G15), G15=""),"Unknown",G15&lt;=12,"Child",G15&lt;=17,"Teen",G15&lt;=29,"Young Adult",G15&lt;=44,"Adult",G15&lt;=59,"Middle Age",G15&lt;=79,"Senior",G15&gt;=80,"Elderly")</f>
        <v>Unknown</v>
      </c>
      <c r="I15" s="4" t="s">
        <v>2607</v>
      </c>
      <c r="J15" s="7">
        <v>150.4</v>
      </c>
      <c r="K15" s="7"/>
      <c r="L15" s="4" t="s">
        <v>2566</v>
      </c>
      <c r="M15" s="4" t="s">
        <v>2577</v>
      </c>
      <c r="N15" s="4" t="s">
        <v>2584</v>
      </c>
      <c r="O15" s="4" t="s">
        <v>2598</v>
      </c>
      <c r="P15" s="11">
        <v>988.21</v>
      </c>
      <c r="Q15" t="s">
        <v>2609</v>
      </c>
      <c r="R15" t="str">
        <f t="shared" si="3"/>
        <v/>
      </c>
      <c r="S15" s="9">
        <v>4</v>
      </c>
      <c r="T15">
        <f t="shared" si="4"/>
        <v>0</v>
      </c>
      <c r="U15">
        <f t="shared" si="5"/>
        <v>988.21</v>
      </c>
    </row>
    <row r="16" spans="1:21" x14ac:dyDescent="0.35">
      <c r="A16" s="4" t="s">
        <v>28</v>
      </c>
      <c r="B16" s="2">
        <v>45301</v>
      </c>
      <c r="C16" s="9">
        <f t="shared" si="0"/>
        <v>1</v>
      </c>
      <c r="D16" s="9" t="str">
        <f t="shared" si="1"/>
        <v>Jan</v>
      </c>
      <c r="E16" s="9">
        <f t="shared" si="2"/>
        <v>2024</v>
      </c>
      <c r="F16" t="s">
        <v>1578</v>
      </c>
      <c r="H16" s="9" t="str" cm="1">
        <f t="array" ref="H16">_xlfn.IFS(OR(ISBLANK(G16), G16=""),"Unknown",G16&lt;=12,"Child",G16&lt;=17,"Teen",G16&lt;=29,"Young Adult",G16&lt;=44,"Adult",G16&lt;=59,"Middle Age",G16&lt;=79,"Senior",G16&gt;=80,"Elderly")</f>
        <v>Unknown</v>
      </c>
      <c r="I16" s="4" t="s">
        <v>2561</v>
      </c>
      <c r="K16" s="7"/>
      <c r="L16" s="4" t="s">
        <v>2565</v>
      </c>
      <c r="M16" s="4" t="s">
        <v>2574</v>
      </c>
      <c r="N16" s="4" t="s">
        <v>2588</v>
      </c>
      <c r="O16" s="4" t="s">
        <v>2601</v>
      </c>
      <c r="P16" s="11">
        <v>427.55</v>
      </c>
      <c r="Q16" s="4" t="s">
        <v>2603</v>
      </c>
      <c r="R16" t="str">
        <f t="shared" si="3"/>
        <v/>
      </c>
      <c r="S16" s="9">
        <v>4</v>
      </c>
      <c r="T16">
        <f t="shared" si="4"/>
        <v>427.55</v>
      </c>
      <c r="U16">
        <f t="shared" si="5"/>
        <v>0</v>
      </c>
    </row>
    <row r="17" spans="1:21" x14ac:dyDescent="0.35">
      <c r="A17" s="4" t="s">
        <v>29</v>
      </c>
      <c r="B17" s="2">
        <v>45804</v>
      </c>
      <c r="C17" s="9">
        <f t="shared" si="0"/>
        <v>5</v>
      </c>
      <c r="D17" s="9" t="str">
        <f t="shared" si="1"/>
        <v>May</v>
      </c>
      <c r="E17" s="9">
        <f t="shared" si="2"/>
        <v>2025</v>
      </c>
      <c r="F17" t="s">
        <v>1579</v>
      </c>
      <c r="G17" s="9">
        <v>5</v>
      </c>
      <c r="H17" s="9" t="str" cm="1">
        <f t="array" ref="H17">_xlfn.IFS(OR(ISBLANK(G17), G17=""),"Unknown",G17&lt;=12,"Child",G17&lt;=17,"Teen",G17&lt;=29,"Young Adult",G17&lt;=44,"Adult",G17&lt;=59,"Middle Age",G17&lt;=79,"Senior",G17&gt;=80,"Elderly")</f>
        <v>Child</v>
      </c>
      <c r="I17" t="s">
        <v>2607</v>
      </c>
      <c r="K17" s="7"/>
      <c r="L17" s="4" t="s">
        <v>2567</v>
      </c>
      <c r="M17" s="4" t="s">
        <v>2577</v>
      </c>
      <c r="N17" s="4" t="s">
        <v>2589</v>
      </c>
      <c r="O17" s="4" t="s">
        <v>2599</v>
      </c>
      <c r="P17" s="11">
        <v>23.74</v>
      </c>
      <c r="Q17" s="4" t="s">
        <v>2604</v>
      </c>
      <c r="R17" t="str">
        <f t="shared" si="3"/>
        <v/>
      </c>
      <c r="S17" s="9" t="s">
        <v>2610</v>
      </c>
      <c r="T17">
        <f t="shared" si="4"/>
        <v>0</v>
      </c>
      <c r="U17">
        <f t="shared" si="5"/>
        <v>23.74</v>
      </c>
    </row>
    <row r="18" spans="1:21" x14ac:dyDescent="0.35">
      <c r="A18" s="4" t="s">
        <v>30</v>
      </c>
      <c r="B18" s="2">
        <v>45738</v>
      </c>
      <c r="C18" s="9">
        <f t="shared" si="0"/>
        <v>3</v>
      </c>
      <c r="D18" s="9" t="str">
        <f t="shared" si="1"/>
        <v>Mar</v>
      </c>
      <c r="E18" s="9">
        <f t="shared" si="2"/>
        <v>2025</v>
      </c>
      <c r="F18" t="s">
        <v>1580</v>
      </c>
      <c r="H18" s="9" t="str" cm="1">
        <f t="array" ref="H18">_xlfn.IFS(OR(ISBLANK(G18), G18=""),"Unknown",G18&lt;=12,"Child",G18&lt;=17,"Teen",G18&lt;=29,"Young Adult",G18&lt;=44,"Adult",G18&lt;=59,"Middle Age",G18&lt;=79,"Senior",G18&gt;=80,"Elderly")</f>
        <v>Unknown</v>
      </c>
      <c r="I18" t="s">
        <v>2607</v>
      </c>
      <c r="J18" s="7">
        <v>134.6</v>
      </c>
      <c r="K18" s="7"/>
      <c r="L18" s="4" t="s">
        <v>2567</v>
      </c>
      <c r="M18" s="4" t="s">
        <v>2578</v>
      </c>
      <c r="N18" s="4" t="s">
        <v>2585</v>
      </c>
      <c r="O18" s="4" t="s">
        <v>2601</v>
      </c>
      <c r="P18" s="11">
        <v>282.89</v>
      </c>
      <c r="Q18" s="4" t="s">
        <v>2603</v>
      </c>
      <c r="R18" t="str">
        <f t="shared" si="3"/>
        <v/>
      </c>
      <c r="S18" s="9" t="s">
        <v>2610</v>
      </c>
      <c r="T18">
        <f t="shared" si="4"/>
        <v>282.89</v>
      </c>
      <c r="U18">
        <f t="shared" si="5"/>
        <v>0</v>
      </c>
    </row>
    <row r="19" spans="1:21" x14ac:dyDescent="0.35">
      <c r="A19" s="4" t="s">
        <v>31</v>
      </c>
      <c r="B19" s="2">
        <v>45527</v>
      </c>
      <c r="C19" s="9">
        <f t="shared" si="0"/>
        <v>8</v>
      </c>
      <c r="D19" s="9" t="str">
        <f t="shared" si="1"/>
        <v>Aug</v>
      </c>
      <c r="E19" s="9">
        <f t="shared" si="2"/>
        <v>2024</v>
      </c>
      <c r="F19" t="s">
        <v>1581</v>
      </c>
      <c r="G19" s="9">
        <v>42</v>
      </c>
      <c r="H19" s="9" t="str" cm="1">
        <f t="array" ref="H19">_xlfn.IFS(OR(ISBLANK(G19), G19=""),"Unknown",G19&lt;=12,"Child",G19&lt;=17,"Teen",G19&lt;=29,"Young Adult",G19&lt;=44,"Adult",G19&lt;=59,"Middle Age",G19&lt;=79,"Senior",G19&gt;=80,"Elderly")</f>
        <v>Adult</v>
      </c>
      <c r="I19" s="4" t="s">
        <v>2558</v>
      </c>
      <c r="K19" s="7"/>
      <c r="L19" s="4" t="s">
        <v>2568</v>
      </c>
      <c r="M19" s="4" t="s">
        <v>2569</v>
      </c>
      <c r="N19" s="4" t="s">
        <v>2589</v>
      </c>
      <c r="O19" s="4" t="s">
        <v>2600</v>
      </c>
      <c r="P19" s="11">
        <v>476.02</v>
      </c>
      <c r="Q19" t="s">
        <v>2609</v>
      </c>
      <c r="R19" t="s">
        <v>2654</v>
      </c>
      <c r="S19" s="9">
        <v>1</v>
      </c>
      <c r="T19">
        <f t="shared" si="4"/>
        <v>0</v>
      </c>
      <c r="U19">
        <f t="shared" si="5"/>
        <v>476.02</v>
      </c>
    </row>
    <row r="20" spans="1:21" x14ac:dyDescent="0.35">
      <c r="A20" s="4" t="s">
        <v>32</v>
      </c>
      <c r="B20" s="2">
        <v>45710</v>
      </c>
      <c r="C20" s="9">
        <f t="shared" si="0"/>
        <v>2</v>
      </c>
      <c r="D20" s="9" t="str">
        <f t="shared" si="1"/>
        <v>Feb</v>
      </c>
      <c r="E20" s="9">
        <f t="shared" si="2"/>
        <v>2025</v>
      </c>
      <c r="F20" t="s">
        <v>1582</v>
      </c>
      <c r="H20" s="9" t="str" cm="1">
        <f t="array" ref="H20">_xlfn.IFS(OR(ISBLANK(G20), G20=""),"Unknown",G20&lt;=12,"Child",G20&lt;=17,"Teen",G20&lt;=29,"Young Adult",G20&lt;=44,"Adult",G20&lt;=59,"Middle Age",G20&lt;=79,"Senior",G20&gt;=80,"Elderly")</f>
        <v>Unknown</v>
      </c>
      <c r="I20" t="s">
        <v>2607</v>
      </c>
      <c r="K20" s="7"/>
      <c r="L20" s="4" t="s">
        <v>2568</v>
      </c>
      <c r="M20" s="4" t="s">
        <v>2573</v>
      </c>
      <c r="N20" s="4" t="s">
        <v>2586</v>
      </c>
      <c r="O20" s="4" t="s">
        <v>2599</v>
      </c>
      <c r="P20" s="11">
        <v>485.66</v>
      </c>
      <c r="Q20" s="4" t="s">
        <v>2603</v>
      </c>
      <c r="R20" t="str">
        <f t="shared" si="3"/>
        <v/>
      </c>
      <c r="S20" s="9">
        <v>4</v>
      </c>
      <c r="T20">
        <f t="shared" si="4"/>
        <v>485.66</v>
      </c>
      <c r="U20">
        <f t="shared" si="5"/>
        <v>0</v>
      </c>
    </row>
    <row r="21" spans="1:21" x14ac:dyDescent="0.35">
      <c r="A21" s="4" t="s">
        <v>33</v>
      </c>
      <c r="B21" s="2">
        <v>45744</v>
      </c>
      <c r="C21" s="9">
        <f t="shared" si="0"/>
        <v>3</v>
      </c>
      <c r="D21" s="9" t="str">
        <f t="shared" si="1"/>
        <v>Mar</v>
      </c>
      <c r="E21" s="9">
        <f t="shared" si="2"/>
        <v>2025</v>
      </c>
      <c r="F21" t="s">
        <v>1583</v>
      </c>
      <c r="G21" s="9">
        <v>68</v>
      </c>
      <c r="H21" s="9" t="str" cm="1">
        <f t="array" ref="H21">_xlfn.IFS(OR(ISBLANK(G21), G21=""),"Unknown",G21&lt;=12,"Child",G21&lt;=17,"Teen",G21&lt;=29,"Young Adult",G21&lt;=44,"Adult",G21&lt;=59,"Middle Age",G21&lt;=79,"Senior",G21&gt;=80,"Elderly")</f>
        <v>Senior</v>
      </c>
      <c r="I21" s="4" t="s">
        <v>2561</v>
      </c>
      <c r="K21" s="7"/>
      <c r="L21" s="4" t="s">
        <v>2565</v>
      </c>
      <c r="M21" s="4" t="s">
        <v>2570</v>
      </c>
      <c r="N21" s="4" t="s">
        <v>2589</v>
      </c>
      <c r="O21" s="4" t="s">
        <v>2598</v>
      </c>
      <c r="P21" s="11">
        <v>749.39</v>
      </c>
      <c r="Q21" s="4" t="s">
        <v>2602</v>
      </c>
      <c r="R21" t="str">
        <f t="shared" si="3"/>
        <v/>
      </c>
      <c r="S21" s="9">
        <v>4</v>
      </c>
      <c r="T21">
        <f t="shared" si="4"/>
        <v>0</v>
      </c>
      <c r="U21">
        <f t="shared" si="5"/>
        <v>749.39</v>
      </c>
    </row>
    <row r="22" spans="1:21" x14ac:dyDescent="0.35">
      <c r="A22" s="4" t="s">
        <v>34</v>
      </c>
      <c r="B22" s="2">
        <v>45633</v>
      </c>
      <c r="C22" s="9">
        <f t="shared" si="0"/>
        <v>12</v>
      </c>
      <c r="D22" s="9" t="str">
        <f t="shared" si="1"/>
        <v>Dec</v>
      </c>
      <c r="E22" s="9">
        <f t="shared" si="2"/>
        <v>2024</v>
      </c>
      <c r="F22" t="s">
        <v>1584</v>
      </c>
      <c r="H22" s="9" t="str" cm="1">
        <f t="array" ref="H22">_xlfn.IFS(OR(ISBLANK(G22), G22=""),"Unknown",G22&lt;=12,"Child",G22&lt;=17,"Teen",G22&lt;=29,"Young Adult",G22&lt;=44,"Adult",G22&lt;=59,"Middle Age",G22&lt;=79,"Senior",G22&gt;=80,"Elderly")</f>
        <v>Unknown</v>
      </c>
      <c r="I22" t="s">
        <v>2607</v>
      </c>
      <c r="K22" s="7">
        <v>92.9</v>
      </c>
      <c r="L22" s="4" t="s">
        <v>2567</v>
      </c>
      <c r="M22" s="4" t="s">
        <v>2579</v>
      </c>
      <c r="N22" s="4" t="s">
        <v>2589</v>
      </c>
      <c r="O22" s="4" t="s">
        <v>2600</v>
      </c>
      <c r="P22" s="11">
        <v>800.68172347383597</v>
      </c>
      <c r="Q22" t="s">
        <v>2609</v>
      </c>
      <c r="R22" t="str">
        <f t="shared" si="3"/>
        <v/>
      </c>
      <c r="S22" s="9" t="s">
        <v>2610</v>
      </c>
      <c r="T22">
        <f t="shared" si="4"/>
        <v>0</v>
      </c>
      <c r="U22">
        <f t="shared" si="5"/>
        <v>800.68172347383597</v>
      </c>
    </row>
    <row r="23" spans="1:21" x14ac:dyDescent="0.35">
      <c r="A23" s="4" t="s">
        <v>35</v>
      </c>
      <c r="B23" s="2">
        <v>45795</v>
      </c>
      <c r="C23" s="9">
        <f t="shared" si="0"/>
        <v>5</v>
      </c>
      <c r="D23" s="9" t="str">
        <f t="shared" si="1"/>
        <v>May</v>
      </c>
      <c r="E23" s="9">
        <f t="shared" si="2"/>
        <v>2025</v>
      </c>
      <c r="F23" t="s">
        <v>1585</v>
      </c>
      <c r="G23" s="9">
        <v>17</v>
      </c>
      <c r="H23" s="9" t="str" cm="1">
        <f t="array" ref="H23">_xlfn.IFS(OR(ISBLANK(G23), G23=""),"Unknown",G23&lt;=12,"Child",G23&lt;=17,"Teen",G23&lt;=29,"Young Adult",G23&lt;=44,"Adult",G23&lt;=59,"Middle Age",G23&lt;=79,"Senior",G23&gt;=80,"Elderly")</f>
        <v>Teen</v>
      </c>
      <c r="I23" s="4" t="s">
        <v>2561</v>
      </c>
      <c r="K23" s="7"/>
      <c r="L23" s="4" t="s">
        <v>2566</v>
      </c>
      <c r="M23" s="4" t="s">
        <v>2572</v>
      </c>
      <c r="N23" s="4" t="s">
        <v>2588</v>
      </c>
      <c r="O23" s="4" t="s">
        <v>2598</v>
      </c>
      <c r="P23" s="11">
        <v>805.14032628185805</v>
      </c>
      <c r="Q23" s="4" t="s">
        <v>2602</v>
      </c>
      <c r="R23" t="str">
        <f t="shared" si="3"/>
        <v/>
      </c>
      <c r="S23" s="9">
        <v>4</v>
      </c>
      <c r="T23">
        <f t="shared" si="4"/>
        <v>0</v>
      </c>
      <c r="U23">
        <f t="shared" si="5"/>
        <v>805.14032628185805</v>
      </c>
    </row>
    <row r="24" spans="1:21" x14ac:dyDescent="0.35">
      <c r="A24" s="4" t="s">
        <v>36</v>
      </c>
      <c r="B24" s="2">
        <v>45454</v>
      </c>
      <c r="C24" s="9">
        <f t="shared" si="0"/>
        <v>6</v>
      </c>
      <c r="D24" s="9" t="str">
        <f t="shared" si="1"/>
        <v>Jun</v>
      </c>
      <c r="E24" s="9">
        <f t="shared" si="2"/>
        <v>2024</v>
      </c>
      <c r="F24" t="s">
        <v>1586</v>
      </c>
      <c r="H24" s="9" t="str" cm="1">
        <f t="array" ref="H24">_xlfn.IFS(OR(ISBLANK(G24), G24=""),"Unknown",G24&lt;=12,"Child",G24&lt;=17,"Teen",G24&lt;=29,"Young Adult",G24&lt;=44,"Adult",G24&lt;=59,"Middle Age",G24&lt;=79,"Senior",G24&gt;=80,"Elderly")</f>
        <v>Unknown</v>
      </c>
      <c r="I24" s="4" t="s">
        <v>2607</v>
      </c>
      <c r="J24" s="7">
        <v>139.1</v>
      </c>
      <c r="K24" s="7"/>
      <c r="L24" s="4" t="s">
        <v>2563</v>
      </c>
      <c r="M24" s="4" t="s">
        <v>2569</v>
      </c>
      <c r="N24" s="4" t="s">
        <v>2585</v>
      </c>
      <c r="O24" s="4" t="s">
        <v>2600</v>
      </c>
      <c r="P24" s="11">
        <v>786.99</v>
      </c>
      <c r="Q24" s="4" t="s">
        <v>2604</v>
      </c>
      <c r="R24" t="str">
        <f t="shared" si="3"/>
        <v/>
      </c>
      <c r="S24" s="9">
        <v>1</v>
      </c>
      <c r="T24">
        <f t="shared" si="4"/>
        <v>0</v>
      </c>
      <c r="U24">
        <f t="shared" si="5"/>
        <v>786.99</v>
      </c>
    </row>
    <row r="25" spans="1:21" x14ac:dyDescent="0.35">
      <c r="A25" s="4" t="s">
        <v>37</v>
      </c>
      <c r="B25" s="2">
        <v>45776</v>
      </c>
      <c r="C25" s="9">
        <f t="shared" si="0"/>
        <v>4</v>
      </c>
      <c r="D25" s="9" t="str">
        <f t="shared" si="1"/>
        <v>Apr</v>
      </c>
      <c r="E25" s="9">
        <f t="shared" si="2"/>
        <v>2025</v>
      </c>
      <c r="F25" t="s">
        <v>1587</v>
      </c>
      <c r="G25" s="9">
        <v>6</v>
      </c>
      <c r="H25" s="9" t="str" cm="1">
        <f t="array" ref="H25">_xlfn.IFS(OR(ISBLANK(G25), G25=""),"Unknown",G25&lt;=12,"Child",G25&lt;=17,"Teen",G25&lt;=29,"Young Adult",G25&lt;=44,"Adult",G25&lt;=59,"Middle Age",G25&lt;=79,"Senior",G25&gt;=80,"Elderly")</f>
        <v>Child</v>
      </c>
      <c r="I25" s="4" t="s">
        <v>2558</v>
      </c>
      <c r="K25" s="7"/>
      <c r="L25" s="4" t="s">
        <v>2568</v>
      </c>
      <c r="M25" s="4" t="s">
        <v>2580</v>
      </c>
      <c r="N25" s="4" t="s">
        <v>2589</v>
      </c>
      <c r="O25" s="4" t="s">
        <v>2600</v>
      </c>
      <c r="P25" s="11">
        <v>986.82</v>
      </c>
      <c r="Q25" s="4" t="s">
        <v>2603</v>
      </c>
      <c r="R25" t="str">
        <f t="shared" si="3"/>
        <v/>
      </c>
      <c r="S25" s="9">
        <v>1</v>
      </c>
      <c r="T25">
        <f t="shared" si="4"/>
        <v>986.82</v>
      </c>
      <c r="U25">
        <f t="shared" si="5"/>
        <v>0</v>
      </c>
    </row>
    <row r="26" spans="1:21" x14ac:dyDescent="0.35">
      <c r="A26" s="4" t="s">
        <v>38</v>
      </c>
      <c r="B26" s="2">
        <v>45486</v>
      </c>
      <c r="C26" s="9">
        <f t="shared" si="0"/>
        <v>7</v>
      </c>
      <c r="D26" s="9" t="str">
        <f t="shared" si="1"/>
        <v>Jul</v>
      </c>
      <c r="E26" s="9">
        <f t="shared" si="2"/>
        <v>2024</v>
      </c>
      <c r="F26" t="s">
        <v>1588</v>
      </c>
      <c r="G26" s="9">
        <v>20</v>
      </c>
      <c r="H26" s="9" t="str" cm="1">
        <f t="array" ref="H26">_xlfn.IFS(OR(ISBLANK(G26), G26=""),"Unknown",G26&lt;=12,"Child",G26&lt;=17,"Teen",G26&lt;=29,"Young Adult",G26&lt;=44,"Adult",G26&lt;=59,"Middle Age",G26&lt;=79,"Senior",G26&gt;=80,"Elderly")</f>
        <v>Young Adult</v>
      </c>
      <c r="I26" s="4" t="s">
        <v>2558</v>
      </c>
      <c r="K26" s="7"/>
      <c r="L26" s="4" t="s">
        <v>2568</v>
      </c>
      <c r="M26" s="4" t="s">
        <v>2578</v>
      </c>
      <c r="N26" s="4" t="s">
        <v>2587</v>
      </c>
      <c r="O26" s="4" t="s">
        <v>2601</v>
      </c>
      <c r="P26" s="11">
        <v>377.96477300139998</v>
      </c>
      <c r="Q26" t="s">
        <v>2609</v>
      </c>
      <c r="R26" t="str">
        <f t="shared" si="3"/>
        <v/>
      </c>
      <c r="S26" s="9" t="s">
        <v>2610</v>
      </c>
      <c r="T26">
        <f t="shared" si="4"/>
        <v>0</v>
      </c>
      <c r="U26">
        <f t="shared" si="5"/>
        <v>377.96477300139998</v>
      </c>
    </row>
    <row r="27" spans="1:21" x14ac:dyDescent="0.35">
      <c r="A27" s="4" t="s">
        <v>39</v>
      </c>
      <c r="B27" s="2">
        <v>45684</v>
      </c>
      <c r="C27" s="9">
        <f t="shared" si="0"/>
        <v>1</v>
      </c>
      <c r="D27" s="9" t="str">
        <f t="shared" si="1"/>
        <v>Jan</v>
      </c>
      <c r="E27" s="9">
        <f t="shared" si="2"/>
        <v>2025</v>
      </c>
      <c r="F27" t="s">
        <v>1589</v>
      </c>
      <c r="G27" s="9">
        <v>64</v>
      </c>
      <c r="H27" s="9" t="str" cm="1">
        <f t="array" ref="H27">_xlfn.IFS(OR(ISBLANK(G27), G27=""),"Unknown",G27&lt;=12,"Child",G27&lt;=17,"Teen",G27&lt;=29,"Young Adult",G27&lt;=44,"Adult",G27&lt;=59,"Middle Age",G27&lt;=79,"Senior",G27&gt;=80,"Elderly")</f>
        <v>Senior</v>
      </c>
      <c r="I27" s="4" t="s">
        <v>2561</v>
      </c>
      <c r="K27" s="7"/>
      <c r="L27" s="4" t="s">
        <v>2567</v>
      </c>
      <c r="M27" s="4" t="s">
        <v>2581</v>
      </c>
      <c r="N27" s="4" t="s">
        <v>2587</v>
      </c>
      <c r="O27" s="4" t="s">
        <v>2599</v>
      </c>
      <c r="P27" s="11">
        <v>188.13</v>
      </c>
      <c r="Q27" s="4" t="s">
        <v>2603</v>
      </c>
      <c r="R27" t="str">
        <f t="shared" si="3"/>
        <v/>
      </c>
      <c r="S27" s="9">
        <v>4</v>
      </c>
      <c r="T27">
        <f t="shared" si="4"/>
        <v>188.13</v>
      </c>
      <c r="U27">
        <f t="shared" si="5"/>
        <v>0</v>
      </c>
    </row>
    <row r="28" spans="1:21" x14ac:dyDescent="0.35">
      <c r="A28" s="4" t="s">
        <v>40</v>
      </c>
      <c r="B28" s="2">
        <v>45391</v>
      </c>
      <c r="C28" s="9">
        <f t="shared" si="0"/>
        <v>4</v>
      </c>
      <c r="D28" s="9" t="str">
        <f t="shared" si="1"/>
        <v>Apr</v>
      </c>
      <c r="E28" s="9">
        <f t="shared" si="2"/>
        <v>2024</v>
      </c>
      <c r="F28" t="s">
        <v>1590</v>
      </c>
      <c r="H28" s="9" t="str" cm="1">
        <f t="array" ref="H28">_xlfn.IFS(OR(ISBLANK(G28), G28=""),"Unknown",G28&lt;=12,"Child",G28&lt;=17,"Teen",G28&lt;=29,"Young Adult",G28&lt;=44,"Adult",G28&lt;=59,"Middle Age",G28&lt;=79,"Senior",G28&gt;=80,"Elderly")</f>
        <v>Unknown</v>
      </c>
      <c r="I28" t="s">
        <v>2607</v>
      </c>
      <c r="K28" s="7"/>
      <c r="L28" s="4" t="s">
        <v>2566</v>
      </c>
      <c r="M28" s="4" t="s">
        <v>2574</v>
      </c>
      <c r="N28" s="4" t="s">
        <v>2589</v>
      </c>
      <c r="O28" s="4" t="s">
        <v>2601</v>
      </c>
      <c r="P28" s="11">
        <v>187.65</v>
      </c>
      <c r="Q28" t="s">
        <v>2609</v>
      </c>
      <c r="R28" t="str">
        <f t="shared" si="3"/>
        <v/>
      </c>
      <c r="S28" s="9">
        <v>4</v>
      </c>
      <c r="T28">
        <f t="shared" si="4"/>
        <v>0</v>
      </c>
      <c r="U28">
        <f t="shared" si="5"/>
        <v>187.65</v>
      </c>
    </row>
    <row r="29" spans="1:21" x14ac:dyDescent="0.35">
      <c r="A29" s="4" t="s">
        <v>41</v>
      </c>
      <c r="B29" s="2">
        <v>45463</v>
      </c>
      <c r="C29" s="9">
        <f t="shared" si="0"/>
        <v>6</v>
      </c>
      <c r="D29" s="9" t="str">
        <f t="shared" si="1"/>
        <v>Jun</v>
      </c>
      <c r="E29" s="9">
        <f t="shared" si="2"/>
        <v>2024</v>
      </c>
      <c r="F29" t="s">
        <v>1591</v>
      </c>
      <c r="H29" s="9" t="str" cm="1">
        <f t="array" ref="H29">_xlfn.IFS(OR(ISBLANK(G29), G29=""),"Unknown",G29&lt;=12,"Child",G29&lt;=17,"Teen",G29&lt;=29,"Young Adult",G29&lt;=44,"Adult",G29&lt;=59,"Middle Age",G29&lt;=79,"Senior",G29&gt;=80,"Elderly")</f>
        <v>Unknown</v>
      </c>
      <c r="I29" t="s">
        <v>2607</v>
      </c>
      <c r="K29" s="7"/>
      <c r="L29" s="4" t="s">
        <v>2564</v>
      </c>
      <c r="M29" s="4" t="s">
        <v>2579</v>
      </c>
      <c r="N29" s="4" t="s">
        <v>2591</v>
      </c>
      <c r="O29" s="4" t="s">
        <v>2601</v>
      </c>
      <c r="P29" s="11">
        <v>53.25</v>
      </c>
      <c r="Q29" t="s">
        <v>2609</v>
      </c>
      <c r="R29" t="str">
        <f t="shared" si="3"/>
        <v/>
      </c>
      <c r="S29" s="9">
        <v>5</v>
      </c>
      <c r="T29">
        <f t="shared" si="4"/>
        <v>0</v>
      </c>
      <c r="U29">
        <f t="shared" si="5"/>
        <v>53.25</v>
      </c>
    </row>
    <row r="30" spans="1:21" x14ac:dyDescent="0.35">
      <c r="A30" s="4" t="s">
        <v>42</v>
      </c>
      <c r="B30" s="2">
        <v>45995</v>
      </c>
      <c r="C30" s="9">
        <f t="shared" si="0"/>
        <v>12</v>
      </c>
      <c r="D30" s="9" t="str">
        <f t="shared" si="1"/>
        <v>Dec</v>
      </c>
      <c r="E30" s="9">
        <f t="shared" si="2"/>
        <v>2025</v>
      </c>
      <c r="F30" t="s">
        <v>1592</v>
      </c>
      <c r="H30" s="9" t="str" cm="1">
        <f t="array" ref="H30">_xlfn.IFS(OR(ISBLANK(G30), G30=""),"Unknown",G30&lt;=12,"Child",G30&lt;=17,"Teen",G30&lt;=29,"Young Adult",G30&lt;=44,"Adult",G30&lt;=59,"Middle Age",G30&lt;=79,"Senior",G30&gt;=80,"Elderly")</f>
        <v>Unknown</v>
      </c>
      <c r="I30" t="s">
        <v>2607</v>
      </c>
      <c r="K30" s="7"/>
      <c r="L30" s="4" t="s">
        <v>2565</v>
      </c>
      <c r="M30" s="4" t="s">
        <v>2577</v>
      </c>
      <c r="N30" s="4" t="s">
        <v>2590</v>
      </c>
      <c r="O30" s="4" t="s">
        <v>2601</v>
      </c>
      <c r="P30" s="11">
        <v>476.45</v>
      </c>
      <c r="Q30" s="4" t="s">
        <v>2604</v>
      </c>
      <c r="R30" t="str">
        <f t="shared" si="3"/>
        <v/>
      </c>
      <c r="S30" s="9">
        <v>5</v>
      </c>
      <c r="T30">
        <f t="shared" si="4"/>
        <v>0</v>
      </c>
      <c r="U30">
        <f t="shared" si="5"/>
        <v>476.45</v>
      </c>
    </row>
    <row r="31" spans="1:21" x14ac:dyDescent="0.35">
      <c r="A31" s="4" t="s">
        <v>43</v>
      </c>
      <c r="B31" s="2">
        <v>45463</v>
      </c>
      <c r="C31" s="9">
        <f t="shared" si="0"/>
        <v>6</v>
      </c>
      <c r="D31" s="9" t="str">
        <f t="shared" si="1"/>
        <v>Jun</v>
      </c>
      <c r="E31" s="9">
        <f t="shared" si="2"/>
        <v>2024</v>
      </c>
      <c r="F31" t="s">
        <v>1593</v>
      </c>
      <c r="H31" s="9" t="str" cm="1">
        <f t="array" ref="H31">_xlfn.IFS(OR(ISBLANK(G31), G31=""),"Unknown",G31&lt;=12,"Child",G31&lt;=17,"Teen",G31&lt;=29,"Young Adult",G31&lt;=44,"Adult",G31&lt;=59,"Middle Age",G31&lt;=79,"Senior",G31&gt;=80,"Elderly")</f>
        <v>Unknown</v>
      </c>
      <c r="I31" s="4" t="s">
        <v>2558</v>
      </c>
      <c r="J31" s="7">
        <v>152.9</v>
      </c>
      <c r="K31" s="7"/>
      <c r="L31" s="4" t="s">
        <v>2566</v>
      </c>
      <c r="M31" s="4" t="s">
        <v>2569</v>
      </c>
      <c r="N31" s="4" t="s">
        <v>2590</v>
      </c>
      <c r="O31" s="4" t="s">
        <v>2598</v>
      </c>
      <c r="P31" s="11">
        <v>28.15</v>
      </c>
      <c r="Q31" t="s">
        <v>2609</v>
      </c>
      <c r="R31" t="str">
        <f t="shared" si="3"/>
        <v/>
      </c>
      <c r="S31" s="9">
        <v>1</v>
      </c>
      <c r="T31">
        <f t="shared" si="4"/>
        <v>0</v>
      </c>
      <c r="U31">
        <f t="shared" si="5"/>
        <v>28.15</v>
      </c>
    </row>
    <row r="32" spans="1:21" x14ac:dyDescent="0.35">
      <c r="A32" s="4" t="s">
        <v>44</v>
      </c>
      <c r="B32" s="2">
        <v>45619</v>
      </c>
      <c r="C32" s="9">
        <f t="shared" si="0"/>
        <v>11</v>
      </c>
      <c r="D32" s="9" t="str">
        <f t="shared" si="1"/>
        <v>Nov</v>
      </c>
      <c r="E32" s="9">
        <f t="shared" si="2"/>
        <v>2024</v>
      </c>
      <c r="F32" t="s">
        <v>1594</v>
      </c>
      <c r="G32" s="9">
        <v>5</v>
      </c>
      <c r="H32" s="9" t="str" cm="1">
        <f t="array" ref="H32">_xlfn.IFS(OR(ISBLANK(G32), G32=""),"Unknown",G32&lt;=12,"Child",G32&lt;=17,"Teen",G32&lt;=29,"Young Adult",G32&lt;=44,"Adult",G32&lt;=59,"Middle Age",G32&lt;=79,"Senior",G32&gt;=80,"Elderly")</f>
        <v>Child</v>
      </c>
      <c r="I32" t="s">
        <v>2607</v>
      </c>
      <c r="K32" s="7"/>
      <c r="L32" s="4" t="s">
        <v>2567</v>
      </c>
      <c r="M32" s="4" t="s">
        <v>2574</v>
      </c>
      <c r="N32" s="4" t="s">
        <v>2584</v>
      </c>
      <c r="O32" s="4" t="s">
        <v>2599</v>
      </c>
      <c r="P32" s="11">
        <v>225.47</v>
      </c>
      <c r="Q32" s="4" t="s">
        <v>2602</v>
      </c>
      <c r="R32" t="str">
        <f t="shared" si="3"/>
        <v/>
      </c>
      <c r="S32" s="9">
        <v>1</v>
      </c>
      <c r="T32">
        <f t="shared" si="4"/>
        <v>0</v>
      </c>
      <c r="U32">
        <f t="shared" si="5"/>
        <v>225.47</v>
      </c>
    </row>
    <row r="33" spans="1:21" x14ac:dyDescent="0.35">
      <c r="A33" s="4" t="s">
        <v>45</v>
      </c>
      <c r="B33" s="2">
        <v>45423</v>
      </c>
      <c r="C33" s="9">
        <f t="shared" si="0"/>
        <v>5</v>
      </c>
      <c r="D33" s="9" t="str">
        <f t="shared" si="1"/>
        <v>May</v>
      </c>
      <c r="E33" s="9">
        <f t="shared" si="2"/>
        <v>2024</v>
      </c>
      <c r="F33" t="s">
        <v>1595</v>
      </c>
      <c r="H33" s="9" t="str" cm="1">
        <f t="array" ref="H33">_xlfn.IFS(OR(ISBLANK(G33), G33=""),"Unknown",G33&lt;=12,"Child",G33&lt;=17,"Teen",G33&lt;=29,"Young Adult",G33&lt;=44,"Adult",G33&lt;=59,"Middle Age",G33&lt;=79,"Senior",G33&gt;=80,"Elderly")</f>
        <v>Unknown</v>
      </c>
      <c r="I33" s="4" t="s">
        <v>2561</v>
      </c>
      <c r="J33" s="7">
        <v>103.9</v>
      </c>
      <c r="K33" s="7"/>
      <c r="L33" s="4" t="s">
        <v>2564</v>
      </c>
      <c r="M33" s="4" t="s">
        <v>2570</v>
      </c>
      <c r="N33" s="4" t="s">
        <v>2586</v>
      </c>
      <c r="O33" s="4" t="s">
        <v>2601</v>
      </c>
      <c r="P33" s="11">
        <v>204.910063022945</v>
      </c>
      <c r="Q33" t="s">
        <v>2609</v>
      </c>
      <c r="R33" t="str">
        <f t="shared" si="3"/>
        <v/>
      </c>
      <c r="S33" s="9">
        <v>1</v>
      </c>
      <c r="T33">
        <f t="shared" si="4"/>
        <v>0</v>
      </c>
      <c r="U33">
        <f t="shared" si="5"/>
        <v>204.910063022945</v>
      </c>
    </row>
    <row r="34" spans="1:21" x14ac:dyDescent="0.35">
      <c r="A34" s="4" t="s">
        <v>46</v>
      </c>
      <c r="B34" s="2">
        <v>45873</v>
      </c>
      <c r="C34" s="9">
        <f t="shared" si="0"/>
        <v>8</v>
      </c>
      <c r="D34" s="9" t="str">
        <f t="shared" si="1"/>
        <v>Aug</v>
      </c>
      <c r="E34" s="9">
        <f t="shared" si="2"/>
        <v>2025</v>
      </c>
      <c r="F34" t="s">
        <v>1596</v>
      </c>
      <c r="H34" s="9" t="str" cm="1">
        <f t="array" ref="H34">_xlfn.IFS(OR(ISBLANK(G34), G34=""),"Unknown",G34&lt;=12,"Child",G34&lt;=17,"Teen",G34&lt;=29,"Young Adult",G34&lt;=44,"Adult",G34&lt;=59,"Middle Age",G34&lt;=79,"Senior",G34&gt;=80,"Elderly")</f>
        <v>Unknown</v>
      </c>
      <c r="I34" s="4" t="s">
        <v>2561</v>
      </c>
      <c r="K34" s="7"/>
      <c r="L34" s="4" t="s">
        <v>2563</v>
      </c>
      <c r="M34" s="4" t="s">
        <v>2581</v>
      </c>
      <c r="N34" s="4" t="s">
        <v>2589</v>
      </c>
      <c r="O34" s="4" t="s">
        <v>2600</v>
      </c>
      <c r="P34" s="11">
        <v>599.57000000000005</v>
      </c>
      <c r="Q34" s="4" t="s">
        <v>2602</v>
      </c>
      <c r="R34" t="str">
        <f t="shared" si="3"/>
        <v/>
      </c>
      <c r="S34" s="9">
        <v>2</v>
      </c>
      <c r="T34">
        <f t="shared" si="4"/>
        <v>0</v>
      </c>
      <c r="U34">
        <f t="shared" si="5"/>
        <v>599.57000000000005</v>
      </c>
    </row>
    <row r="35" spans="1:21" x14ac:dyDescent="0.35">
      <c r="A35" s="4" t="s">
        <v>47</v>
      </c>
      <c r="B35" s="2">
        <v>45552</v>
      </c>
      <c r="C35" s="9">
        <f t="shared" si="0"/>
        <v>9</v>
      </c>
      <c r="D35" s="9" t="str">
        <f t="shared" si="1"/>
        <v>Sep</v>
      </c>
      <c r="E35" s="9">
        <f t="shared" si="2"/>
        <v>2024</v>
      </c>
      <c r="F35" t="s">
        <v>1597</v>
      </c>
      <c r="G35" s="9">
        <v>4</v>
      </c>
      <c r="H35" s="9" t="str" cm="1">
        <f t="array" ref="H35">_xlfn.IFS(OR(ISBLANK(G35), G35=""),"Unknown",G35&lt;=12,"Child",G35&lt;=17,"Teen",G35&lt;=29,"Young Adult",G35&lt;=44,"Adult",G35&lt;=59,"Middle Age",G35&lt;=79,"Senior",G35&gt;=80,"Elderly")</f>
        <v>Child</v>
      </c>
      <c r="I35" s="4" t="s">
        <v>2607</v>
      </c>
      <c r="K35" s="7">
        <v>42.6</v>
      </c>
      <c r="L35" s="4" t="s">
        <v>2568</v>
      </c>
      <c r="M35" s="4" t="s">
        <v>2582</v>
      </c>
      <c r="N35" s="4" t="s">
        <v>2590</v>
      </c>
      <c r="O35" s="4" t="s">
        <v>2601</v>
      </c>
      <c r="P35" s="11">
        <v>363.28</v>
      </c>
      <c r="Q35" s="4" t="s">
        <v>2603</v>
      </c>
      <c r="R35" t="str">
        <f t="shared" si="3"/>
        <v/>
      </c>
      <c r="S35" s="9">
        <v>2</v>
      </c>
      <c r="T35">
        <f t="shared" si="4"/>
        <v>363.28</v>
      </c>
      <c r="U35">
        <f t="shared" si="5"/>
        <v>0</v>
      </c>
    </row>
    <row r="36" spans="1:21" x14ac:dyDescent="0.35">
      <c r="A36" s="4" t="s">
        <v>48</v>
      </c>
      <c r="B36" s="2">
        <v>45334</v>
      </c>
      <c r="C36" s="9">
        <f t="shared" si="0"/>
        <v>2</v>
      </c>
      <c r="D36" s="9" t="str">
        <f t="shared" si="1"/>
        <v>Feb</v>
      </c>
      <c r="E36" s="9">
        <f t="shared" si="2"/>
        <v>2024</v>
      </c>
      <c r="F36" t="s">
        <v>1598</v>
      </c>
      <c r="H36" s="9" t="str" cm="1">
        <f t="array" ref="H36">_xlfn.IFS(OR(ISBLANK(G36), G36=""),"Unknown",G36&lt;=12,"Child",G36&lt;=17,"Teen",G36&lt;=29,"Young Adult",G36&lt;=44,"Adult",G36&lt;=59,"Middle Age",G36&lt;=79,"Senior",G36&gt;=80,"Elderly")</f>
        <v>Unknown</v>
      </c>
      <c r="I36" t="s">
        <v>2607</v>
      </c>
      <c r="J36" s="7">
        <v>116</v>
      </c>
      <c r="K36" s="7">
        <v>60.8</v>
      </c>
      <c r="L36" s="4" t="s">
        <v>2563</v>
      </c>
      <c r="M36" s="4" t="s">
        <v>2572</v>
      </c>
      <c r="N36" s="4" t="s">
        <v>2589</v>
      </c>
      <c r="O36" s="4" t="s">
        <v>2599</v>
      </c>
      <c r="P36" s="11">
        <v>454.57</v>
      </c>
      <c r="Q36" s="4" t="s">
        <v>2603</v>
      </c>
      <c r="R36" t="str">
        <f t="shared" si="3"/>
        <v/>
      </c>
      <c r="S36" s="9" t="s">
        <v>2610</v>
      </c>
      <c r="T36">
        <f t="shared" si="4"/>
        <v>454.57</v>
      </c>
      <c r="U36">
        <f t="shared" si="5"/>
        <v>0</v>
      </c>
    </row>
    <row r="37" spans="1:21" x14ac:dyDescent="0.35">
      <c r="A37" s="4" t="s">
        <v>49</v>
      </c>
      <c r="B37" s="2">
        <v>45793</v>
      </c>
      <c r="C37" s="9">
        <f t="shared" si="0"/>
        <v>5</v>
      </c>
      <c r="D37" s="9" t="str">
        <f t="shared" si="1"/>
        <v>May</v>
      </c>
      <c r="E37" s="9">
        <f t="shared" si="2"/>
        <v>2025</v>
      </c>
      <c r="F37" t="s">
        <v>1599</v>
      </c>
      <c r="G37" s="9">
        <v>7</v>
      </c>
      <c r="H37" s="9" t="str" cm="1">
        <f t="array" ref="H37">_xlfn.IFS(OR(ISBLANK(G37), G37=""),"Unknown",G37&lt;=12,"Child",G37&lt;=17,"Teen",G37&lt;=29,"Young Adult",G37&lt;=44,"Adult",G37&lt;=59,"Middle Age",G37&lt;=79,"Senior",G37&gt;=80,"Elderly")</f>
        <v>Child</v>
      </c>
      <c r="I37" t="s">
        <v>2607</v>
      </c>
      <c r="K37" s="7">
        <v>93.7</v>
      </c>
      <c r="L37" s="4" t="s">
        <v>2568</v>
      </c>
      <c r="M37" s="4" t="s">
        <v>2573</v>
      </c>
      <c r="N37" s="4" t="s">
        <v>2590</v>
      </c>
      <c r="O37" s="4" t="s">
        <v>2600</v>
      </c>
      <c r="P37" s="11">
        <v>781.38</v>
      </c>
      <c r="Q37" s="4" t="s">
        <v>2604</v>
      </c>
      <c r="R37" t="str">
        <f t="shared" si="3"/>
        <v/>
      </c>
      <c r="S37" s="9">
        <v>5</v>
      </c>
      <c r="T37">
        <f t="shared" si="4"/>
        <v>0</v>
      </c>
      <c r="U37">
        <f t="shared" si="5"/>
        <v>781.38</v>
      </c>
    </row>
    <row r="38" spans="1:21" x14ac:dyDescent="0.35">
      <c r="A38" s="4" t="s">
        <v>50</v>
      </c>
      <c r="B38" s="2">
        <v>45783</v>
      </c>
      <c r="C38" s="9">
        <f t="shared" si="0"/>
        <v>5</v>
      </c>
      <c r="D38" s="9" t="str">
        <f t="shared" si="1"/>
        <v>May</v>
      </c>
      <c r="E38" s="9">
        <f t="shared" si="2"/>
        <v>2025</v>
      </c>
      <c r="F38" t="s">
        <v>1600</v>
      </c>
      <c r="H38" s="9" t="str" cm="1">
        <f t="array" ref="H38">_xlfn.IFS(OR(ISBLANK(G38), G38=""),"Unknown",G38&lt;=12,"Child",G38&lt;=17,"Teen",G38&lt;=29,"Young Adult",G38&lt;=44,"Adult",G38&lt;=59,"Middle Age",G38&lt;=79,"Senior",G38&gt;=80,"Elderly")</f>
        <v>Unknown</v>
      </c>
      <c r="I38" s="4" t="s">
        <v>2561</v>
      </c>
      <c r="K38" s="7"/>
      <c r="L38" s="4" t="s">
        <v>2564</v>
      </c>
      <c r="M38" s="4" t="s">
        <v>2575</v>
      </c>
      <c r="N38" s="4" t="s">
        <v>2585</v>
      </c>
      <c r="O38" s="4" t="s">
        <v>2598</v>
      </c>
      <c r="P38" s="11">
        <v>88.033031909335406</v>
      </c>
      <c r="Q38" t="s">
        <v>2609</v>
      </c>
      <c r="R38" t="str">
        <f t="shared" si="3"/>
        <v/>
      </c>
      <c r="S38" s="9">
        <v>4</v>
      </c>
      <c r="T38">
        <f t="shared" si="4"/>
        <v>0</v>
      </c>
      <c r="U38">
        <f t="shared" si="5"/>
        <v>88.033031909335406</v>
      </c>
    </row>
    <row r="39" spans="1:21" x14ac:dyDescent="0.35">
      <c r="A39" s="4" t="s">
        <v>51</v>
      </c>
      <c r="B39" s="2">
        <v>45964</v>
      </c>
      <c r="C39" s="9">
        <f t="shared" si="0"/>
        <v>11</v>
      </c>
      <c r="D39" s="9" t="str">
        <f t="shared" si="1"/>
        <v>Nov</v>
      </c>
      <c r="E39" s="9">
        <f t="shared" si="2"/>
        <v>2025</v>
      </c>
      <c r="F39" t="s">
        <v>1601</v>
      </c>
      <c r="G39" s="9">
        <v>85</v>
      </c>
      <c r="H39" s="9" t="str" cm="1">
        <f t="array" ref="H39">_xlfn.IFS(OR(ISBLANK(G39), G39=""),"Unknown",G39&lt;=12,"Child",G39&lt;=17,"Teen",G39&lt;=29,"Young Adult",G39&lt;=44,"Adult",G39&lt;=59,"Middle Age",G39&lt;=79,"Senior",G39&gt;=80,"Elderly")</f>
        <v>Elderly</v>
      </c>
      <c r="I39" t="s">
        <v>2607</v>
      </c>
      <c r="J39" s="7">
        <v>100.2</v>
      </c>
      <c r="K39" s="7">
        <v>103.6</v>
      </c>
      <c r="L39" s="4" t="s">
        <v>2565</v>
      </c>
      <c r="M39" s="4" t="s">
        <v>2569</v>
      </c>
      <c r="N39" s="4" t="s">
        <v>2588</v>
      </c>
      <c r="O39" s="4" t="s">
        <v>2598</v>
      </c>
      <c r="P39" s="11">
        <v>360.96</v>
      </c>
      <c r="Q39" t="s">
        <v>2609</v>
      </c>
      <c r="R39" t="str">
        <f t="shared" si="3"/>
        <v/>
      </c>
      <c r="S39" s="9">
        <v>4</v>
      </c>
      <c r="T39">
        <f t="shared" si="4"/>
        <v>0</v>
      </c>
      <c r="U39">
        <f t="shared" si="5"/>
        <v>360.96</v>
      </c>
    </row>
    <row r="40" spans="1:21" x14ac:dyDescent="0.35">
      <c r="A40" s="4" t="s">
        <v>52</v>
      </c>
      <c r="B40" s="2">
        <v>45548</v>
      </c>
      <c r="C40" s="9">
        <f t="shared" si="0"/>
        <v>9</v>
      </c>
      <c r="D40" s="9" t="str">
        <f t="shared" si="1"/>
        <v>Sep</v>
      </c>
      <c r="E40" s="9">
        <f t="shared" si="2"/>
        <v>2024</v>
      </c>
      <c r="F40" t="s">
        <v>1602</v>
      </c>
      <c r="H40" s="9" t="str" cm="1">
        <f t="array" ref="H40">_xlfn.IFS(OR(ISBLANK(G40), G40=""),"Unknown",G40&lt;=12,"Child",G40&lt;=17,"Teen",G40&lt;=29,"Young Adult",G40&lt;=44,"Adult",G40&lt;=59,"Middle Age",G40&lt;=79,"Senior",G40&gt;=80,"Elderly")</f>
        <v>Unknown</v>
      </c>
      <c r="I40" t="s">
        <v>2607</v>
      </c>
      <c r="K40" s="7"/>
      <c r="L40" s="4" t="s">
        <v>2565</v>
      </c>
      <c r="M40" s="4" t="s">
        <v>2583</v>
      </c>
      <c r="N40" s="4" t="s">
        <v>2584</v>
      </c>
      <c r="O40" s="4" t="s">
        <v>2599</v>
      </c>
      <c r="P40" s="11">
        <v>999.56</v>
      </c>
      <c r="Q40" s="4" t="s">
        <v>2602</v>
      </c>
      <c r="R40" t="str">
        <f t="shared" si="3"/>
        <v/>
      </c>
      <c r="S40" s="9">
        <v>5</v>
      </c>
      <c r="T40">
        <f t="shared" si="4"/>
        <v>0</v>
      </c>
      <c r="U40">
        <f t="shared" si="5"/>
        <v>999.56</v>
      </c>
    </row>
    <row r="41" spans="1:21" x14ac:dyDescent="0.35">
      <c r="A41" s="4" t="s">
        <v>53</v>
      </c>
      <c r="B41" s="2">
        <v>45778</v>
      </c>
      <c r="C41" s="9">
        <f t="shared" si="0"/>
        <v>5</v>
      </c>
      <c r="D41" s="9" t="str">
        <f t="shared" si="1"/>
        <v>May</v>
      </c>
      <c r="E41" s="9">
        <f t="shared" si="2"/>
        <v>2025</v>
      </c>
      <c r="F41" t="s">
        <v>1603</v>
      </c>
      <c r="H41" s="9" t="str" cm="1">
        <f t="array" ref="H41">_xlfn.IFS(OR(ISBLANK(G41), G41=""),"Unknown",G41&lt;=12,"Child",G41&lt;=17,"Teen",G41&lt;=29,"Young Adult",G41&lt;=44,"Adult",G41&lt;=59,"Middle Age",G41&lt;=79,"Senior",G41&gt;=80,"Elderly")</f>
        <v>Unknown</v>
      </c>
      <c r="I41" s="4" t="s">
        <v>2558</v>
      </c>
      <c r="K41" s="7"/>
      <c r="L41" s="4" t="s">
        <v>2567</v>
      </c>
      <c r="M41" s="4" t="s">
        <v>2575</v>
      </c>
      <c r="N41" s="4" t="s">
        <v>2585</v>
      </c>
      <c r="O41" s="4" t="s">
        <v>2598</v>
      </c>
      <c r="P41" s="11">
        <v>308.17</v>
      </c>
      <c r="Q41" t="s">
        <v>2609</v>
      </c>
      <c r="R41" t="str">
        <f t="shared" si="3"/>
        <v/>
      </c>
      <c r="S41" s="9">
        <v>4</v>
      </c>
      <c r="T41">
        <f t="shared" si="4"/>
        <v>0</v>
      </c>
      <c r="U41">
        <f t="shared" si="5"/>
        <v>308.17</v>
      </c>
    </row>
    <row r="42" spans="1:21" x14ac:dyDescent="0.35">
      <c r="A42" s="4" t="s">
        <v>54</v>
      </c>
      <c r="B42" s="2">
        <v>45333</v>
      </c>
      <c r="C42" s="9">
        <f t="shared" si="0"/>
        <v>2</v>
      </c>
      <c r="D42" s="9" t="str">
        <f t="shared" si="1"/>
        <v>Feb</v>
      </c>
      <c r="E42" s="9">
        <f t="shared" si="2"/>
        <v>2024</v>
      </c>
      <c r="F42" t="s">
        <v>1604</v>
      </c>
      <c r="H42" s="9" t="str" cm="1">
        <f t="array" ref="H42">_xlfn.IFS(OR(ISBLANK(G42), G42=""),"Unknown",G42&lt;=12,"Child",G42&lt;=17,"Teen",G42&lt;=29,"Young Adult",G42&lt;=44,"Adult",G42&lt;=59,"Middle Age",G42&lt;=79,"Senior",G42&gt;=80,"Elderly")</f>
        <v>Unknown</v>
      </c>
      <c r="I42" s="4" t="s">
        <v>2561</v>
      </c>
      <c r="J42" s="7">
        <v>145.1</v>
      </c>
      <c r="K42" s="7">
        <v>69.400000000000006</v>
      </c>
      <c r="L42" s="4" t="s">
        <v>2563</v>
      </c>
      <c r="M42" s="4" t="s">
        <v>2572</v>
      </c>
      <c r="N42" s="4" t="s">
        <v>2587</v>
      </c>
      <c r="O42" s="4" t="s">
        <v>2599</v>
      </c>
      <c r="P42" s="11">
        <v>209.98</v>
      </c>
      <c r="Q42" s="4" t="s">
        <v>2602</v>
      </c>
      <c r="R42" t="str">
        <f t="shared" si="3"/>
        <v/>
      </c>
      <c r="S42" s="9">
        <v>3</v>
      </c>
      <c r="T42">
        <f t="shared" si="4"/>
        <v>0</v>
      </c>
      <c r="U42">
        <f t="shared" si="5"/>
        <v>209.98</v>
      </c>
    </row>
    <row r="43" spans="1:21" x14ac:dyDescent="0.35">
      <c r="A43" s="4" t="s">
        <v>55</v>
      </c>
      <c r="B43" s="2">
        <v>45575</v>
      </c>
      <c r="C43" s="9">
        <f t="shared" si="0"/>
        <v>10</v>
      </c>
      <c r="D43" s="9" t="str">
        <f t="shared" si="1"/>
        <v>Oct</v>
      </c>
      <c r="E43" s="9">
        <f t="shared" si="2"/>
        <v>2024</v>
      </c>
      <c r="F43" t="s">
        <v>1605</v>
      </c>
      <c r="H43" s="9" t="str" cm="1">
        <f t="array" ref="H43">_xlfn.IFS(OR(ISBLANK(G43), G43=""),"Unknown",G43&lt;=12,"Child",G43&lt;=17,"Teen",G43&lt;=29,"Young Adult",G43&lt;=44,"Adult",G43&lt;=59,"Middle Age",G43&lt;=79,"Senior",G43&gt;=80,"Elderly")</f>
        <v>Unknown</v>
      </c>
      <c r="I43" s="4" t="s">
        <v>2561</v>
      </c>
      <c r="K43" s="7"/>
      <c r="L43" s="4" t="s">
        <v>2568</v>
      </c>
      <c r="M43" s="4" t="s">
        <v>2572</v>
      </c>
      <c r="N43" s="4" t="s">
        <v>2590</v>
      </c>
      <c r="O43" s="4" t="s">
        <v>2598</v>
      </c>
      <c r="P43" s="11">
        <v>609.54</v>
      </c>
      <c r="Q43" s="4" t="s">
        <v>2604</v>
      </c>
      <c r="R43" t="str">
        <f t="shared" si="3"/>
        <v/>
      </c>
      <c r="S43" s="9">
        <v>4</v>
      </c>
      <c r="T43">
        <f t="shared" si="4"/>
        <v>0</v>
      </c>
      <c r="U43">
        <f t="shared" si="5"/>
        <v>609.54</v>
      </c>
    </row>
    <row r="44" spans="1:21" x14ac:dyDescent="0.35">
      <c r="A44" s="4" t="s">
        <v>56</v>
      </c>
      <c r="B44" s="2">
        <v>45454</v>
      </c>
      <c r="C44" s="9">
        <f t="shared" si="0"/>
        <v>6</v>
      </c>
      <c r="D44" s="9" t="str">
        <f t="shared" si="1"/>
        <v>Jun</v>
      </c>
      <c r="E44" s="9">
        <f t="shared" si="2"/>
        <v>2024</v>
      </c>
      <c r="F44" t="s">
        <v>1606</v>
      </c>
      <c r="G44" s="9">
        <v>23</v>
      </c>
      <c r="H44" s="9" t="str" cm="1">
        <f t="array" ref="H44">_xlfn.IFS(OR(ISBLANK(G44), G44=""),"Unknown",G44&lt;=12,"Child",G44&lt;=17,"Teen",G44&lt;=29,"Young Adult",G44&lt;=44,"Adult",G44&lt;=59,"Middle Age",G44&lt;=79,"Senior",G44&gt;=80,"Elderly")</f>
        <v>Young Adult</v>
      </c>
      <c r="I44" s="4" t="s">
        <v>2607</v>
      </c>
      <c r="K44" s="7"/>
      <c r="L44" s="4" t="s">
        <v>2563</v>
      </c>
      <c r="M44" s="4" t="s">
        <v>2582</v>
      </c>
      <c r="N44" s="4" t="s">
        <v>2587</v>
      </c>
      <c r="O44" s="4" t="s">
        <v>2601</v>
      </c>
      <c r="P44" s="11">
        <v>638.77</v>
      </c>
      <c r="Q44" t="s">
        <v>2609</v>
      </c>
      <c r="R44" t="str">
        <f t="shared" si="3"/>
        <v/>
      </c>
      <c r="S44" s="9">
        <v>5</v>
      </c>
      <c r="T44">
        <f t="shared" si="4"/>
        <v>0</v>
      </c>
      <c r="U44">
        <f t="shared" si="5"/>
        <v>638.77</v>
      </c>
    </row>
    <row r="45" spans="1:21" x14ac:dyDescent="0.35">
      <c r="A45" s="4" t="s">
        <v>57</v>
      </c>
      <c r="B45" s="2">
        <v>45544</v>
      </c>
      <c r="C45" s="9">
        <f t="shared" si="0"/>
        <v>9</v>
      </c>
      <c r="D45" s="9" t="str">
        <f t="shared" si="1"/>
        <v>Sep</v>
      </c>
      <c r="E45" s="9">
        <f t="shared" si="2"/>
        <v>2024</v>
      </c>
      <c r="F45" t="s">
        <v>1607</v>
      </c>
      <c r="H45" s="9" t="str" cm="1">
        <f t="array" ref="H45">_xlfn.IFS(OR(ISBLANK(G45), G45=""),"Unknown",G45&lt;=12,"Child",G45&lt;=17,"Teen",G45&lt;=29,"Young Adult",G45&lt;=44,"Adult",G45&lt;=59,"Middle Age",G45&lt;=79,"Senior",G45&gt;=80,"Elderly")</f>
        <v>Unknown</v>
      </c>
      <c r="I45" s="4" t="s">
        <v>2607</v>
      </c>
      <c r="K45" s="7"/>
      <c r="L45" s="4" t="s">
        <v>2564</v>
      </c>
      <c r="M45" s="4" t="s">
        <v>2572</v>
      </c>
      <c r="N45" s="4" t="s">
        <v>2589</v>
      </c>
      <c r="O45" s="4" t="s">
        <v>2600</v>
      </c>
      <c r="P45" s="11">
        <v>751.61</v>
      </c>
      <c r="Q45" t="s">
        <v>2609</v>
      </c>
      <c r="R45" t="str">
        <f t="shared" si="3"/>
        <v/>
      </c>
      <c r="S45" s="9">
        <v>2</v>
      </c>
      <c r="T45">
        <f t="shared" si="4"/>
        <v>0</v>
      </c>
      <c r="U45">
        <f t="shared" si="5"/>
        <v>751.61</v>
      </c>
    </row>
    <row r="46" spans="1:21" x14ac:dyDescent="0.35">
      <c r="A46" s="4" t="s">
        <v>58</v>
      </c>
      <c r="B46" s="2">
        <v>45460</v>
      </c>
      <c r="C46" s="9">
        <f t="shared" si="0"/>
        <v>6</v>
      </c>
      <c r="D46" s="9" t="str">
        <f t="shared" si="1"/>
        <v>Jun</v>
      </c>
      <c r="E46" s="9">
        <f t="shared" si="2"/>
        <v>2024</v>
      </c>
      <c r="F46" t="s">
        <v>1608</v>
      </c>
      <c r="G46" s="9">
        <v>83</v>
      </c>
      <c r="H46" s="9" t="str" cm="1">
        <f t="array" ref="H46">_xlfn.IFS(OR(ISBLANK(G46), G46=""),"Unknown",G46&lt;=12,"Child",G46&lt;=17,"Teen",G46&lt;=29,"Young Adult",G46&lt;=44,"Adult",G46&lt;=59,"Middle Age",G46&lt;=79,"Senior",G46&gt;=80,"Elderly")</f>
        <v>Elderly</v>
      </c>
      <c r="I46" s="4" t="s">
        <v>2561</v>
      </c>
      <c r="K46" s="7"/>
      <c r="L46" s="4" t="s">
        <v>2565</v>
      </c>
      <c r="M46" s="4" t="s">
        <v>2583</v>
      </c>
      <c r="N46" s="4" t="s">
        <v>2587</v>
      </c>
      <c r="O46" s="4" t="s">
        <v>2598</v>
      </c>
      <c r="P46" s="11">
        <v>390.41</v>
      </c>
      <c r="Q46" t="s">
        <v>2609</v>
      </c>
      <c r="R46" t="str">
        <f t="shared" si="3"/>
        <v/>
      </c>
      <c r="S46" s="9">
        <v>1</v>
      </c>
      <c r="T46">
        <f t="shared" si="4"/>
        <v>0</v>
      </c>
      <c r="U46">
        <f t="shared" si="5"/>
        <v>390.41</v>
      </c>
    </row>
    <row r="47" spans="1:21" x14ac:dyDescent="0.35">
      <c r="A47" s="4" t="s">
        <v>59</v>
      </c>
      <c r="B47" s="2">
        <v>45361</v>
      </c>
      <c r="C47" s="9">
        <f t="shared" si="0"/>
        <v>3</v>
      </c>
      <c r="D47" s="9" t="str">
        <f t="shared" si="1"/>
        <v>Mar</v>
      </c>
      <c r="E47" s="9">
        <f t="shared" si="2"/>
        <v>2024</v>
      </c>
      <c r="F47" t="s">
        <v>1609</v>
      </c>
      <c r="H47" s="9" t="str" cm="1">
        <f t="array" ref="H47">_xlfn.IFS(OR(ISBLANK(G47), G47=""),"Unknown",G47&lt;=12,"Child",G47&lt;=17,"Teen",G47&lt;=29,"Young Adult",G47&lt;=44,"Adult",G47&lt;=59,"Middle Age",G47&lt;=79,"Senior",G47&gt;=80,"Elderly")</f>
        <v>Unknown</v>
      </c>
      <c r="I47" s="4" t="s">
        <v>2561</v>
      </c>
      <c r="K47" s="7">
        <v>66.400000000000006</v>
      </c>
      <c r="L47" s="4" t="s">
        <v>2568</v>
      </c>
      <c r="M47" s="4" t="s">
        <v>2577</v>
      </c>
      <c r="N47" s="4" t="s">
        <v>2588</v>
      </c>
      <c r="O47" s="4" t="s">
        <v>2598</v>
      </c>
      <c r="P47" s="11">
        <v>708.93</v>
      </c>
      <c r="Q47" t="s">
        <v>2609</v>
      </c>
      <c r="R47" t="str">
        <f t="shared" si="3"/>
        <v/>
      </c>
      <c r="S47" s="9">
        <v>5</v>
      </c>
      <c r="T47">
        <f t="shared" si="4"/>
        <v>0</v>
      </c>
      <c r="U47">
        <f t="shared" si="5"/>
        <v>708.93</v>
      </c>
    </row>
    <row r="48" spans="1:21" x14ac:dyDescent="0.35">
      <c r="A48" s="4" t="s">
        <v>60</v>
      </c>
      <c r="B48" s="2">
        <v>45329</v>
      </c>
      <c r="C48" s="9">
        <f t="shared" si="0"/>
        <v>2</v>
      </c>
      <c r="D48" s="9" t="str">
        <f t="shared" si="1"/>
        <v>Feb</v>
      </c>
      <c r="E48" s="9">
        <f t="shared" si="2"/>
        <v>2024</v>
      </c>
      <c r="F48" t="s">
        <v>1610</v>
      </c>
      <c r="H48" s="9" t="str" cm="1">
        <f t="array" ref="H48">_xlfn.IFS(OR(ISBLANK(G48), G48=""),"Unknown",G48&lt;=12,"Child",G48&lt;=17,"Teen",G48&lt;=29,"Young Adult",G48&lt;=44,"Adult",G48&lt;=59,"Middle Age",G48&lt;=79,"Senior",G48&gt;=80,"Elderly")</f>
        <v>Unknown</v>
      </c>
      <c r="I48" s="4" t="s">
        <v>2561</v>
      </c>
      <c r="J48" s="7">
        <v>129.9</v>
      </c>
      <c r="K48" s="7"/>
      <c r="L48" s="4" t="s">
        <v>2567</v>
      </c>
      <c r="M48" s="4" t="s">
        <v>2583</v>
      </c>
      <c r="N48" s="4" t="s">
        <v>2589</v>
      </c>
      <c r="O48" s="4" t="s">
        <v>2598</v>
      </c>
      <c r="P48" s="11">
        <v>729.49</v>
      </c>
      <c r="Q48" s="4" t="s">
        <v>2603</v>
      </c>
      <c r="R48" t="str">
        <f t="shared" si="3"/>
        <v/>
      </c>
      <c r="S48" s="9" t="s">
        <v>2610</v>
      </c>
      <c r="T48">
        <f t="shared" si="4"/>
        <v>729.49</v>
      </c>
      <c r="U48">
        <f t="shared" si="5"/>
        <v>0</v>
      </c>
    </row>
    <row r="49" spans="1:21" x14ac:dyDescent="0.35">
      <c r="A49" s="4" t="s">
        <v>61</v>
      </c>
      <c r="B49" s="2">
        <v>45705</v>
      </c>
      <c r="C49" s="9">
        <f t="shared" si="0"/>
        <v>2</v>
      </c>
      <c r="D49" s="9" t="str">
        <f t="shared" si="1"/>
        <v>Feb</v>
      </c>
      <c r="E49" s="9">
        <f t="shared" si="2"/>
        <v>2025</v>
      </c>
      <c r="F49" t="s">
        <v>1611</v>
      </c>
      <c r="H49" s="9" t="str" cm="1">
        <f t="array" ref="H49">_xlfn.IFS(OR(ISBLANK(G49), G49=""),"Unknown",G49&lt;=12,"Child",G49&lt;=17,"Teen",G49&lt;=29,"Young Adult",G49&lt;=44,"Adult",G49&lt;=59,"Middle Age",G49&lt;=79,"Senior",G49&gt;=80,"Elderly")</f>
        <v>Unknown</v>
      </c>
      <c r="I49" t="s">
        <v>2607</v>
      </c>
      <c r="J49" s="7">
        <v>117.6</v>
      </c>
      <c r="K49" s="7"/>
      <c r="L49" s="4" t="s">
        <v>2563</v>
      </c>
      <c r="M49" s="4" t="s">
        <v>2581</v>
      </c>
      <c r="N49" s="4" t="s">
        <v>2588</v>
      </c>
      <c r="O49" s="4" t="s">
        <v>2599</v>
      </c>
      <c r="P49" s="11">
        <v>489.52</v>
      </c>
      <c r="Q49" t="s">
        <v>2609</v>
      </c>
      <c r="R49" t="str">
        <f t="shared" si="3"/>
        <v/>
      </c>
      <c r="S49" s="9">
        <v>4</v>
      </c>
      <c r="T49">
        <f t="shared" si="4"/>
        <v>0</v>
      </c>
      <c r="U49">
        <f t="shared" si="5"/>
        <v>489.52</v>
      </c>
    </row>
    <row r="50" spans="1:21" x14ac:dyDescent="0.35">
      <c r="A50" s="4" t="s">
        <v>62</v>
      </c>
      <c r="B50" s="2">
        <v>45776</v>
      </c>
      <c r="C50" s="9">
        <f t="shared" si="0"/>
        <v>4</v>
      </c>
      <c r="D50" s="9" t="str">
        <f t="shared" si="1"/>
        <v>Apr</v>
      </c>
      <c r="E50" s="9">
        <f t="shared" si="2"/>
        <v>2025</v>
      </c>
      <c r="F50" t="s">
        <v>1612</v>
      </c>
      <c r="H50" s="9" t="str" cm="1">
        <f t="array" ref="H50">_xlfn.IFS(OR(ISBLANK(G50), G50=""),"Unknown",G50&lt;=12,"Child",G50&lt;=17,"Teen",G50&lt;=29,"Young Adult",G50&lt;=44,"Adult",G50&lt;=59,"Middle Age",G50&lt;=79,"Senior",G50&gt;=80,"Elderly")</f>
        <v>Unknown</v>
      </c>
      <c r="I50" s="4" t="s">
        <v>2607</v>
      </c>
      <c r="J50" s="7">
        <v>170.1</v>
      </c>
      <c r="K50" s="7"/>
      <c r="L50" s="4" t="s">
        <v>2563</v>
      </c>
      <c r="M50" s="4" t="s">
        <v>2583</v>
      </c>
      <c r="N50" s="4" t="s">
        <v>2592</v>
      </c>
      <c r="O50" s="4" t="s">
        <v>2600</v>
      </c>
      <c r="P50" s="11">
        <v>743.11</v>
      </c>
      <c r="Q50" t="s">
        <v>2609</v>
      </c>
      <c r="R50" t="str">
        <f t="shared" si="3"/>
        <v/>
      </c>
      <c r="S50" s="9">
        <v>4</v>
      </c>
      <c r="T50">
        <f t="shared" si="4"/>
        <v>0</v>
      </c>
      <c r="U50">
        <f t="shared" si="5"/>
        <v>743.11</v>
      </c>
    </row>
    <row r="51" spans="1:21" x14ac:dyDescent="0.35">
      <c r="A51" s="4" t="s">
        <v>63</v>
      </c>
      <c r="B51" s="2">
        <v>45763</v>
      </c>
      <c r="C51" s="9">
        <f t="shared" si="0"/>
        <v>4</v>
      </c>
      <c r="D51" s="9" t="str">
        <f t="shared" si="1"/>
        <v>Apr</v>
      </c>
      <c r="E51" s="9">
        <f t="shared" si="2"/>
        <v>2025</v>
      </c>
      <c r="F51" t="s">
        <v>1613</v>
      </c>
      <c r="G51" s="9">
        <v>36</v>
      </c>
      <c r="H51" s="9" t="str" cm="1">
        <f t="array" ref="H51">_xlfn.IFS(OR(ISBLANK(G51), G51=""),"Unknown",G51&lt;=12,"Child",G51&lt;=17,"Teen",G51&lt;=29,"Young Adult",G51&lt;=44,"Adult",G51&lt;=59,"Middle Age",G51&lt;=79,"Senior",G51&gt;=80,"Elderly")</f>
        <v>Adult</v>
      </c>
      <c r="I51" s="4" t="s">
        <v>2607</v>
      </c>
      <c r="K51" s="7"/>
      <c r="L51" s="4" t="s">
        <v>2566</v>
      </c>
      <c r="M51" s="4" t="s">
        <v>2575</v>
      </c>
      <c r="N51" s="4" t="s">
        <v>2589</v>
      </c>
      <c r="O51" s="4" t="s">
        <v>2601</v>
      </c>
      <c r="P51" s="11">
        <v>148.03</v>
      </c>
      <c r="Q51" t="s">
        <v>2609</v>
      </c>
      <c r="R51" t="str">
        <f t="shared" si="3"/>
        <v/>
      </c>
      <c r="S51" s="9">
        <v>5</v>
      </c>
      <c r="T51">
        <f t="shared" si="4"/>
        <v>0</v>
      </c>
      <c r="U51">
        <f t="shared" si="5"/>
        <v>148.03</v>
      </c>
    </row>
    <row r="52" spans="1:21" x14ac:dyDescent="0.35">
      <c r="A52" s="4" t="s">
        <v>64</v>
      </c>
      <c r="B52" s="2">
        <v>45804</v>
      </c>
      <c r="C52" s="9">
        <f t="shared" si="0"/>
        <v>5</v>
      </c>
      <c r="D52" s="9" t="str">
        <f t="shared" si="1"/>
        <v>May</v>
      </c>
      <c r="E52" s="9">
        <f t="shared" si="2"/>
        <v>2025</v>
      </c>
      <c r="F52" t="s">
        <v>1614</v>
      </c>
      <c r="H52" s="9" t="str" cm="1">
        <f t="array" ref="H52">_xlfn.IFS(OR(ISBLANK(G52), G52=""),"Unknown",G52&lt;=12,"Child",G52&lt;=17,"Teen",G52&lt;=29,"Young Adult",G52&lt;=44,"Adult",G52&lt;=59,"Middle Age",G52&lt;=79,"Senior",G52&gt;=80,"Elderly")</f>
        <v>Unknown</v>
      </c>
      <c r="I52" t="s">
        <v>2607</v>
      </c>
      <c r="K52" s="7"/>
      <c r="L52" s="4" t="s">
        <v>2565</v>
      </c>
      <c r="M52" s="4" t="s">
        <v>2583</v>
      </c>
      <c r="N52" s="4" t="s">
        <v>2588</v>
      </c>
      <c r="O52" s="4" t="s">
        <v>2599</v>
      </c>
      <c r="P52" s="11">
        <v>423.28</v>
      </c>
      <c r="Q52" t="s">
        <v>2609</v>
      </c>
      <c r="R52" t="str">
        <f t="shared" si="3"/>
        <v/>
      </c>
      <c r="S52" s="9" t="s">
        <v>2610</v>
      </c>
      <c r="T52">
        <f t="shared" si="4"/>
        <v>0</v>
      </c>
      <c r="U52">
        <f t="shared" si="5"/>
        <v>423.28</v>
      </c>
    </row>
    <row r="53" spans="1:21" x14ac:dyDescent="0.35">
      <c r="A53" s="4" t="s">
        <v>65</v>
      </c>
      <c r="B53" s="2">
        <v>45469</v>
      </c>
      <c r="C53" s="9">
        <f t="shared" si="0"/>
        <v>6</v>
      </c>
      <c r="D53" s="9" t="str">
        <f t="shared" si="1"/>
        <v>Jun</v>
      </c>
      <c r="E53" s="9">
        <f t="shared" si="2"/>
        <v>2024</v>
      </c>
      <c r="F53" t="s">
        <v>1615</v>
      </c>
      <c r="H53" s="9" t="str" cm="1">
        <f t="array" ref="H53">_xlfn.IFS(OR(ISBLANK(G53), G53=""),"Unknown",G53&lt;=12,"Child",G53&lt;=17,"Teen",G53&lt;=29,"Young Adult",G53&lt;=44,"Adult",G53&lt;=59,"Middle Age",G53&lt;=79,"Senior",G53&gt;=80,"Elderly")</f>
        <v>Unknown</v>
      </c>
      <c r="I53" s="4" t="s">
        <v>2561</v>
      </c>
      <c r="K53" s="7"/>
      <c r="L53" s="4" t="s">
        <v>2565</v>
      </c>
      <c r="M53" s="4" t="s">
        <v>2575</v>
      </c>
      <c r="N53" s="4" t="s">
        <v>2585</v>
      </c>
      <c r="O53" s="4" t="s">
        <v>2598</v>
      </c>
      <c r="P53" s="11">
        <v>491.07</v>
      </c>
      <c r="Q53" s="4" t="s">
        <v>2604</v>
      </c>
      <c r="R53" t="str">
        <f t="shared" si="3"/>
        <v/>
      </c>
      <c r="S53" s="9">
        <v>4</v>
      </c>
      <c r="T53">
        <f t="shared" si="4"/>
        <v>0</v>
      </c>
      <c r="U53">
        <f t="shared" si="5"/>
        <v>491.07</v>
      </c>
    </row>
    <row r="54" spans="1:21" x14ac:dyDescent="0.35">
      <c r="A54" s="4" t="s">
        <v>66</v>
      </c>
      <c r="B54" s="2">
        <v>45334</v>
      </c>
      <c r="C54" s="9">
        <f t="shared" si="0"/>
        <v>2</v>
      </c>
      <c r="D54" s="9" t="str">
        <f t="shared" si="1"/>
        <v>Feb</v>
      </c>
      <c r="E54" s="9">
        <f t="shared" si="2"/>
        <v>2024</v>
      </c>
      <c r="F54" t="s">
        <v>1616</v>
      </c>
      <c r="H54" s="9" t="str" cm="1">
        <f t="array" ref="H54">_xlfn.IFS(OR(ISBLANK(G54), G54=""),"Unknown",G54&lt;=12,"Child",G54&lt;=17,"Teen",G54&lt;=29,"Young Adult",G54&lt;=44,"Adult",G54&lt;=59,"Middle Age",G54&lt;=79,"Senior",G54&gt;=80,"Elderly")</f>
        <v>Unknown</v>
      </c>
      <c r="I54" s="4" t="s">
        <v>2561</v>
      </c>
      <c r="K54" s="7"/>
      <c r="L54" s="4" t="s">
        <v>2563</v>
      </c>
      <c r="M54" s="4" t="s">
        <v>2571</v>
      </c>
      <c r="N54" s="4" t="s">
        <v>2590</v>
      </c>
      <c r="O54" s="4" t="s">
        <v>2600</v>
      </c>
      <c r="P54" s="11">
        <v>957.28</v>
      </c>
      <c r="Q54" s="4" t="s">
        <v>2604</v>
      </c>
      <c r="R54" t="str">
        <f t="shared" si="3"/>
        <v/>
      </c>
      <c r="S54" s="9">
        <v>5</v>
      </c>
      <c r="T54">
        <f t="shared" si="4"/>
        <v>0</v>
      </c>
      <c r="U54">
        <f t="shared" si="5"/>
        <v>957.28</v>
      </c>
    </row>
    <row r="55" spans="1:21" x14ac:dyDescent="0.35">
      <c r="A55" s="4" t="s">
        <v>67</v>
      </c>
      <c r="B55" s="2">
        <v>45764</v>
      </c>
      <c r="C55" s="9">
        <f t="shared" si="0"/>
        <v>4</v>
      </c>
      <c r="D55" s="9" t="str">
        <f t="shared" si="1"/>
        <v>Apr</v>
      </c>
      <c r="E55" s="9">
        <f t="shared" si="2"/>
        <v>2025</v>
      </c>
      <c r="F55" t="s">
        <v>1617</v>
      </c>
      <c r="H55" s="9" t="str" cm="1">
        <f t="array" ref="H55">_xlfn.IFS(OR(ISBLANK(G55), G55=""),"Unknown",G55&lt;=12,"Child",G55&lt;=17,"Teen",G55&lt;=29,"Young Adult",G55&lt;=44,"Adult",G55&lt;=59,"Middle Age",G55&lt;=79,"Senior",G55&gt;=80,"Elderly")</f>
        <v>Unknown</v>
      </c>
      <c r="I55" s="4" t="s">
        <v>2561</v>
      </c>
      <c r="J55" s="7">
        <v>196.5</v>
      </c>
      <c r="K55" s="7"/>
      <c r="L55" s="4" t="s">
        <v>2567</v>
      </c>
      <c r="M55" s="4" t="s">
        <v>2581</v>
      </c>
      <c r="N55" s="4" t="s">
        <v>2587</v>
      </c>
      <c r="O55" s="4" t="s">
        <v>2598</v>
      </c>
      <c r="P55" s="11">
        <v>633.44529764656795</v>
      </c>
      <c r="Q55" t="s">
        <v>2609</v>
      </c>
      <c r="R55" t="str">
        <f t="shared" si="3"/>
        <v/>
      </c>
      <c r="S55" s="9" t="s">
        <v>2610</v>
      </c>
      <c r="T55">
        <f t="shared" si="4"/>
        <v>0</v>
      </c>
      <c r="U55">
        <f t="shared" si="5"/>
        <v>633.44529764656795</v>
      </c>
    </row>
    <row r="56" spans="1:21" x14ac:dyDescent="0.35">
      <c r="A56" s="4" t="s">
        <v>68</v>
      </c>
      <c r="B56" s="2">
        <v>45617</v>
      </c>
      <c r="C56" s="9">
        <f t="shared" si="0"/>
        <v>11</v>
      </c>
      <c r="D56" s="9" t="str">
        <f t="shared" si="1"/>
        <v>Nov</v>
      </c>
      <c r="E56" s="9">
        <f t="shared" si="2"/>
        <v>2024</v>
      </c>
      <c r="F56" t="s">
        <v>1618</v>
      </c>
      <c r="G56" s="9">
        <v>15</v>
      </c>
      <c r="H56" s="9" t="str" cm="1">
        <f t="array" ref="H56">_xlfn.IFS(OR(ISBLANK(G56), G56=""),"Unknown",G56&lt;=12,"Child",G56&lt;=17,"Teen",G56&lt;=29,"Young Adult",G56&lt;=44,"Adult",G56&lt;=59,"Middle Age",G56&lt;=79,"Senior",G56&gt;=80,"Elderly")</f>
        <v>Teen</v>
      </c>
      <c r="I56" s="4" t="s">
        <v>2558</v>
      </c>
      <c r="K56" s="7">
        <v>46.9</v>
      </c>
      <c r="L56" s="4" t="s">
        <v>2563</v>
      </c>
      <c r="M56" s="4" t="s">
        <v>2574</v>
      </c>
      <c r="N56" s="4" t="s">
        <v>2587</v>
      </c>
      <c r="O56" s="4" t="s">
        <v>2601</v>
      </c>
      <c r="P56" s="11">
        <v>458.57</v>
      </c>
      <c r="Q56" s="4" t="s">
        <v>2602</v>
      </c>
      <c r="R56" t="str">
        <f t="shared" si="3"/>
        <v/>
      </c>
      <c r="S56" s="9">
        <v>1</v>
      </c>
      <c r="T56">
        <f t="shared" si="4"/>
        <v>0</v>
      </c>
      <c r="U56">
        <f t="shared" si="5"/>
        <v>458.57</v>
      </c>
    </row>
    <row r="57" spans="1:21" x14ac:dyDescent="0.35">
      <c r="A57" s="4" t="s">
        <v>69</v>
      </c>
      <c r="B57" s="2">
        <v>45993</v>
      </c>
      <c r="C57" s="9">
        <f t="shared" si="0"/>
        <v>12</v>
      </c>
      <c r="D57" s="9" t="str">
        <f t="shared" si="1"/>
        <v>Dec</v>
      </c>
      <c r="E57" s="9">
        <f t="shared" si="2"/>
        <v>2025</v>
      </c>
      <c r="F57" t="s">
        <v>1619</v>
      </c>
      <c r="H57" s="9" t="str" cm="1">
        <f t="array" ref="H57">_xlfn.IFS(OR(ISBLANK(G57), G57=""),"Unknown",G57&lt;=12,"Child",G57&lt;=17,"Teen",G57&lt;=29,"Young Adult",G57&lt;=44,"Adult",G57&lt;=59,"Middle Age",G57&lt;=79,"Senior",G57&gt;=80,"Elderly")</f>
        <v>Unknown</v>
      </c>
      <c r="I57" s="4" t="s">
        <v>2561</v>
      </c>
      <c r="J57" s="7">
        <v>115.9</v>
      </c>
      <c r="K57" s="7"/>
      <c r="L57" s="4" t="s">
        <v>2565</v>
      </c>
      <c r="M57" s="4" t="s">
        <v>2579</v>
      </c>
      <c r="N57" s="4" t="s">
        <v>2584</v>
      </c>
      <c r="O57" s="4" t="s">
        <v>2598</v>
      </c>
      <c r="P57" s="11">
        <v>167.98</v>
      </c>
      <c r="Q57" s="4" t="s">
        <v>2602</v>
      </c>
      <c r="R57" t="str">
        <f t="shared" si="3"/>
        <v/>
      </c>
      <c r="S57" s="9">
        <v>5</v>
      </c>
      <c r="T57">
        <f t="shared" si="4"/>
        <v>0</v>
      </c>
      <c r="U57">
        <f t="shared" si="5"/>
        <v>167.98</v>
      </c>
    </row>
    <row r="58" spans="1:21" x14ac:dyDescent="0.35">
      <c r="A58" s="4" t="s">
        <v>70</v>
      </c>
      <c r="B58" s="2">
        <v>45644</v>
      </c>
      <c r="C58" s="9">
        <f t="shared" si="0"/>
        <v>12</v>
      </c>
      <c r="D58" s="9" t="str">
        <f t="shared" si="1"/>
        <v>Dec</v>
      </c>
      <c r="E58" s="9">
        <f t="shared" si="2"/>
        <v>2024</v>
      </c>
      <c r="F58" t="s">
        <v>1620</v>
      </c>
      <c r="G58" s="9">
        <v>3</v>
      </c>
      <c r="H58" s="9" t="str" cm="1">
        <f t="array" ref="H58">_xlfn.IFS(OR(ISBLANK(G58), G58=""),"Unknown",G58&lt;=12,"Child",G58&lt;=17,"Teen",G58&lt;=29,"Young Adult",G58&lt;=44,"Adult",G58&lt;=59,"Middle Age",G58&lt;=79,"Senior",G58&gt;=80,"Elderly")</f>
        <v>Child</v>
      </c>
      <c r="I58" t="s">
        <v>2607</v>
      </c>
      <c r="J58" s="7">
        <v>114</v>
      </c>
      <c r="K58" s="7">
        <v>74.400000000000006</v>
      </c>
      <c r="L58" s="4" t="s">
        <v>2566</v>
      </c>
      <c r="M58" s="4" t="s">
        <v>2572</v>
      </c>
      <c r="N58" s="4" t="s">
        <v>2587</v>
      </c>
      <c r="O58" s="4" t="s">
        <v>2601</v>
      </c>
      <c r="P58" s="11">
        <v>740.82</v>
      </c>
      <c r="Q58" t="s">
        <v>2609</v>
      </c>
      <c r="R58" t="str">
        <f t="shared" si="3"/>
        <v/>
      </c>
      <c r="S58" s="9" t="s">
        <v>2610</v>
      </c>
      <c r="T58">
        <f t="shared" si="4"/>
        <v>0</v>
      </c>
      <c r="U58">
        <f t="shared" si="5"/>
        <v>740.82</v>
      </c>
    </row>
    <row r="59" spans="1:21" x14ac:dyDescent="0.35">
      <c r="A59" s="4" t="s">
        <v>71</v>
      </c>
      <c r="B59" s="2">
        <v>45534</v>
      </c>
      <c r="C59" s="9">
        <f t="shared" si="0"/>
        <v>8</v>
      </c>
      <c r="D59" s="9" t="str">
        <f t="shared" si="1"/>
        <v>Aug</v>
      </c>
      <c r="E59" s="9">
        <f t="shared" si="2"/>
        <v>2024</v>
      </c>
      <c r="F59" t="s">
        <v>1621</v>
      </c>
      <c r="H59" s="9" t="str" cm="1">
        <f t="array" ref="H59">_xlfn.IFS(OR(ISBLANK(G59), G59=""),"Unknown",G59&lt;=12,"Child",G59&lt;=17,"Teen",G59&lt;=29,"Young Adult",G59&lt;=44,"Adult",G59&lt;=59,"Middle Age",G59&lt;=79,"Senior",G59&gt;=80,"Elderly")</f>
        <v>Unknown</v>
      </c>
      <c r="I59" s="4" t="s">
        <v>2607</v>
      </c>
      <c r="J59" s="7">
        <v>191</v>
      </c>
      <c r="K59" s="7">
        <v>74.599999999999994</v>
      </c>
      <c r="L59" s="4" t="s">
        <v>2563</v>
      </c>
      <c r="M59" s="4" t="s">
        <v>2571</v>
      </c>
      <c r="N59" s="4" t="s">
        <v>2589</v>
      </c>
      <c r="O59" s="4" t="s">
        <v>2598</v>
      </c>
      <c r="P59" s="11">
        <v>413.86</v>
      </c>
      <c r="Q59" t="s">
        <v>2609</v>
      </c>
      <c r="R59" t="str">
        <f t="shared" si="3"/>
        <v/>
      </c>
      <c r="S59" s="9">
        <v>5</v>
      </c>
      <c r="T59">
        <f t="shared" si="4"/>
        <v>0</v>
      </c>
      <c r="U59">
        <f t="shared" si="5"/>
        <v>413.86</v>
      </c>
    </row>
    <row r="60" spans="1:21" x14ac:dyDescent="0.35">
      <c r="A60" s="4" t="s">
        <v>72</v>
      </c>
      <c r="B60" s="2">
        <v>45488</v>
      </c>
      <c r="C60" s="9">
        <f t="shared" si="0"/>
        <v>7</v>
      </c>
      <c r="D60" s="9" t="str">
        <f t="shared" si="1"/>
        <v>Jul</v>
      </c>
      <c r="E60" s="9">
        <f t="shared" si="2"/>
        <v>2024</v>
      </c>
      <c r="F60" t="s">
        <v>1622</v>
      </c>
      <c r="H60" s="9" t="str" cm="1">
        <f t="array" ref="H60">_xlfn.IFS(OR(ISBLANK(G60), G60=""),"Unknown",G60&lt;=12,"Child",G60&lt;=17,"Teen",G60&lt;=29,"Young Adult",G60&lt;=44,"Adult",G60&lt;=59,"Middle Age",G60&lt;=79,"Senior",G60&gt;=80,"Elderly")</f>
        <v>Unknown</v>
      </c>
      <c r="I60" s="4" t="s">
        <v>2561</v>
      </c>
      <c r="K60" s="7">
        <v>67.900000000000006</v>
      </c>
      <c r="L60" s="4" t="s">
        <v>2564</v>
      </c>
      <c r="M60" s="4" t="s">
        <v>2583</v>
      </c>
      <c r="N60" s="4" t="s">
        <v>2585</v>
      </c>
      <c r="O60" s="4" t="s">
        <v>2601</v>
      </c>
      <c r="P60" s="11">
        <v>70.02</v>
      </c>
      <c r="Q60" s="4" t="s">
        <v>2603</v>
      </c>
      <c r="R60" t="str">
        <f t="shared" si="3"/>
        <v/>
      </c>
      <c r="S60" s="9">
        <v>2</v>
      </c>
      <c r="T60">
        <f t="shared" si="4"/>
        <v>70.02</v>
      </c>
      <c r="U60">
        <f t="shared" si="5"/>
        <v>0</v>
      </c>
    </row>
    <row r="61" spans="1:21" x14ac:dyDescent="0.35">
      <c r="A61" s="4" t="s">
        <v>73</v>
      </c>
      <c r="B61" s="2">
        <v>45783</v>
      </c>
      <c r="C61" s="9">
        <f t="shared" si="0"/>
        <v>5</v>
      </c>
      <c r="D61" s="9" t="str">
        <f t="shared" si="1"/>
        <v>May</v>
      </c>
      <c r="E61" s="9">
        <f t="shared" si="2"/>
        <v>2025</v>
      </c>
      <c r="F61" t="s">
        <v>1623</v>
      </c>
      <c r="H61" s="9" t="str" cm="1">
        <f t="array" ref="H61">_xlfn.IFS(OR(ISBLANK(G61), G61=""),"Unknown",G61&lt;=12,"Child",G61&lt;=17,"Teen",G61&lt;=29,"Young Adult",G61&lt;=44,"Adult",G61&lt;=59,"Middle Age",G61&lt;=79,"Senior",G61&gt;=80,"Elderly")</f>
        <v>Unknown</v>
      </c>
      <c r="I61" s="4" t="s">
        <v>2561</v>
      </c>
      <c r="K61" s="7"/>
      <c r="L61" s="4" t="s">
        <v>2568</v>
      </c>
      <c r="M61" s="4" t="s">
        <v>2576</v>
      </c>
      <c r="N61" s="4" t="s">
        <v>2586</v>
      </c>
      <c r="O61" s="4" t="s">
        <v>2601</v>
      </c>
      <c r="P61" s="11">
        <v>921.62</v>
      </c>
      <c r="Q61" t="s">
        <v>2609</v>
      </c>
      <c r="R61" t="str">
        <f t="shared" si="3"/>
        <v/>
      </c>
      <c r="S61" s="9" t="s">
        <v>2610</v>
      </c>
      <c r="T61">
        <f t="shared" si="4"/>
        <v>0</v>
      </c>
      <c r="U61">
        <f t="shared" si="5"/>
        <v>921.62</v>
      </c>
    </row>
    <row r="62" spans="1:21" x14ac:dyDescent="0.35">
      <c r="A62" s="4" t="s">
        <v>74</v>
      </c>
      <c r="B62" s="2">
        <v>45841</v>
      </c>
      <c r="C62" s="9">
        <f t="shared" si="0"/>
        <v>7</v>
      </c>
      <c r="D62" s="9" t="str">
        <f t="shared" si="1"/>
        <v>Jul</v>
      </c>
      <c r="E62" s="9">
        <f t="shared" si="2"/>
        <v>2025</v>
      </c>
      <c r="F62" t="s">
        <v>1624</v>
      </c>
      <c r="G62" s="9">
        <v>20</v>
      </c>
      <c r="H62" s="9" t="str" cm="1">
        <f t="array" ref="H62">_xlfn.IFS(OR(ISBLANK(G62), G62=""),"Unknown",G62&lt;=12,"Child",G62&lt;=17,"Teen",G62&lt;=29,"Young Adult",G62&lt;=44,"Adult",G62&lt;=59,"Middle Age",G62&lt;=79,"Senior",G62&gt;=80,"Elderly")</f>
        <v>Young Adult</v>
      </c>
      <c r="I62" s="4" t="s">
        <v>2561</v>
      </c>
      <c r="K62" s="7"/>
      <c r="L62" s="4" t="s">
        <v>2564</v>
      </c>
      <c r="M62" s="4" t="s">
        <v>2572</v>
      </c>
      <c r="N62" s="4" t="s">
        <v>2588</v>
      </c>
      <c r="O62" s="4" t="s">
        <v>2598</v>
      </c>
      <c r="P62" s="11">
        <v>761.82</v>
      </c>
      <c r="Q62" s="4" t="s">
        <v>2604</v>
      </c>
      <c r="R62" t="str">
        <f t="shared" si="3"/>
        <v/>
      </c>
      <c r="S62" s="9">
        <v>1</v>
      </c>
      <c r="T62">
        <f t="shared" si="4"/>
        <v>0</v>
      </c>
      <c r="U62">
        <f t="shared" si="5"/>
        <v>761.82</v>
      </c>
    </row>
    <row r="63" spans="1:21" x14ac:dyDescent="0.35">
      <c r="A63" s="4" t="s">
        <v>75</v>
      </c>
      <c r="B63" s="2">
        <v>45934</v>
      </c>
      <c r="C63" s="9">
        <f t="shared" si="0"/>
        <v>10</v>
      </c>
      <c r="D63" s="9" t="str">
        <f t="shared" si="1"/>
        <v>Oct</v>
      </c>
      <c r="E63" s="9">
        <f t="shared" si="2"/>
        <v>2025</v>
      </c>
      <c r="F63" t="s">
        <v>1625</v>
      </c>
      <c r="H63" s="9" t="str" cm="1">
        <f t="array" ref="H63">_xlfn.IFS(OR(ISBLANK(G63), G63=""),"Unknown",G63&lt;=12,"Child",G63&lt;=17,"Teen",G63&lt;=29,"Young Adult",G63&lt;=44,"Adult",G63&lt;=59,"Middle Age",G63&lt;=79,"Senior",G63&gt;=80,"Elderly")</f>
        <v>Unknown</v>
      </c>
      <c r="I63" s="4" t="s">
        <v>2558</v>
      </c>
      <c r="J63" s="7">
        <v>124.7</v>
      </c>
      <c r="K63" s="7"/>
      <c r="L63" s="4" t="s">
        <v>2568</v>
      </c>
      <c r="M63" s="4" t="s">
        <v>2570</v>
      </c>
      <c r="N63" s="4" t="s">
        <v>2589</v>
      </c>
      <c r="O63" s="4" t="s">
        <v>2601</v>
      </c>
      <c r="P63" s="11">
        <v>227.8</v>
      </c>
      <c r="Q63" t="s">
        <v>2609</v>
      </c>
      <c r="R63" t="str">
        <f t="shared" si="3"/>
        <v/>
      </c>
      <c r="S63" s="9">
        <v>1</v>
      </c>
      <c r="T63">
        <f t="shared" si="4"/>
        <v>0</v>
      </c>
      <c r="U63">
        <f t="shared" si="5"/>
        <v>227.8</v>
      </c>
    </row>
    <row r="64" spans="1:21" x14ac:dyDescent="0.35">
      <c r="A64" s="4" t="s">
        <v>76</v>
      </c>
      <c r="B64" s="2">
        <v>45730</v>
      </c>
      <c r="C64" s="9">
        <f t="shared" si="0"/>
        <v>3</v>
      </c>
      <c r="D64" s="9" t="str">
        <f t="shared" si="1"/>
        <v>Mar</v>
      </c>
      <c r="E64" s="9">
        <f t="shared" si="2"/>
        <v>2025</v>
      </c>
      <c r="F64" t="s">
        <v>1626</v>
      </c>
      <c r="H64" s="9" t="str" cm="1">
        <f t="array" ref="H64">_xlfn.IFS(OR(ISBLANK(G64), G64=""),"Unknown",G64&lt;=12,"Child",G64&lt;=17,"Teen",G64&lt;=29,"Young Adult",G64&lt;=44,"Adult",G64&lt;=59,"Middle Age",G64&lt;=79,"Senior",G64&gt;=80,"Elderly")</f>
        <v>Unknown</v>
      </c>
      <c r="I64" t="s">
        <v>2607</v>
      </c>
      <c r="K64" s="7">
        <v>88.1</v>
      </c>
      <c r="L64" s="4" t="s">
        <v>2567</v>
      </c>
      <c r="M64" s="4" t="s">
        <v>2581</v>
      </c>
      <c r="N64" s="4" t="s">
        <v>2585</v>
      </c>
      <c r="O64" s="4" t="s">
        <v>2601</v>
      </c>
      <c r="P64" s="11">
        <v>104.43</v>
      </c>
      <c r="Q64" s="4" t="s">
        <v>2603</v>
      </c>
      <c r="R64" t="str">
        <f t="shared" si="3"/>
        <v/>
      </c>
      <c r="S64" s="9">
        <v>5</v>
      </c>
      <c r="T64">
        <f t="shared" si="4"/>
        <v>104.43</v>
      </c>
      <c r="U64">
        <f t="shared" si="5"/>
        <v>0</v>
      </c>
    </row>
    <row r="65" spans="1:21" x14ac:dyDescent="0.35">
      <c r="A65" s="4" t="s">
        <v>77</v>
      </c>
      <c r="B65" s="2">
        <v>45360</v>
      </c>
      <c r="C65" s="9">
        <f t="shared" si="0"/>
        <v>3</v>
      </c>
      <c r="D65" s="9" t="str">
        <f t="shared" si="1"/>
        <v>Mar</v>
      </c>
      <c r="E65" s="9">
        <f t="shared" si="2"/>
        <v>2024</v>
      </c>
      <c r="F65" t="s">
        <v>1627</v>
      </c>
      <c r="H65" s="9" t="str" cm="1">
        <f t="array" ref="H65">_xlfn.IFS(OR(ISBLANK(G65), G65=""),"Unknown",G65&lt;=12,"Child",G65&lt;=17,"Teen",G65&lt;=29,"Young Adult",G65&lt;=44,"Adult",G65&lt;=59,"Middle Age",G65&lt;=79,"Senior",G65&gt;=80,"Elderly")</f>
        <v>Unknown</v>
      </c>
      <c r="I65" s="4" t="s">
        <v>2558</v>
      </c>
      <c r="K65" s="7"/>
      <c r="L65" s="4" t="s">
        <v>2568</v>
      </c>
      <c r="M65" s="4" t="s">
        <v>2573</v>
      </c>
      <c r="N65" s="4" t="s">
        <v>2586</v>
      </c>
      <c r="O65" s="4" t="s">
        <v>2600</v>
      </c>
      <c r="P65" s="11">
        <v>860.97</v>
      </c>
      <c r="Q65" s="4" t="s">
        <v>2604</v>
      </c>
      <c r="R65" t="str">
        <f t="shared" si="3"/>
        <v/>
      </c>
      <c r="S65" s="9">
        <v>1</v>
      </c>
      <c r="T65">
        <f t="shared" si="4"/>
        <v>0</v>
      </c>
      <c r="U65">
        <f t="shared" si="5"/>
        <v>860.97</v>
      </c>
    </row>
    <row r="66" spans="1:21" x14ac:dyDescent="0.35">
      <c r="A66" s="4" t="s">
        <v>78</v>
      </c>
      <c r="B66" s="2">
        <v>45935</v>
      </c>
      <c r="C66" s="9">
        <f t="shared" ref="C66:C129" si="6">MONTH(B66)</f>
        <v>10</v>
      </c>
      <c r="D66" s="9" t="str">
        <f t="shared" ref="D66:D129" si="7">TEXT(B66, "mmm")</f>
        <v>Oct</v>
      </c>
      <c r="E66" s="9">
        <f t="shared" ref="E66:E129" si="8">YEAR(B66)</f>
        <v>2025</v>
      </c>
      <c r="F66" t="s">
        <v>1628</v>
      </c>
      <c r="H66" s="9" t="str" cm="1">
        <f t="array" ref="H66">_xlfn.IFS(OR(ISBLANK(G66), G66=""),"Unknown",G66&lt;=12,"Child",G66&lt;=17,"Teen",G66&lt;=29,"Young Adult",G66&lt;=44,"Adult",G66&lt;=59,"Middle Age",G66&lt;=79,"Senior",G66&gt;=80,"Elderly")</f>
        <v>Unknown</v>
      </c>
      <c r="I66" s="4" t="s">
        <v>2558</v>
      </c>
      <c r="K66" s="7"/>
      <c r="L66" s="4" t="s">
        <v>2565</v>
      </c>
      <c r="M66" s="4" t="s">
        <v>2576</v>
      </c>
      <c r="N66" s="4" t="s">
        <v>2588</v>
      </c>
      <c r="O66" s="4" t="s">
        <v>2600</v>
      </c>
      <c r="P66" s="11">
        <v>891.57</v>
      </c>
      <c r="Q66" s="4" t="s">
        <v>2604</v>
      </c>
      <c r="R66" t="str">
        <f t="shared" ref="R66:R129" si="9">IF(AND(OR(ISBLANK(P66), P66=""), Q66="Unpaid"), "Needs Review", "")</f>
        <v/>
      </c>
      <c r="S66" s="9">
        <v>2</v>
      </c>
      <c r="T66">
        <f t="shared" ref="T66:T129" si="10">IF(Q66="Paid",P66,0)</f>
        <v>0</v>
      </c>
      <c r="U66">
        <f t="shared" ref="U66:U129" si="11">IF(OR(Q66="Unpaid", Q66 = "Status Missing", Q66 = "Pending"), P66, 0)</f>
        <v>891.57</v>
      </c>
    </row>
    <row r="67" spans="1:21" x14ac:dyDescent="0.35">
      <c r="A67" s="4" t="s">
        <v>79</v>
      </c>
      <c r="B67" s="2">
        <v>45611</v>
      </c>
      <c r="C67" s="9">
        <f t="shared" si="6"/>
        <v>11</v>
      </c>
      <c r="D67" s="9" t="str">
        <f t="shared" si="7"/>
        <v>Nov</v>
      </c>
      <c r="E67" s="9">
        <f t="shared" si="8"/>
        <v>2024</v>
      </c>
      <c r="F67" t="s">
        <v>1629</v>
      </c>
      <c r="H67" s="9" t="str" cm="1">
        <f t="array" ref="H67">_xlfn.IFS(OR(ISBLANK(G67), G67=""),"Unknown",G67&lt;=12,"Child",G67&lt;=17,"Teen",G67&lt;=29,"Young Adult",G67&lt;=44,"Adult",G67&lt;=59,"Middle Age",G67&lt;=79,"Senior",G67&gt;=80,"Elderly")</f>
        <v>Unknown</v>
      </c>
      <c r="I67" s="4" t="s">
        <v>2561</v>
      </c>
      <c r="K67" s="7"/>
      <c r="L67" s="4" t="s">
        <v>2563</v>
      </c>
      <c r="M67" s="4" t="s">
        <v>2579</v>
      </c>
      <c r="N67" s="4" t="s">
        <v>2590</v>
      </c>
      <c r="O67" s="4" t="s">
        <v>2600</v>
      </c>
      <c r="P67" s="11">
        <v>176.13</v>
      </c>
      <c r="Q67" t="s">
        <v>2609</v>
      </c>
      <c r="R67" t="str">
        <f t="shared" si="9"/>
        <v/>
      </c>
      <c r="S67" s="9">
        <v>5</v>
      </c>
      <c r="T67">
        <f t="shared" si="10"/>
        <v>0</v>
      </c>
      <c r="U67">
        <f t="shared" si="11"/>
        <v>176.13</v>
      </c>
    </row>
    <row r="68" spans="1:21" x14ac:dyDescent="0.35">
      <c r="A68" s="4" t="s">
        <v>80</v>
      </c>
      <c r="B68" s="2">
        <v>45544</v>
      </c>
      <c r="C68" s="9">
        <f t="shared" si="6"/>
        <v>9</v>
      </c>
      <c r="D68" s="9" t="str">
        <f t="shared" si="7"/>
        <v>Sep</v>
      </c>
      <c r="E68" s="9">
        <f t="shared" si="8"/>
        <v>2024</v>
      </c>
      <c r="F68" t="s">
        <v>1630</v>
      </c>
      <c r="H68" s="9" t="str" cm="1">
        <f t="array" ref="H68">_xlfn.IFS(OR(ISBLANK(G68), G68=""),"Unknown",G68&lt;=12,"Child",G68&lt;=17,"Teen",G68&lt;=29,"Young Adult",G68&lt;=44,"Adult",G68&lt;=59,"Middle Age",G68&lt;=79,"Senior",G68&gt;=80,"Elderly")</f>
        <v>Unknown</v>
      </c>
      <c r="I68" t="s">
        <v>2607</v>
      </c>
      <c r="J68" s="7">
        <v>115.4</v>
      </c>
      <c r="K68" s="7">
        <v>59.9</v>
      </c>
      <c r="L68" s="4" t="s">
        <v>2563</v>
      </c>
      <c r="M68" s="4" t="s">
        <v>2574</v>
      </c>
      <c r="N68" s="4" t="s">
        <v>2586</v>
      </c>
      <c r="O68" s="4" t="s">
        <v>2599</v>
      </c>
      <c r="P68" s="11">
        <v>521.97</v>
      </c>
      <c r="Q68" s="4" t="s">
        <v>2603</v>
      </c>
      <c r="R68" t="str">
        <f t="shared" si="9"/>
        <v/>
      </c>
      <c r="S68" s="9">
        <v>4</v>
      </c>
      <c r="T68">
        <f t="shared" si="10"/>
        <v>521.97</v>
      </c>
      <c r="U68">
        <f t="shared" si="11"/>
        <v>0</v>
      </c>
    </row>
    <row r="69" spans="1:21" x14ac:dyDescent="0.35">
      <c r="A69" s="4" t="s">
        <v>81</v>
      </c>
      <c r="B69" s="2">
        <v>45491</v>
      </c>
      <c r="C69" s="9">
        <f t="shared" si="6"/>
        <v>7</v>
      </c>
      <c r="D69" s="9" t="str">
        <f t="shared" si="7"/>
        <v>Jul</v>
      </c>
      <c r="E69" s="9">
        <f t="shared" si="8"/>
        <v>2024</v>
      </c>
      <c r="F69" t="s">
        <v>1631</v>
      </c>
      <c r="H69" s="9" t="str" cm="1">
        <f t="array" ref="H69">_xlfn.IFS(OR(ISBLANK(G69), G69=""),"Unknown",G69&lt;=12,"Child",G69&lt;=17,"Teen",G69&lt;=29,"Young Adult",G69&lt;=44,"Adult",G69&lt;=59,"Middle Age",G69&lt;=79,"Senior",G69&gt;=80,"Elderly")</f>
        <v>Unknown</v>
      </c>
      <c r="I69" s="4" t="s">
        <v>2607</v>
      </c>
      <c r="J69" s="7">
        <v>129.30000000000001</v>
      </c>
      <c r="K69" s="7"/>
      <c r="L69" s="4" t="s">
        <v>2567</v>
      </c>
      <c r="M69" s="4" t="s">
        <v>2578</v>
      </c>
      <c r="N69" s="4" t="s">
        <v>2586</v>
      </c>
      <c r="O69" s="4" t="s">
        <v>2601</v>
      </c>
      <c r="P69" s="11">
        <v>193.93</v>
      </c>
      <c r="Q69" t="s">
        <v>2609</v>
      </c>
      <c r="R69" t="str">
        <f t="shared" si="9"/>
        <v/>
      </c>
      <c r="S69" s="9">
        <v>1</v>
      </c>
      <c r="T69">
        <f t="shared" si="10"/>
        <v>0</v>
      </c>
      <c r="U69">
        <f t="shared" si="11"/>
        <v>193.93</v>
      </c>
    </row>
    <row r="70" spans="1:21" x14ac:dyDescent="0.35">
      <c r="A70" s="4" t="s">
        <v>82</v>
      </c>
      <c r="B70" s="2">
        <v>45676</v>
      </c>
      <c r="C70" s="9">
        <f t="shared" si="6"/>
        <v>1</v>
      </c>
      <c r="D70" s="9" t="str">
        <f t="shared" si="7"/>
        <v>Jan</v>
      </c>
      <c r="E70" s="9">
        <f t="shared" si="8"/>
        <v>2025</v>
      </c>
      <c r="F70" t="s">
        <v>1632</v>
      </c>
      <c r="G70" s="9">
        <v>31</v>
      </c>
      <c r="H70" s="9" t="str" cm="1">
        <f t="array" ref="H70">_xlfn.IFS(OR(ISBLANK(G70), G70=""),"Unknown",G70&lt;=12,"Child",G70&lt;=17,"Teen",G70&lt;=29,"Young Adult",G70&lt;=44,"Adult",G70&lt;=59,"Middle Age",G70&lt;=79,"Senior",G70&gt;=80,"Elderly")</f>
        <v>Adult</v>
      </c>
      <c r="I70" t="s">
        <v>2607</v>
      </c>
      <c r="K70" s="7">
        <v>72.400000000000006</v>
      </c>
      <c r="L70" s="4" t="s">
        <v>2564</v>
      </c>
      <c r="M70" s="4" t="s">
        <v>2579</v>
      </c>
      <c r="N70" s="4" t="s">
        <v>2590</v>
      </c>
      <c r="O70" s="4" t="s">
        <v>2599</v>
      </c>
      <c r="P70" s="11">
        <v>88.23</v>
      </c>
      <c r="Q70" s="4" t="s">
        <v>2602</v>
      </c>
      <c r="R70" t="str">
        <f t="shared" si="9"/>
        <v/>
      </c>
      <c r="S70" s="9">
        <v>5</v>
      </c>
      <c r="T70">
        <f t="shared" si="10"/>
        <v>0</v>
      </c>
      <c r="U70">
        <f t="shared" si="11"/>
        <v>88.23</v>
      </c>
    </row>
    <row r="71" spans="1:21" x14ac:dyDescent="0.35">
      <c r="A71" s="4" t="s">
        <v>83</v>
      </c>
      <c r="B71" s="2">
        <v>45453</v>
      </c>
      <c r="C71" s="9">
        <f t="shared" si="6"/>
        <v>6</v>
      </c>
      <c r="D71" s="9" t="str">
        <f t="shared" si="7"/>
        <v>Jun</v>
      </c>
      <c r="E71" s="9">
        <f t="shared" si="8"/>
        <v>2024</v>
      </c>
      <c r="F71" t="s">
        <v>1633</v>
      </c>
      <c r="G71" s="9">
        <v>84</v>
      </c>
      <c r="H71" s="9" t="str" cm="1">
        <f t="array" ref="H71">_xlfn.IFS(OR(ISBLANK(G71), G71=""),"Unknown",G71&lt;=12,"Child",G71&lt;=17,"Teen",G71&lt;=29,"Young Adult",G71&lt;=44,"Adult",G71&lt;=59,"Middle Age",G71&lt;=79,"Senior",G71&gt;=80,"Elderly")</f>
        <v>Elderly</v>
      </c>
      <c r="I71" s="4" t="s">
        <v>2558</v>
      </c>
      <c r="K71" s="7"/>
      <c r="L71" s="4" t="s">
        <v>2568</v>
      </c>
      <c r="M71" s="4" t="s">
        <v>2571</v>
      </c>
      <c r="N71" s="4" t="s">
        <v>2584</v>
      </c>
      <c r="O71" s="4" t="s">
        <v>2600</v>
      </c>
      <c r="P71" s="11">
        <v>86.23</v>
      </c>
      <c r="Q71" t="s">
        <v>2609</v>
      </c>
      <c r="R71" t="str">
        <f t="shared" si="9"/>
        <v/>
      </c>
      <c r="S71" s="9" t="s">
        <v>2610</v>
      </c>
      <c r="T71">
        <f t="shared" si="10"/>
        <v>0</v>
      </c>
      <c r="U71">
        <f t="shared" si="11"/>
        <v>86.23</v>
      </c>
    </row>
    <row r="72" spans="1:21" x14ac:dyDescent="0.35">
      <c r="A72" s="4" t="s">
        <v>84</v>
      </c>
      <c r="B72" s="2">
        <v>45992</v>
      </c>
      <c r="C72" s="9">
        <f t="shared" si="6"/>
        <v>12</v>
      </c>
      <c r="D72" s="9" t="str">
        <f t="shared" si="7"/>
        <v>Dec</v>
      </c>
      <c r="E72" s="9">
        <f t="shared" si="8"/>
        <v>2025</v>
      </c>
      <c r="F72" t="s">
        <v>1634</v>
      </c>
      <c r="H72" s="9" t="str" cm="1">
        <f t="array" ref="H72">_xlfn.IFS(OR(ISBLANK(G72), G72=""),"Unknown",G72&lt;=12,"Child",G72&lt;=17,"Teen",G72&lt;=29,"Young Adult",G72&lt;=44,"Adult",G72&lt;=59,"Middle Age",G72&lt;=79,"Senior",G72&gt;=80,"Elderly")</f>
        <v>Unknown</v>
      </c>
      <c r="I72" t="s">
        <v>2607</v>
      </c>
      <c r="K72" s="7">
        <v>84.5</v>
      </c>
      <c r="L72" s="4" t="s">
        <v>2564</v>
      </c>
      <c r="M72" s="4" t="s">
        <v>2582</v>
      </c>
      <c r="N72" s="4" t="s">
        <v>2585</v>
      </c>
      <c r="O72" s="4" t="s">
        <v>2598</v>
      </c>
      <c r="P72" s="11">
        <v>310.77</v>
      </c>
      <c r="Q72" s="4" t="s">
        <v>2603</v>
      </c>
      <c r="R72" t="str">
        <f t="shared" si="9"/>
        <v/>
      </c>
      <c r="S72" s="9">
        <v>4</v>
      </c>
      <c r="T72">
        <f t="shared" si="10"/>
        <v>310.77</v>
      </c>
      <c r="U72">
        <f t="shared" si="11"/>
        <v>0</v>
      </c>
    </row>
    <row r="73" spans="1:21" x14ac:dyDescent="0.35">
      <c r="A73" s="4" t="s">
        <v>85</v>
      </c>
      <c r="B73" s="2">
        <v>45583</v>
      </c>
      <c r="C73" s="9">
        <f t="shared" si="6"/>
        <v>10</v>
      </c>
      <c r="D73" s="9" t="str">
        <f t="shared" si="7"/>
        <v>Oct</v>
      </c>
      <c r="E73" s="9">
        <f t="shared" si="8"/>
        <v>2024</v>
      </c>
      <c r="F73" t="s">
        <v>1635</v>
      </c>
      <c r="H73" s="9" t="str" cm="1">
        <f t="array" ref="H73">_xlfn.IFS(OR(ISBLANK(G73), G73=""),"Unknown",G73&lt;=12,"Child",G73&lt;=17,"Teen",G73&lt;=29,"Young Adult",G73&lt;=44,"Adult",G73&lt;=59,"Middle Age",G73&lt;=79,"Senior",G73&gt;=80,"Elderly")</f>
        <v>Unknown</v>
      </c>
      <c r="I73" s="4" t="s">
        <v>2558</v>
      </c>
      <c r="J73" s="7">
        <v>122.3</v>
      </c>
      <c r="K73" s="7"/>
      <c r="L73" s="4" t="s">
        <v>2563</v>
      </c>
      <c r="M73" s="4" t="s">
        <v>2572</v>
      </c>
      <c r="N73" s="4" t="s">
        <v>2590</v>
      </c>
      <c r="O73" s="4" t="s">
        <v>2601</v>
      </c>
      <c r="P73" s="11">
        <v>606.41999999999996</v>
      </c>
      <c r="Q73" t="s">
        <v>2609</v>
      </c>
      <c r="R73" t="str">
        <f t="shared" si="9"/>
        <v/>
      </c>
      <c r="S73" s="9">
        <v>1</v>
      </c>
      <c r="T73">
        <f t="shared" si="10"/>
        <v>0</v>
      </c>
      <c r="U73">
        <f t="shared" si="11"/>
        <v>606.41999999999996</v>
      </c>
    </row>
    <row r="74" spans="1:21" x14ac:dyDescent="0.35">
      <c r="A74" s="4" t="s">
        <v>86</v>
      </c>
      <c r="B74" s="2">
        <v>45301</v>
      </c>
      <c r="C74" s="9">
        <f t="shared" si="6"/>
        <v>1</v>
      </c>
      <c r="D74" s="9" t="str">
        <f t="shared" si="7"/>
        <v>Jan</v>
      </c>
      <c r="E74" s="9">
        <f t="shared" si="8"/>
        <v>2024</v>
      </c>
      <c r="F74" t="s">
        <v>1636</v>
      </c>
      <c r="H74" s="9" t="str" cm="1">
        <f t="array" ref="H74">_xlfn.IFS(OR(ISBLANK(G74), G74=""),"Unknown",G74&lt;=12,"Child",G74&lt;=17,"Teen",G74&lt;=29,"Young Adult",G74&lt;=44,"Adult",G74&lt;=59,"Middle Age",G74&lt;=79,"Senior",G74&gt;=80,"Elderly")</f>
        <v>Unknown</v>
      </c>
      <c r="I74" t="s">
        <v>2607</v>
      </c>
      <c r="K74" s="7"/>
      <c r="L74" s="4" t="s">
        <v>2567</v>
      </c>
      <c r="M74" s="4" t="s">
        <v>2580</v>
      </c>
      <c r="N74" s="4" t="s">
        <v>2587</v>
      </c>
      <c r="O74" s="4" t="s">
        <v>2601</v>
      </c>
      <c r="P74" s="11">
        <v>725.13</v>
      </c>
      <c r="Q74" t="s">
        <v>2609</v>
      </c>
      <c r="R74" t="str">
        <f t="shared" si="9"/>
        <v/>
      </c>
      <c r="S74" s="9">
        <v>3</v>
      </c>
      <c r="T74">
        <f t="shared" si="10"/>
        <v>0</v>
      </c>
      <c r="U74">
        <f t="shared" si="11"/>
        <v>725.13</v>
      </c>
    </row>
    <row r="75" spans="1:21" x14ac:dyDescent="0.35">
      <c r="A75" s="4" t="s">
        <v>87</v>
      </c>
      <c r="B75" s="2">
        <v>45962</v>
      </c>
      <c r="C75" s="9">
        <f t="shared" si="6"/>
        <v>11</v>
      </c>
      <c r="D75" s="9" t="str">
        <f t="shared" si="7"/>
        <v>Nov</v>
      </c>
      <c r="E75" s="9">
        <f t="shared" si="8"/>
        <v>2025</v>
      </c>
      <c r="F75" t="s">
        <v>1637</v>
      </c>
      <c r="H75" s="9" t="str" cm="1">
        <f t="array" ref="H75">_xlfn.IFS(OR(ISBLANK(G75), G75=""),"Unknown",G75&lt;=12,"Child",G75&lt;=17,"Teen",G75&lt;=29,"Young Adult",G75&lt;=44,"Adult",G75&lt;=59,"Middle Age",G75&lt;=79,"Senior",G75&gt;=80,"Elderly")</f>
        <v>Unknown</v>
      </c>
      <c r="I75" s="4" t="s">
        <v>2558</v>
      </c>
      <c r="J75" s="7">
        <v>148.30000000000001</v>
      </c>
      <c r="K75" s="7"/>
      <c r="L75" s="4" t="s">
        <v>2565</v>
      </c>
      <c r="M75" s="4" t="s">
        <v>2572</v>
      </c>
      <c r="N75" s="4" t="s">
        <v>2587</v>
      </c>
      <c r="O75" s="4" t="s">
        <v>2599</v>
      </c>
      <c r="P75" s="11">
        <v>700.3</v>
      </c>
      <c r="Q75" s="4" t="s">
        <v>2604</v>
      </c>
      <c r="R75" t="str">
        <f t="shared" si="9"/>
        <v/>
      </c>
      <c r="S75" s="9">
        <v>4</v>
      </c>
      <c r="T75">
        <f t="shared" si="10"/>
        <v>0</v>
      </c>
      <c r="U75">
        <f t="shared" si="11"/>
        <v>700.3</v>
      </c>
    </row>
    <row r="76" spans="1:21" x14ac:dyDescent="0.35">
      <c r="A76" s="4" t="s">
        <v>88</v>
      </c>
      <c r="B76" s="2">
        <v>45575</v>
      </c>
      <c r="C76" s="9">
        <f t="shared" si="6"/>
        <v>10</v>
      </c>
      <c r="D76" s="9" t="str">
        <f t="shared" si="7"/>
        <v>Oct</v>
      </c>
      <c r="E76" s="9">
        <f t="shared" si="8"/>
        <v>2024</v>
      </c>
      <c r="F76" t="s">
        <v>1638</v>
      </c>
      <c r="H76" s="9" t="str" cm="1">
        <f t="array" ref="H76">_xlfn.IFS(OR(ISBLANK(G76), G76=""),"Unknown",G76&lt;=12,"Child",G76&lt;=17,"Teen",G76&lt;=29,"Young Adult",G76&lt;=44,"Adult",G76&lt;=59,"Middle Age",G76&lt;=79,"Senior",G76&gt;=80,"Elderly")</f>
        <v>Unknown</v>
      </c>
      <c r="I76" s="4" t="s">
        <v>2558</v>
      </c>
      <c r="J76" s="7">
        <v>134</v>
      </c>
      <c r="K76" s="7">
        <v>40.299999999999997</v>
      </c>
      <c r="L76" s="4" t="s">
        <v>2567</v>
      </c>
      <c r="M76" s="4" t="s">
        <v>2581</v>
      </c>
      <c r="N76" s="4" t="s">
        <v>2590</v>
      </c>
      <c r="O76" s="4" t="s">
        <v>2599</v>
      </c>
      <c r="P76" s="11">
        <v>46.2</v>
      </c>
      <c r="Q76" s="4" t="s">
        <v>2603</v>
      </c>
      <c r="R76" t="str">
        <f t="shared" si="9"/>
        <v/>
      </c>
      <c r="S76" s="9">
        <v>4</v>
      </c>
      <c r="T76">
        <f t="shared" si="10"/>
        <v>46.2</v>
      </c>
      <c r="U76">
        <f t="shared" si="11"/>
        <v>0</v>
      </c>
    </row>
    <row r="77" spans="1:21" x14ac:dyDescent="0.35">
      <c r="A77" s="4" t="s">
        <v>89</v>
      </c>
      <c r="B77" s="2">
        <v>45303</v>
      </c>
      <c r="C77" s="9">
        <f t="shared" si="6"/>
        <v>1</v>
      </c>
      <c r="D77" s="9" t="str">
        <f t="shared" si="7"/>
        <v>Jan</v>
      </c>
      <c r="E77" s="9">
        <f t="shared" si="8"/>
        <v>2024</v>
      </c>
      <c r="F77" t="s">
        <v>1639</v>
      </c>
      <c r="H77" s="9" t="str" cm="1">
        <f t="array" ref="H77">_xlfn.IFS(OR(ISBLANK(G77), G77=""),"Unknown",G77&lt;=12,"Child",G77&lt;=17,"Teen",G77&lt;=29,"Young Adult",G77&lt;=44,"Adult",G77&lt;=59,"Middle Age",G77&lt;=79,"Senior",G77&gt;=80,"Elderly")</f>
        <v>Unknown</v>
      </c>
      <c r="I77" s="4" t="s">
        <v>2558</v>
      </c>
      <c r="J77" s="7">
        <v>194.4</v>
      </c>
      <c r="K77" s="7"/>
      <c r="L77" s="4" t="s">
        <v>2564</v>
      </c>
      <c r="M77" s="4" t="s">
        <v>2578</v>
      </c>
      <c r="N77" s="4" t="s">
        <v>2590</v>
      </c>
      <c r="O77" s="4" t="s">
        <v>2598</v>
      </c>
      <c r="P77" s="11">
        <v>600.58000000000004</v>
      </c>
      <c r="Q77" s="4" t="s">
        <v>2604</v>
      </c>
      <c r="R77" t="str">
        <f t="shared" si="9"/>
        <v/>
      </c>
      <c r="S77" s="9">
        <v>4</v>
      </c>
      <c r="T77">
        <f t="shared" si="10"/>
        <v>0</v>
      </c>
      <c r="U77">
        <f t="shared" si="11"/>
        <v>600.58000000000004</v>
      </c>
    </row>
    <row r="78" spans="1:21" x14ac:dyDescent="0.35">
      <c r="A78" s="4" t="s">
        <v>90</v>
      </c>
      <c r="B78" s="2">
        <v>45677</v>
      </c>
      <c r="C78" s="9">
        <f t="shared" si="6"/>
        <v>1</v>
      </c>
      <c r="D78" s="9" t="str">
        <f t="shared" si="7"/>
        <v>Jan</v>
      </c>
      <c r="E78" s="9">
        <f t="shared" si="8"/>
        <v>2025</v>
      </c>
      <c r="F78" t="s">
        <v>1640</v>
      </c>
      <c r="G78" s="9">
        <v>78</v>
      </c>
      <c r="H78" s="9" t="str" cm="1">
        <f t="array" ref="H78">_xlfn.IFS(OR(ISBLANK(G78), G78=""),"Unknown",G78&lt;=12,"Child",G78&lt;=17,"Teen",G78&lt;=29,"Young Adult",G78&lt;=44,"Adult",G78&lt;=59,"Middle Age",G78&lt;=79,"Senior",G78&gt;=80,"Elderly")</f>
        <v>Senior</v>
      </c>
      <c r="I78" s="4" t="s">
        <v>2561</v>
      </c>
      <c r="K78" s="7"/>
      <c r="L78" s="4" t="s">
        <v>2563</v>
      </c>
      <c r="M78" s="4" t="s">
        <v>2570</v>
      </c>
      <c r="N78" s="4" t="s">
        <v>2587</v>
      </c>
      <c r="O78" s="4" t="s">
        <v>2599</v>
      </c>
      <c r="P78" s="11">
        <v>34.82</v>
      </c>
      <c r="Q78" s="4" t="s">
        <v>2604</v>
      </c>
      <c r="R78" t="str">
        <f t="shared" si="9"/>
        <v/>
      </c>
      <c r="S78" s="9" t="s">
        <v>2610</v>
      </c>
      <c r="T78">
        <f t="shared" si="10"/>
        <v>0</v>
      </c>
      <c r="U78">
        <f t="shared" si="11"/>
        <v>34.82</v>
      </c>
    </row>
    <row r="79" spans="1:21" x14ac:dyDescent="0.35">
      <c r="A79" s="4" t="s">
        <v>91</v>
      </c>
      <c r="B79" s="2">
        <v>45423</v>
      </c>
      <c r="C79" s="9">
        <f t="shared" si="6"/>
        <v>5</v>
      </c>
      <c r="D79" s="9" t="str">
        <f t="shared" si="7"/>
        <v>May</v>
      </c>
      <c r="E79" s="9">
        <f t="shared" si="8"/>
        <v>2024</v>
      </c>
      <c r="F79" t="s">
        <v>1641</v>
      </c>
      <c r="H79" s="9" t="str" cm="1">
        <f t="array" ref="H79">_xlfn.IFS(OR(ISBLANK(G79), G79=""),"Unknown",G79&lt;=12,"Child",G79&lt;=17,"Teen",G79&lt;=29,"Young Adult",G79&lt;=44,"Adult",G79&lt;=59,"Middle Age",G79&lt;=79,"Senior",G79&gt;=80,"Elderly")</f>
        <v>Unknown</v>
      </c>
      <c r="I79" s="4" t="s">
        <v>2558</v>
      </c>
      <c r="J79" s="7">
        <v>188.8</v>
      </c>
      <c r="K79" s="7"/>
      <c r="L79" s="4" t="s">
        <v>2568</v>
      </c>
      <c r="M79" s="4" t="s">
        <v>2582</v>
      </c>
      <c r="N79" s="4" t="s">
        <v>2588</v>
      </c>
      <c r="O79" s="4" t="s">
        <v>2598</v>
      </c>
      <c r="P79" s="11">
        <v>458.22</v>
      </c>
      <c r="Q79" t="s">
        <v>2609</v>
      </c>
      <c r="R79" t="str">
        <f t="shared" si="9"/>
        <v/>
      </c>
      <c r="S79" s="9">
        <v>1</v>
      </c>
      <c r="T79">
        <f t="shared" si="10"/>
        <v>0</v>
      </c>
      <c r="U79">
        <f t="shared" si="11"/>
        <v>458.22</v>
      </c>
    </row>
    <row r="80" spans="1:21" x14ac:dyDescent="0.35">
      <c r="A80" s="4" t="s">
        <v>92</v>
      </c>
      <c r="B80" s="2">
        <v>45562</v>
      </c>
      <c r="C80" s="9">
        <f t="shared" si="6"/>
        <v>9</v>
      </c>
      <c r="D80" s="9" t="str">
        <f t="shared" si="7"/>
        <v>Sep</v>
      </c>
      <c r="E80" s="9">
        <f t="shared" si="8"/>
        <v>2024</v>
      </c>
      <c r="F80" t="s">
        <v>1642</v>
      </c>
      <c r="G80" s="9">
        <v>39</v>
      </c>
      <c r="H80" s="9" t="str" cm="1">
        <f t="array" ref="H80">_xlfn.IFS(OR(ISBLANK(G80), G80=""),"Unknown",G80&lt;=12,"Child",G80&lt;=17,"Teen",G80&lt;=29,"Young Adult",G80&lt;=44,"Adult",G80&lt;=59,"Middle Age",G80&lt;=79,"Senior",G80&gt;=80,"Elderly")</f>
        <v>Adult</v>
      </c>
      <c r="I80" s="4" t="s">
        <v>2561</v>
      </c>
      <c r="J80" s="7">
        <v>125.3</v>
      </c>
      <c r="K80" s="7"/>
      <c r="L80" s="4" t="s">
        <v>2567</v>
      </c>
      <c r="M80" s="4" t="s">
        <v>2582</v>
      </c>
      <c r="N80" s="4" t="s">
        <v>2584</v>
      </c>
      <c r="O80" s="4" t="s">
        <v>2600</v>
      </c>
      <c r="P80" s="11">
        <v>403.07</v>
      </c>
      <c r="Q80" t="s">
        <v>2609</v>
      </c>
      <c r="R80" t="str">
        <f t="shared" si="9"/>
        <v/>
      </c>
      <c r="S80" s="9">
        <v>2</v>
      </c>
      <c r="T80">
        <f t="shared" si="10"/>
        <v>0</v>
      </c>
      <c r="U80">
        <f t="shared" si="11"/>
        <v>403.07</v>
      </c>
    </row>
    <row r="81" spans="1:21" x14ac:dyDescent="0.35">
      <c r="A81" s="4" t="s">
        <v>93</v>
      </c>
      <c r="B81" s="2">
        <v>45452</v>
      </c>
      <c r="C81" s="9">
        <f t="shared" si="6"/>
        <v>6</v>
      </c>
      <c r="D81" s="9" t="str">
        <f t="shared" si="7"/>
        <v>Jun</v>
      </c>
      <c r="E81" s="9">
        <f t="shared" si="8"/>
        <v>2024</v>
      </c>
      <c r="F81" t="s">
        <v>1643</v>
      </c>
      <c r="H81" s="9" t="str" cm="1">
        <f t="array" ref="H81">_xlfn.IFS(OR(ISBLANK(G81), G81=""),"Unknown",G81&lt;=12,"Child",G81&lt;=17,"Teen",G81&lt;=29,"Young Adult",G81&lt;=44,"Adult",G81&lt;=59,"Middle Age",G81&lt;=79,"Senior",G81&gt;=80,"Elderly")</f>
        <v>Unknown</v>
      </c>
      <c r="I81" s="4" t="s">
        <v>2561</v>
      </c>
      <c r="K81" s="7"/>
      <c r="L81" s="4" t="s">
        <v>2563</v>
      </c>
      <c r="M81" s="4" t="s">
        <v>2572</v>
      </c>
      <c r="N81" s="4" t="s">
        <v>2589</v>
      </c>
      <c r="O81" s="4" t="s">
        <v>2599</v>
      </c>
      <c r="P81" s="11">
        <v>627.02</v>
      </c>
      <c r="Q81" s="4" t="s">
        <v>2604</v>
      </c>
      <c r="R81" t="str">
        <f t="shared" si="9"/>
        <v/>
      </c>
      <c r="S81" s="9">
        <v>5</v>
      </c>
      <c r="T81">
        <f t="shared" si="10"/>
        <v>0</v>
      </c>
      <c r="U81">
        <f t="shared" si="11"/>
        <v>627.02</v>
      </c>
    </row>
    <row r="82" spans="1:21" x14ac:dyDescent="0.35">
      <c r="A82" s="4" t="s">
        <v>94</v>
      </c>
      <c r="B82" s="2">
        <v>45588</v>
      </c>
      <c r="C82" s="9">
        <f t="shared" si="6"/>
        <v>10</v>
      </c>
      <c r="D82" s="9" t="str">
        <f t="shared" si="7"/>
        <v>Oct</v>
      </c>
      <c r="E82" s="9">
        <f t="shared" si="8"/>
        <v>2024</v>
      </c>
      <c r="F82" t="s">
        <v>1644</v>
      </c>
      <c r="H82" s="9" t="str" cm="1">
        <f t="array" ref="H82">_xlfn.IFS(OR(ISBLANK(G82), G82=""),"Unknown",G82&lt;=12,"Child",G82&lt;=17,"Teen",G82&lt;=29,"Young Adult",G82&lt;=44,"Adult",G82&lt;=59,"Middle Age",G82&lt;=79,"Senior",G82&gt;=80,"Elderly")</f>
        <v>Unknown</v>
      </c>
      <c r="I82" s="4" t="s">
        <v>2607</v>
      </c>
      <c r="K82" s="7"/>
      <c r="L82" s="4" t="s">
        <v>2567</v>
      </c>
      <c r="M82" s="4" t="s">
        <v>2582</v>
      </c>
      <c r="N82" s="4" t="s">
        <v>2590</v>
      </c>
      <c r="O82" s="4" t="s">
        <v>2599</v>
      </c>
      <c r="P82" s="11">
        <v>389.51</v>
      </c>
      <c r="Q82" s="4" t="s">
        <v>2604</v>
      </c>
      <c r="R82" t="str">
        <f t="shared" si="9"/>
        <v/>
      </c>
      <c r="S82" s="9">
        <v>5</v>
      </c>
      <c r="T82">
        <f t="shared" si="10"/>
        <v>0</v>
      </c>
      <c r="U82">
        <f t="shared" si="11"/>
        <v>389.51</v>
      </c>
    </row>
    <row r="83" spans="1:21" x14ac:dyDescent="0.35">
      <c r="A83" s="4" t="s">
        <v>95</v>
      </c>
      <c r="B83" s="2">
        <v>45712</v>
      </c>
      <c r="C83" s="9">
        <f t="shared" si="6"/>
        <v>2</v>
      </c>
      <c r="D83" s="9" t="str">
        <f t="shared" si="7"/>
        <v>Feb</v>
      </c>
      <c r="E83" s="9">
        <f t="shared" si="8"/>
        <v>2025</v>
      </c>
      <c r="F83" t="s">
        <v>1645</v>
      </c>
      <c r="H83" s="9" t="str" cm="1">
        <f t="array" ref="H83">_xlfn.IFS(OR(ISBLANK(G83), G83=""),"Unknown",G83&lt;=12,"Child",G83&lt;=17,"Teen",G83&lt;=29,"Young Adult",G83&lt;=44,"Adult",G83&lt;=59,"Middle Age",G83&lt;=79,"Senior",G83&gt;=80,"Elderly")</f>
        <v>Unknown</v>
      </c>
      <c r="I83" s="4" t="s">
        <v>2561</v>
      </c>
      <c r="J83" s="7">
        <v>158.80000000000001</v>
      </c>
      <c r="K83" s="7">
        <v>78.099999999999994</v>
      </c>
      <c r="L83" s="4" t="s">
        <v>2568</v>
      </c>
      <c r="M83" s="4" t="s">
        <v>2573</v>
      </c>
      <c r="N83" s="4" t="s">
        <v>2586</v>
      </c>
      <c r="O83" s="4" t="s">
        <v>2599</v>
      </c>
      <c r="P83" s="11">
        <v>824.97</v>
      </c>
      <c r="Q83" t="s">
        <v>2609</v>
      </c>
      <c r="R83" t="str">
        <f t="shared" si="9"/>
        <v/>
      </c>
      <c r="S83" s="9">
        <v>5</v>
      </c>
      <c r="T83">
        <f t="shared" si="10"/>
        <v>0</v>
      </c>
      <c r="U83">
        <f t="shared" si="11"/>
        <v>824.97</v>
      </c>
    </row>
    <row r="84" spans="1:21" x14ac:dyDescent="0.35">
      <c r="A84" s="4" t="s">
        <v>96</v>
      </c>
      <c r="B84" s="2">
        <v>45744</v>
      </c>
      <c r="C84" s="9">
        <f t="shared" si="6"/>
        <v>3</v>
      </c>
      <c r="D84" s="9" t="str">
        <f t="shared" si="7"/>
        <v>Mar</v>
      </c>
      <c r="E84" s="9">
        <f t="shared" si="8"/>
        <v>2025</v>
      </c>
      <c r="F84" t="s">
        <v>1646</v>
      </c>
      <c r="H84" s="9" t="str" cm="1">
        <f t="array" ref="H84">_xlfn.IFS(OR(ISBLANK(G84), G84=""),"Unknown",G84&lt;=12,"Child",G84&lt;=17,"Teen",G84&lt;=29,"Young Adult",G84&lt;=44,"Adult",G84&lt;=59,"Middle Age",G84&lt;=79,"Senior",G84&gt;=80,"Elderly")</f>
        <v>Unknown</v>
      </c>
      <c r="I84" s="4" t="s">
        <v>2561</v>
      </c>
      <c r="K84" s="7"/>
      <c r="L84" s="4" t="s">
        <v>2563</v>
      </c>
      <c r="M84" s="4" t="s">
        <v>2581</v>
      </c>
      <c r="N84" s="4" t="s">
        <v>2590</v>
      </c>
      <c r="O84" s="4" t="s">
        <v>2600</v>
      </c>
      <c r="P84" s="11">
        <v>874.68</v>
      </c>
      <c r="Q84" s="4" t="s">
        <v>2604</v>
      </c>
      <c r="R84" t="str">
        <f t="shared" si="9"/>
        <v/>
      </c>
      <c r="S84" s="9" t="s">
        <v>2610</v>
      </c>
      <c r="T84">
        <f t="shared" si="10"/>
        <v>0</v>
      </c>
      <c r="U84">
        <f t="shared" si="11"/>
        <v>874.68</v>
      </c>
    </row>
    <row r="85" spans="1:21" x14ac:dyDescent="0.35">
      <c r="A85" s="4" t="s">
        <v>97</v>
      </c>
      <c r="B85" s="2">
        <v>45663</v>
      </c>
      <c r="C85" s="9">
        <f t="shared" si="6"/>
        <v>1</v>
      </c>
      <c r="D85" s="9" t="str">
        <f t="shared" si="7"/>
        <v>Jan</v>
      </c>
      <c r="E85" s="9">
        <f t="shared" si="8"/>
        <v>2025</v>
      </c>
      <c r="F85" t="s">
        <v>1647</v>
      </c>
      <c r="G85" s="9">
        <v>83</v>
      </c>
      <c r="H85" s="9" t="str" cm="1">
        <f t="array" ref="H85">_xlfn.IFS(OR(ISBLANK(G85), G85=""),"Unknown",G85&lt;=12,"Child",G85&lt;=17,"Teen",G85&lt;=29,"Young Adult",G85&lt;=44,"Adult",G85&lt;=59,"Middle Age",G85&lt;=79,"Senior",G85&gt;=80,"Elderly")</f>
        <v>Elderly</v>
      </c>
      <c r="I85" s="4" t="s">
        <v>2558</v>
      </c>
      <c r="K85" s="7"/>
      <c r="L85" s="4" t="s">
        <v>2563</v>
      </c>
      <c r="M85" s="4" t="s">
        <v>2578</v>
      </c>
      <c r="N85" s="4" t="s">
        <v>2588</v>
      </c>
      <c r="O85" s="4" t="s">
        <v>2599</v>
      </c>
      <c r="P85" s="11">
        <v>648.84</v>
      </c>
      <c r="Q85" t="s">
        <v>2609</v>
      </c>
      <c r="R85" t="str">
        <f t="shared" si="9"/>
        <v/>
      </c>
      <c r="S85" s="9">
        <v>1</v>
      </c>
      <c r="T85">
        <f t="shared" si="10"/>
        <v>0</v>
      </c>
      <c r="U85">
        <f t="shared" si="11"/>
        <v>648.84</v>
      </c>
    </row>
    <row r="86" spans="1:21" x14ac:dyDescent="0.35">
      <c r="A86" s="4" t="s">
        <v>98</v>
      </c>
      <c r="B86" s="2">
        <v>45803</v>
      </c>
      <c r="C86" s="9">
        <f t="shared" si="6"/>
        <v>5</v>
      </c>
      <c r="D86" s="9" t="str">
        <f t="shared" si="7"/>
        <v>May</v>
      </c>
      <c r="E86" s="9">
        <f t="shared" si="8"/>
        <v>2025</v>
      </c>
      <c r="F86" t="s">
        <v>1648</v>
      </c>
      <c r="H86" s="9" t="str" cm="1">
        <f t="array" ref="H86">_xlfn.IFS(OR(ISBLANK(G86), G86=""),"Unknown",G86&lt;=12,"Child",G86&lt;=17,"Teen",G86&lt;=29,"Young Adult",G86&lt;=44,"Adult",G86&lt;=59,"Middle Age",G86&lt;=79,"Senior",G86&gt;=80,"Elderly")</f>
        <v>Unknown</v>
      </c>
      <c r="I86" s="4" t="s">
        <v>2607</v>
      </c>
      <c r="J86" s="7">
        <v>108.3</v>
      </c>
      <c r="K86" s="7">
        <v>118</v>
      </c>
      <c r="L86" s="4" t="s">
        <v>2568</v>
      </c>
      <c r="M86" s="4" t="s">
        <v>2581</v>
      </c>
      <c r="N86" s="4" t="s">
        <v>2589</v>
      </c>
      <c r="O86" s="4" t="s">
        <v>2599</v>
      </c>
      <c r="P86" s="11">
        <v>43.97</v>
      </c>
      <c r="Q86" t="s">
        <v>2609</v>
      </c>
      <c r="R86" t="str">
        <f t="shared" si="9"/>
        <v/>
      </c>
      <c r="S86" s="9">
        <v>1</v>
      </c>
      <c r="T86">
        <f t="shared" si="10"/>
        <v>0</v>
      </c>
      <c r="U86">
        <f t="shared" si="11"/>
        <v>43.97</v>
      </c>
    </row>
    <row r="87" spans="1:21" x14ac:dyDescent="0.35">
      <c r="A87" s="4" t="s">
        <v>99</v>
      </c>
      <c r="B87" s="2">
        <v>45455</v>
      </c>
      <c r="C87" s="9">
        <f t="shared" si="6"/>
        <v>6</v>
      </c>
      <c r="D87" s="9" t="str">
        <f t="shared" si="7"/>
        <v>Jun</v>
      </c>
      <c r="E87" s="9">
        <f t="shared" si="8"/>
        <v>2024</v>
      </c>
      <c r="F87" t="s">
        <v>1649</v>
      </c>
      <c r="H87" s="9" t="str" cm="1">
        <f t="array" ref="H87">_xlfn.IFS(OR(ISBLANK(G87), G87=""),"Unknown",G87&lt;=12,"Child",G87&lt;=17,"Teen",G87&lt;=29,"Young Adult",G87&lt;=44,"Adult",G87&lt;=59,"Middle Age",G87&lt;=79,"Senior",G87&gt;=80,"Elderly")</f>
        <v>Unknown</v>
      </c>
      <c r="I87" s="4" t="s">
        <v>2607</v>
      </c>
      <c r="J87" s="7">
        <v>146</v>
      </c>
      <c r="K87" s="7"/>
      <c r="L87" s="4" t="s">
        <v>2567</v>
      </c>
      <c r="M87" s="4" t="s">
        <v>2572</v>
      </c>
      <c r="N87" s="4" t="s">
        <v>2584</v>
      </c>
      <c r="O87" s="4" t="s">
        <v>2599</v>
      </c>
      <c r="P87" s="11">
        <v>125.26</v>
      </c>
      <c r="Q87" s="4" t="s">
        <v>2603</v>
      </c>
      <c r="R87" t="str">
        <f t="shared" si="9"/>
        <v/>
      </c>
      <c r="S87" s="9" t="s">
        <v>2610</v>
      </c>
      <c r="T87">
        <f t="shared" si="10"/>
        <v>125.26</v>
      </c>
      <c r="U87">
        <f t="shared" si="11"/>
        <v>0</v>
      </c>
    </row>
    <row r="88" spans="1:21" x14ac:dyDescent="0.35">
      <c r="A88" s="4" t="s">
        <v>100</v>
      </c>
      <c r="B88" s="2">
        <v>45605</v>
      </c>
      <c r="C88" s="9">
        <f t="shared" si="6"/>
        <v>11</v>
      </c>
      <c r="D88" s="9" t="str">
        <f t="shared" si="7"/>
        <v>Nov</v>
      </c>
      <c r="E88" s="9">
        <f t="shared" si="8"/>
        <v>2024</v>
      </c>
      <c r="F88" t="s">
        <v>1650</v>
      </c>
      <c r="H88" s="9" t="str" cm="1">
        <f t="array" ref="H88">_xlfn.IFS(OR(ISBLANK(G88), G88=""),"Unknown",G88&lt;=12,"Child",G88&lt;=17,"Teen",G88&lt;=29,"Young Adult",G88&lt;=44,"Adult",G88&lt;=59,"Middle Age",G88&lt;=79,"Senior",G88&gt;=80,"Elderly")</f>
        <v>Unknown</v>
      </c>
      <c r="I88" t="s">
        <v>2607</v>
      </c>
      <c r="K88" s="7">
        <v>89.6</v>
      </c>
      <c r="L88" s="4" t="s">
        <v>2568</v>
      </c>
      <c r="M88" s="4" t="s">
        <v>2569</v>
      </c>
      <c r="N88" s="4" t="s">
        <v>2585</v>
      </c>
      <c r="O88" s="4" t="s">
        <v>2600</v>
      </c>
      <c r="P88" s="11">
        <v>694.53</v>
      </c>
      <c r="Q88" t="s">
        <v>2609</v>
      </c>
      <c r="R88" t="str">
        <f t="shared" si="9"/>
        <v/>
      </c>
      <c r="S88" s="9">
        <v>1</v>
      </c>
      <c r="T88">
        <f t="shared" si="10"/>
        <v>0</v>
      </c>
      <c r="U88">
        <f t="shared" si="11"/>
        <v>694.53</v>
      </c>
    </row>
    <row r="89" spans="1:21" x14ac:dyDescent="0.35">
      <c r="A89" s="4" t="s">
        <v>101</v>
      </c>
      <c r="B89" s="2">
        <v>45658</v>
      </c>
      <c r="C89" s="9">
        <f t="shared" si="6"/>
        <v>1</v>
      </c>
      <c r="D89" s="9" t="str">
        <f t="shared" si="7"/>
        <v>Jan</v>
      </c>
      <c r="E89" s="9">
        <f t="shared" si="8"/>
        <v>2025</v>
      </c>
      <c r="F89" t="s">
        <v>1651</v>
      </c>
      <c r="H89" s="9" t="str" cm="1">
        <f t="array" ref="H89">_xlfn.IFS(OR(ISBLANK(G89), G89=""),"Unknown",G89&lt;=12,"Child",G89&lt;=17,"Teen",G89&lt;=29,"Young Adult",G89&lt;=44,"Adult",G89&lt;=59,"Middle Age",G89&lt;=79,"Senior",G89&gt;=80,"Elderly")</f>
        <v>Unknown</v>
      </c>
      <c r="I89" s="4" t="s">
        <v>2558</v>
      </c>
      <c r="J89" s="7">
        <v>111.4</v>
      </c>
      <c r="K89" s="7"/>
      <c r="L89" s="4" t="s">
        <v>2563</v>
      </c>
      <c r="M89" s="4" t="s">
        <v>2573</v>
      </c>
      <c r="N89" s="4" t="s">
        <v>2585</v>
      </c>
      <c r="O89" s="4" t="s">
        <v>2600</v>
      </c>
      <c r="P89" s="11">
        <v>290.19</v>
      </c>
      <c r="Q89" s="4" t="s">
        <v>2602</v>
      </c>
      <c r="R89" t="str">
        <f t="shared" si="9"/>
        <v/>
      </c>
      <c r="S89" s="9" t="s">
        <v>2610</v>
      </c>
      <c r="T89">
        <f t="shared" si="10"/>
        <v>0</v>
      </c>
      <c r="U89">
        <f t="shared" si="11"/>
        <v>290.19</v>
      </c>
    </row>
    <row r="90" spans="1:21" x14ac:dyDescent="0.35">
      <c r="A90" s="4" t="s">
        <v>102</v>
      </c>
      <c r="B90" s="2">
        <v>45563</v>
      </c>
      <c r="C90" s="9">
        <f t="shared" si="6"/>
        <v>9</v>
      </c>
      <c r="D90" s="9" t="str">
        <f t="shared" si="7"/>
        <v>Sep</v>
      </c>
      <c r="E90" s="9">
        <f t="shared" si="8"/>
        <v>2024</v>
      </c>
      <c r="F90" t="s">
        <v>1652</v>
      </c>
      <c r="H90" s="9" t="str" cm="1">
        <f t="array" ref="H90">_xlfn.IFS(OR(ISBLANK(G90), G90=""),"Unknown",G90&lt;=12,"Child",G90&lt;=17,"Teen",G90&lt;=29,"Young Adult",G90&lt;=44,"Adult",G90&lt;=59,"Middle Age",G90&lt;=79,"Senior",G90&gt;=80,"Elderly")</f>
        <v>Unknown</v>
      </c>
      <c r="I90" t="s">
        <v>2607</v>
      </c>
      <c r="K90" s="7">
        <v>73.3</v>
      </c>
      <c r="L90" s="4" t="s">
        <v>2565</v>
      </c>
      <c r="M90" s="4" t="s">
        <v>2581</v>
      </c>
      <c r="N90" s="4" t="s">
        <v>2588</v>
      </c>
      <c r="O90" s="4" t="s">
        <v>2600</v>
      </c>
      <c r="P90" s="11">
        <v>501.78</v>
      </c>
      <c r="Q90" t="s">
        <v>2609</v>
      </c>
      <c r="R90" t="str">
        <f t="shared" si="9"/>
        <v/>
      </c>
      <c r="S90" s="9">
        <v>3</v>
      </c>
      <c r="T90">
        <f t="shared" si="10"/>
        <v>0</v>
      </c>
      <c r="U90">
        <f t="shared" si="11"/>
        <v>501.78</v>
      </c>
    </row>
    <row r="91" spans="1:21" x14ac:dyDescent="0.35">
      <c r="A91" s="4" t="s">
        <v>103</v>
      </c>
      <c r="B91" s="2">
        <v>45694</v>
      </c>
      <c r="C91" s="9">
        <f t="shared" si="6"/>
        <v>2</v>
      </c>
      <c r="D91" s="9" t="str">
        <f t="shared" si="7"/>
        <v>Feb</v>
      </c>
      <c r="E91" s="9">
        <f t="shared" si="8"/>
        <v>2025</v>
      </c>
      <c r="F91" t="s">
        <v>1653</v>
      </c>
      <c r="H91" s="9" t="str" cm="1">
        <f t="array" ref="H91">_xlfn.IFS(OR(ISBLANK(G91), G91=""),"Unknown",G91&lt;=12,"Child",G91&lt;=17,"Teen",G91&lt;=29,"Young Adult",G91&lt;=44,"Adult",G91&lt;=59,"Middle Age",G91&lt;=79,"Senior",G91&gt;=80,"Elderly")</f>
        <v>Unknown</v>
      </c>
      <c r="I91" s="4" t="s">
        <v>2558</v>
      </c>
      <c r="K91" s="7">
        <v>88.2</v>
      </c>
      <c r="L91" s="4" t="s">
        <v>2568</v>
      </c>
      <c r="M91" s="4" t="s">
        <v>2573</v>
      </c>
      <c r="N91" s="4" t="s">
        <v>2588</v>
      </c>
      <c r="O91" s="4" t="s">
        <v>2601</v>
      </c>
      <c r="P91" s="11">
        <v>74.526724410871296</v>
      </c>
      <c r="Q91" s="4" t="s">
        <v>2603</v>
      </c>
      <c r="R91" t="str">
        <f t="shared" si="9"/>
        <v/>
      </c>
      <c r="S91" s="9">
        <v>1</v>
      </c>
      <c r="T91">
        <f t="shared" si="10"/>
        <v>74.526724410871296</v>
      </c>
      <c r="U91">
        <f t="shared" si="11"/>
        <v>0</v>
      </c>
    </row>
    <row r="92" spans="1:21" x14ac:dyDescent="0.35">
      <c r="A92" s="4" t="s">
        <v>104</v>
      </c>
      <c r="B92" s="2">
        <v>45596</v>
      </c>
      <c r="C92" s="9">
        <f t="shared" si="6"/>
        <v>10</v>
      </c>
      <c r="D92" s="9" t="str">
        <f t="shared" si="7"/>
        <v>Oct</v>
      </c>
      <c r="E92" s="9">
        <f t="shared" si="8"/>
        <v>2024</v>
      </c>
      <c r="F92" t="s">
        <v>1654</v>
      </c>
      <c r="G92" s="9">
        <v>46</v>
      </c>
      <c r="H92" s="9" t="str" cm="1">
        <f t="array" ref="H92">_xlfn.IFS(OR(ISBLANK(G92), G92=""),"Unknown",G92&lt;=12,"Child",G92&lt;=17,"Teen",G92&lt;=29,"Young Adult",G92&lt;=44,"Adult",G92&lt;=59,"Middle Age",G92&lt;=79,"Senior",G92&gt;=80,"Elderly")</f>
        <v>Middle Age</v>
      </c>
      <c r="I92" s="4" t="s">
        <v>2558</v>
      </c>
      <c r="K92" s="7"/>
      <c r="L92" s="4" t="s">
        <v>2566</v>
      </c>
      <c r="M92" s="4" t="s">
        <v>2573</v>
      </c>
      <c r="N92" s="4" t="s">
        <v>2590</v>
      </c>
      <c r="O92" s="4" t="s">
        <v>2600</v>
      </c>
      <c r="P92" s="11">
        <v>96.15</v>
      </c>
      <c r="Q92" t="s">
        <v>2609</v>
      </c>
      <c r="R92" t="str">
        <f t="shared" si="9"/>
        <v/>
      </c>
      <c r="S92" s="9" t="s">
        <v>2610</v>
      </c>
      <c r="T92">
        <f t="shared" si="10"/>
        <v>0</v>
      </c>
      <c r="U92">
        <f t="shared" si="11"/>
        <v>96.15</v>
      </c>
    </row>
    <row r="93" spans="1:21" x14ac:dyDescent="0.35">
      <c r="A93" s="4" t="s">
        <v>105</v>
      </c>
      <c r="B93" s="2">
        <v>45334</v>
      </c>
      <c r="C93" s="9">
        <f t="shared" si="6"/>
        <v>2</v>
      </c>
      <c r="D93" s="9" t="str">
        <f t="shared" si="7"/>
        <v>Feb</v>
      </c>
      <c r="E93" s="9">
        <f t="shared" si="8"/>
        <v>2024</v>
      </c>
      <c r="F93" t="s">
        <v>1655</v>
      </c>
      <c r="H93" s="9" t="str" cm="1">
        <f t="array" ref="H93">_xlfn.IFS(OR(ISBLANK(G93), G93=""),"Unknown",G93&lt;=12,"Child",G93&lt;=17,"Teen",G93&lt;=29,"Young Adult",G93&lt;=44,"Adult",G93&lt;=59,"Middle Age",G93&lt;=79,"Senior",G93&gt;=80,"Elderly")</f>
        <v>Unknown</v>
      </c>
      <c r="I93" s="4" t="s">
        <v>2558</v>
      </c>
      <c r="K93" s="7">
        <v>60.4</v>
      </c>
      <c r="L93" s="4" t="s">
        <v>2567</v>
      </c>
      <c r="M93" s="4" t="s">
        <v>2571</v>
      </c>
      <c r="N93" s="4" t="s">
        <v>2586</v>
      </c>
      <c r="O93" s="4" t="s">
        <v>2599</v>
      </c>
      <c r="P93" s="11">
        <v>811.24</v>
      </c>
      <c r="Q93" t="s">
        <v>2609</v>
      </c>
      <c r="R93" t="str">
        <f t="shared" si="9"/>
        <v/>
      </c>
      <c r="S93" s="9">
        <v>3</v>
      </c>
      <c r="T93">
        <f t="shared" si="10"/>
        <v>0</v>
      </c>
      <c r="U93">
        <f t="shared" si="11"/>
        <v>811.24</v>
      </c>
    </row>
    <row r="94" spans="1:21" x14ac:dyDescent="0.35">
      <c r="A94" s="4" t="s">
        <v>106</v>
      </c>
      <c r="B94" s="2">
        <v>45720</v>
      </c>
      <c r="C94" s="9">
        <f t="shared" si="6"/>
        <v>3</v>
      </c>
      <c r="D94" s="9" t="str">
        <f t="shared" si="7"/>
        <v>Mar</v>
      </c>
      <c r="E94" s="9">
        <f t="shared" si="8"/>
        <v>2025</v>
      </c>
      <c r="F94" t="s">
        <v>1656</v>
      </c>
      <c r="H94" s="9" t="str" cm="1">
        <f t="array" ref="H94">_xlfn.IFS(OR(ISBLANK(G94), G94=""),"Unknown",G94&lt;=12,"Child",G94&lt;=17,"Teen",G94&lt;=29,"Young Adult",G94&lt;=44,"Adult",G94&lt;=59,"Middle Age",G94&lt;=79,"Senior",G94&gt;=80,"Elderly")</f>
        <v>Unknown</v>
      </c>
      <c r="I94" s="4" t="s">
        <v>2607</v>
      </c>
      <c r="K94" s="7"/>
      <c r="L94" s="4" t="s">
        <v>2563</v>
      </c>
      <c r="M94" s="4" t="s">
        <v>2570</v>
      </c>
      <c r="N94" s="4" t="s">
        <v>2584</v>
      </c>
      <c r="O94" s="4" t="s">
        <v>2600</v>
      </c>
      <c r="P94" s="11">
        <v>269.55710503971602</v>
      </c>
      <c r="Q94" s="4" t="s">
        <v>2602</v>
      </c>
      <c r="R94" t="str">
        <f t="shared" si="9"/>
        <v/>
      </c>
      <c r="S94" s="9">
        <v>2</v>
      </c>
      <c r="T94">
        <f t="shared" si="10"/>
        <v>0</v>
      </c>
      <c r="U94">
        <f t="shared" si="11"/>
        <v>269.55710503971602</v>
      </c>
    </row>
    <row r="95" spans="1:21" x14ac:dyDescent="0.35">
      <c r="A95" s="4" t="s">
        <v>107</v>
      </c>
      <c r="B95" s="2">
        <v>45392</v>
      </c>
      <c r="C95" s="9">
        <f t="shared" si="6"/>
        <v>4</v>
      </c>
      <c r="D95" s="9" t="str">
        <f t="shared" si="7"/>
        <v>Apr</v>
      </c>
      <c r="E95" s="9">
        <f t="shared" si="8"/>
        <v>2024</v>
      </c>
      <c r="F95" t="s">
        <v>1657</v>
      </c>
      <c r="G95" s="9">
        <v>52</v>
      </c>
      <c r="H95" s="9" t="str" cm="1">
        <f t="array" ref="H95">_xlfn.IFS(OR(ISBLANK(G95), G95=""),"Unknown",G95&lt;=12,"Child",G95&lt;=17,"Teen",G95&lt;=29,"Young Adult",G95&lt;=44,"Adult",G95&lt;=59,"Middle Age",G95&lt;=79,"Senior",G95&gt;=80,"Elderly")</f>
        <v>Middle Age</v>
      </c>
      <c r="I95" s="4" t="s">
        <v>2558</v>
      </c>
      <c r="K95" s="7"/>
      <c r="L95" s="4" t="s">
        <v>2564</v>
      </c>
      <c r="M95" s="4" t="s">
        <v>2582</v>
      </c>
      <c r="N95" s="4" t="s">
        <v>2586</v>
      </c>
      <c r="O95" s="4" t="s">
        <v>2598</v>
      </c>
      <c r="P95" s="11">
        <v>770.38</v>
      </c>
      <c r="Q95" s="4" t="s">
        <v>2604</v>
      </c>
      <c r="R95" t="str">
        <f t="shared" si="9"/>
        <v/>
      </c>
      <c r="S95" s="9" t="s">
        <v>2610</v>
      </c>
      <c r="T95">
        <f t="shared" si="10"/>
        <v>0</v>
      </c>
      <c r="U95">
        <f t="shared" si="11"/>
        <v>770.38</v>
      </c>
    </row>
    <row r="96" spans="1:21" x14ac:dyDescent="0.35">
      <c r="A96" s="4" t="s">
        <v>108</v>
      </c>
      <c r="B96" s="2">
        <v>45993</v>
      </c>
      <c r="C96" s="9">
        <f t="shared" si="6"/>
        <v>12</v>
      </c>
      <c r="D96" s="9" t="str">
        <f t="shared" si="7"/>
        <v>Dec</v>
      </c>
      <c r="E96" s="9">
        <f t="shared" si="8"/>
        <v>2025</v>
      </c>
      <c r="F96" t="s">
        <v>1658</v>
      </c>
      <c r="G96" s="9">
        <v>41</v>
      </c>
      <c r="H96" s="9" t="str" cm="1">
        <f t="array" ref="H96">_xlfn.IFS(OR(ISBLANK(G96), G96=""),"Unknown",G96&lt;=12,"Child",G96&lt;=17,"Teen",G96&lt;=29,"Young Adult",G96&lt;=44,"Adult",G96&lt;=59,"Middle Age",G96&lt;=79,"Senior",G96&gt;=80,"Elderly")</f>
        <v>Adult</v>
      </c>
      <c r="I96" s="4" t="s">
        <v>2561</v>
      </c>
      <c r="J96" s="7">
        <v>157.4</v>
      </c>
      <c r="K96" s="7"/>
      <c r="L96" s="4" t="s">
        <v>2565</v>
      </c>
      <c r="M96" s="4" t="s">
        <v>2577</v>
      </c>
      <c r="N96" s="4" t="s">
        <v>2588</v>
      </c>
      <c r="O96" s="4" t="s">
        <v>2601</v>
      </c>
      <c r="P96" s="11">
        <v>103.86</v>
      </c>
      <c r="Q96" s="4" t="s">
        <v>2604</v>
      </c>
      <c r="R96" t="str">
        <f t="shared" si="9"/>
        <v/>
      </c>
      <c r="S96" s="9">
        <v>1</v>
      </c>
      <c r="T96">
        <f t="shared" si="10"/>
        <v>0</v>
      </c>
      <c r="U96">
        <f t="shared" si="11"/>
        <v>103.86</v>
      </c>
    </row>
    <row r="97" spans="1:21" x14ac:dyDescent="0.35">
      <c r="A97" s="4" t="s">
        <v>109</v>
      </c>
      <c r="B97" s="2">
        <v>45561</v>
      </c>
      <c r="C97" s="9">
        <f t="shared" si="6"/>
        <v>9</v>
      </c>
      <c r="D97" s="9" t="str">
        <f t="shared" si="7"/>
        <v>Sep</v>
      </c>
      <c r="E97" s="9">
        <f t="shared" si="8"/>
        <v>2024</v>
      </c>
      <c r="F97" t="s">
        <v>1659</v>
      </c>
      <c r="H97" s="9" t="str" cm="1">
        <f t="array" ref="H97">_xlfn.IFS(OR(ISBLANK(G97), G97=""),"Unknown",G97&lt;=12,"Child",G97&lt;=17,"Teen",G97&lt;=29,"Young Adult",G97&lt;=44,"Adult",G97&lt;=59,"Middle Age",G97&lt;=79,"Senior",G97&gt;=80,"Elderly")</f>
        <v>Unknown</v>
      </c>
      <c r="I97" s="4" t="s">
        <v>2558</v>
      </c>
      <c r="K97" s="7"/>
      <c r="L97" s="4" t="s">
        <v>2565</v>
      </c>
      <c r="M97" s="4" t="s">
        <v>2569</v>
      </c>
      <c r="N97" s="4" t="s">
        <v>2589</v>
      </c>
      <c r="O97" s="4" t="s">
        <v>2598</v>
      </c>
      <c r="P97" s="11">
        <v>727.8</v>
      </c>
      <c r="Q97" s="4" t="s">
        <v>2604</v>
      </c>
      <c r="R97" t="str">
        <f t="shared" si="9"/>
        <v/>
      </c>
      <c r="S97" s="9">
        <v>3</v>
      </c>
      <c r="T97">
        <f t="shared" si="10"/>
        <v>0</v>
      </c>
      <c r="U97">
        <f t="shared" si="11"/>
        <v>727.8</v>
      </c>
    </row>
    <row r="98" spans="1:21" x14ac:dyDescent="0.35">
      <c r="A98" s="4" t="s">
        <v>110</v>
      </c>
      <c r="B98" s="2">
        <v>45331</v>
      </c>
      <c r="C98" s="9">
        <f t="shared" si="6"/>
        <v>2</v>
      </c>
      <c r="D98" s="9" t="str">
        <f t="shared" si="7"/>
        <v>Feb</v>
      </c>
      <c r="E98" s="9">
        <f t="shared" si="8"/>
        <v>2024</v>
      </c>
      <c r="F98" t="s">
        <v>1660</v>
      </c>
      <c r="H98" s="9" t="str" cm="1">
        <f t="array" ref="H98">_xlfn.IFS(OR(ISBLANK(G98), G98=""),"Unknown",G98&lt;=12,"Child",G98&lt;=17,"Teen",G98&lt;=29,"Young Adult",G98&lt;=44,"Adult",G98&lt;=59,"Middle Age",G98&lt;=79,"Senior",G98&gt;=80,"Elderly")</f>
        <v>Unknown</v>
      </c>
      <c r="I98" s="4" t="s">
        <v>2558</v>
      </c>
      <c r="J98" s="7">
        <v>103.8</v>
      </c>
      <c r="K98" s="7"/>
      <c r="L98" s="4" t="s">
        <v>2567</v>
      </c>
      <c r="M98" s="4" t="s">
        <v>2580</v>
      </c>
      <c r="N98" s="4" t="s">
        <v>2589</v>
      </c>
      <c r="O98" s="4" t="s">
        <v>2599</v>
      </c>
      <c r="P98" s="11">
        <v>884.24658539217501</v>
      </c>
      <c r="Q98" s="4" t="s">
        <v>2603</v>
      </c>
      <c r="R98" t="str">
        <f t="shared" si="9"/>
        <v/>
      </c>
      <c r="S98" s="9">
        <v>5</v>
      </c>
      <c r="T98">
        <f t="shared" si="10"/>
        <v>884.24658539217501</v>
      </c>
      <c r="U98">
        <f t="shared" si="11"/>
        <v>0</v>
      </c>
    </row>
    <row r="99" spans="1:21" x14ac:dyDescent="0.35">
      <c r="A99" s="4" t="s">
        <v>111</v>
      </c>
      <c r="B99" s="2">
        <v>45747</v>
      </c>
      <c r="C99" s="9">
        <f t="shared" si="6"/>
        <v>3</v>
      </c>
      <c r="D99" s="9" t="str">
        <f t="shared" si="7"/>
        <v>Mar</v>
      </c>
      <c r="E99" s="9">
        <f t="shared" si="8"/>
        <v>2025</v>
      </c>
      <c r="F99" t="s">
        <v>1661</v>
      </c>
      <c r="G99" s="9">
        <v>65</v>
      </c>
      <c r="H99" s="9" t="str" cm="1">
        <f t="array" ref="H99">_xlfn.IFS(OR(ISBLANK(G99), G99=""),"Unknown",G99&lt;=12,"Child",G99&lt;=17,"Teen",G99&lt;=29,"Young Adult",G99&lt;=44,"Adult",G99&lt;=59,"Middle Age",G99&lt;=79,"Senior",G99&gt;=80,"Elderly")</f>
        <v>Senior</v>
      </c>
      <c r="I99" s="4" t="s">
        <v>2558</v>
      </c>
      <c r="K99" s="7"/>
      <c r="L99" s="4" t="s">
        <v>2564</v>
      </c>
      <c r="M99" s="4" t="s">
        <v>2580</v>
      </c>
      <c r="N99" s="4" t="s">
        <v>2586</v>
      </c>
      <c r="O99" s="4" t="s">
        <v>2600</v>
      </c>
      <c r="P99" s="11">
        <v>993.36</v>
      </c>
      <c r="Q99" s="4" t="s">
        <v>2602</v>
      </c>
      <c r="R99" t="str">
        <f t="shared" si="9"/>
        <v/>
      </c>
      <c r="S99" s="9" t="s">
        <v>2610</v>
      </c>
      <c r="T99">
        <f t="shared" si="10"/>
        <v>0</v>
      </c>
      <c r="U99">
        <f t="shared" si="11"/>
        <v>993.36</v>
      </c>
    </row>
    <row r="100" spans="1:21" x14ac:dyDescent="0.35">
      <c r="A100" s="4" t="s">
        <v>112</v>
      </c>
      <c r="B100" s="2">
        <v>45772</v>
      </c>
      <c r="C100" s="9">
        <f t="shared" si="6"/>
        <v>4</v>
      </c>
      <c r="D100" s="9" t="str">
        <f t="shared" si="7"/>
        <v>Apr</v>
      </c>
      <c r="E100" s="9">
        <f t="shared" si="8"/>
        <v>2025</v>
      </c>
      <c r="F100" t="s">
        <v>1662</v>
      </c>
      <c r="H100" s="9" t="str" cm="1">
        <f t="array" ref="H100">_xlfn.IFS(OR(ISBLANK(G100), G100=""),"Unknown",G100&lt;=12,"Child",G100&lt;=17,"Teen",G100&lt;=29,"Young Adult",G100&lt;=44,"Adult",G100&lt;=59,"Middle Age",G100&lt;=79,"Senior",G100&gt;=80,"Elderly")</f>
        <v>Unknown</v>
      </c>
      <c r="I100" s="4" t="s">
        <v>2561</v>
      </c>
      <c r="K100" s="7">
        <v>110.4</v>
      </c>
      <c r="L100" s="4" t="s">
        <v>2564</v>
      </c>
      <c r="M100" s="4" t="s">
        <v>2571</v>
      </c>
      <c r="N100" s="4" t="s">
        <v>2589</v>
      </c>
      <c r="O100" s="4" t="s">
        <v>2600</v>
      </c>
      <c r="P100" s="11">
        <v>417.02</v>
      </c>
      <c r="Q100" s="4" t="s">
        <v>2602</v>
      </c>
      <c r="R100" t="str">
        <f t="shared" si="9"/>
        <v/>
      </c>
      <c r="S100" s="9" t="s">
        <v>2610</v>
      </c>
      <c r="T100">
        <f t="shared" si="10"/>
        <v>0</v>
      </c>
      <c r="U100">
        <f t="shared" si="11"/>
        <v>417.02</v>
      </c>
    </row>
    <row r="101" spans="1:21" x14ac:dyDescent="0.35">
      <c r="A101" s="4" t="s">
        <v>113</v>
      </c>
      <c r="B101" s="2">
        <v>45771</v>
      </c>
      <c r="C101" s="9">
        <f t="shared" si="6"/>
        <v>4</v>
      </c>
      <c r="D101" s="9" t="str">
        <f t="shared" si="7"/>
        <v>Apr</v>
      </c>
      <c r="E101" s="9">
        <f t="shared" si="8"/>
        <v>2025</v>
      </c>
      <c r="F101" t="s">
        <v>1663</v>
      </c>
      <c r="H101" s="9" t="str" cm="1">
        <f t="array" ref="H101">_xlfn.IFS(OR(ISBLANK(G101), G101=""),"Unknown",G101&lt;=12,"Child",G101&lt;=17,"Teen",G101&lt;=29,"Young Adult",G101&lt;=44,"Adult",G101&lt;=59,"Middle Age",G101&lt;=79,"Senior",G101&gt;=80,"Elderly")</f>
        <v>Unknown</v>
      </c>
      <c r="I101" s="4" t="s">
        <v>2558</v>
      </c>
      <c r="K101" s="7">
        <v>62.3</v>
      </c>
      <c r="L101" s="4" t="s">
        <v>2563</v>
      </c>
      <c r="M101" s="4" t="s">
        <v>2570</v>
      </c>
      <c r="N101" s="4" t="s">
        <v>2584</v>
      </c>
      <c r="O101" s="4" t="s">
        <v>2601</v>
      </c>
      <c r="P101" s="11">
        <v>706.57</v>
      </c>
      <c r="Q101" s="4" t="s">
        <v>2602</v>
      </c>
      <c r="R101" t="str">
        <f t="shared" si="9"/>
        <v/>
      </c>
      <c r="S101" s="9">
        <v>5</v>
      </c>
      <c r="T101">
        <f t="shared" si="10"/>
        <v>0</v>
      </c>
      <c r="U101">
        <f t="shared" si="11"/>
        <v>706.57</v>
      </c>
    </row>
    <row r="102" spans="1:21" x14ac:dyDescent="0.35">
      <c r="A102" s="4" t="s">
        <v>114</v>
      </c>
      <c r="B102" s="2">
        <v>45621</v>
      </c>
      <c r="C102" s="9">
        <f t="shared" si="6"/>
        <v>11</v>
      </c>
      <c r="D102" s="9" t="str">
        <f t="shared" si="7"/>
        <v>Nov</v>
      </c>
      <c r="E102" s="9">
        <f t="shared" si="8"/>
        <v>2024</v>
      </c>
      <c r="F102" t="s">
        <v>1664</v>
      </c>
      <c r="G102" s="9">
        <v>80</v>
      </c>
      <c r="H102" s="9" t="str" cm="1">
        <f t="array" ref="H102">_xlfn.IFS(OR(ISBLANK(G102), G102=""),"Unknown",G102&lt;=12,"Child",G102&lt;=17,"Teen",G102&lt;=29,"Young Adult",G102&lt;=44,"Adult",G102&lt;=59,"Middle Age",G102&lt;=79,"Senior",G102&gt;=80,"Elderly")</f>
        <v>Elderly</v>
      </c>
      <c r="I102" t="s">
        <v>2607</v>
      </c>
      <c r="J102" s="7">
        <v>125.9</v>
      </c>
      <c r="K102" s="7"/>
      <c r="L102" s="4" t="s">
        <v>2563</v>
      </c>
      <c r="M102" s="4" t="s">
        <v>2571</v>
      </c>
      <c r="N102" s="4" t="s">
        <v>2589</v>
      </c>
      <c r="O102" s="4" t="s">
        <v>2599</v>
      </c>
      <c r="P102" s="11">
        <v>162.27000000000001</v>
      </c>
      <c r="Q102" s="4" t="s">
        <v>2602</v>
      </c>
      <c r="R102" t="str">
        <f t="shared" si="9"/>
        <v/>
      </c>
      <c r="S102" s="9">
        <v>2</v>
      </c>
      <c r="T102">
        <f t="shared" si="10"/>
        <v>0</v>
      </c>
      <c r="U102">
        <f t="shared" si="11"/>
        <v>162.27000000000001</v>
      </c>
    </row>
    <row r="103" spans="1:21" x14ac:dyDescent="0.35">
      <c r="A103" s="4" t="s">
        <v>115</v>
      </c>
      <c r="B103" s="2">
        <v>45640</v>
      </c>
      <c r="C103" s="9">
        <f t="shared" si="6"/>
        <v>12</v>
      </c>
      <c r="D103" s="9" t="str">
        <f t="shared" si="7"/>
        <v>Dec</v>
      </c>
      <c r="E103" s="9">
        <f t="shared" si="8"/>
        <v>2024</v>
      </c>
      <c r="F103" t="s">
        <v>1665</v>
      </c>
      <c r="G103" s="9">
        <v>44</v>
      </c>
      <c r="H103" s="9" t="str" cm="1">
        <f t="array" ref="H103">_xlfn.IFS(OR(ISBLANK(G103), G103=""),"Unknown",G103&lt;=12,"Child",G103&lt;=17,"Teen",G103&lt;=29,"Young Adult",G103&lt;=44,"Adult",G103&lt;=59,"Middle Age",G103&lt;=79,"Senior",G103&gt;=80,"Elderly")</f>
        <v>Adult</v>
      </c>
      <c r="I103" s="4" t="s">
        <v>2561</v>
      </c>
      <c r="K103" s="7"/>
      <c r="L103" s="4" t="s">
        <v>2565</v>
      </c>
      <c r="M103" s="4" t="s">
        <v>2573</v>
      </c>
      <c r="N103" s="4" t="s">
        <v>2584</v>
      </c>
      <c r="O103" s="4" t="s">
        <v>2600</v>
      </c>
      <c r="P103" s="11">
        <v>141.88999999999999</v>
      </c>
      <c r="Q103" s="4" t="s">
        <v>2602</v>
      </c>
      <c r="R103" t="str">
        <f t="shared" si="9"/>
        <v/>
      </c>
      <c r="S103" s="9">
        <v>1</v>
      </c>
      <c r="T103">
        <f t="shared" si="10"/>
        <v>0</v>
      </c>
      <c r="U103">
        <f t="shared" si="11"/>
        <v>141.88999999999999</v>
      </c>
    </row>
    <row r="104" spans="1:21" x14ac:dyDescent="0.35">
      <c r="A104" s="4" t="s">
        <v>116</v>
      </c>
      <c r="B104" s="2">
        <v>45762</v>
      </c>
      <c r="C104" s="9">
        <f t="shared" si="6"/>
        <v>4</v>
      </c>
      <c r="D104" s="9" t="str">
        <f t="shared" si="7"/>
        <v>Apr</v>
      </c>
      <c r="E104" s="9">
        <f t="shared" si="8"/>
        <v>2025</v>
      </c>
      <c r="F104" t="s">
        <v>1666</v>
      </c>
      <c r="H104" s="9" t="str" cm="1">
        <f t="array" ref="H104">_xlfn.IFS(OR(ISBLANK(G104), G104=""),"Unknown",G104&lt;=12,"Child",G104&lt;=17,"Teen",G104&lt;=29,"Young Adult",G104&lt;=44,"Adult",G104&lt;=59,"Middle Age",G104&lt;=79,"Senior",G104&gt;=80,"Elderly")</f>
        <v>Unknown</v>
      </c>
      <c r="I104" t="s">
        <v>2607</v>
      </c>
      <c r="K104" s="7">
        <v>45.7</v>
      </c>
      <c r="L104" s="4" t="s">
        <v>2565</v>
      </c>
      <c r="M104" s="4" t="s">
        <v>2580</v>
      </c>
      <c r="N104" s="4" t="s">
        <v>2586</v>
      </c>
      <c r="O104" s="4" t="s">
        <v>2598</v>
      </c>
      <c r="P104" s="11">
        <v>383.36</v>
      </c>
      <c r="Q104" s="4" t="s">
        <v>2604</v>
      </c>
      <c r="R104" t="str">
        <f t="shared" si="9"/>
        <v/>
      </c>
      <c r="S104" s="9" t="s">
        <v>2610</v>
      </c>
      <c r="T104">
        <f t="shared" si="10"/>
        <v>0</v>
      </c>
      <c r="U104">
        <f t="shared" si="11"/>
        <v>383.36</v>
      </c>
    </row>
    <row r="105" spans="1:21" x14ac:dyDescent="0.35">
      <c r="A105" s="4" t="s">
        <v>117</v>
      </c>
      <c r="B105" s="2">
        <v>45584</v>
      </c>
      <c r="C105" s="9">
        <f t="shared" si="6"/>
        <v>10</v>
      </c>
      <c r="D105" s="9" t="str">
        <f t="shared" si="7"/>
        <v>Oct</v>
      </c>
      <c r="E105" s="9">
        <f t="shared" si="8"/>
        <v>2024</v>
      </c>
      <c r="F105" t="s">
        <v>1667</v>
      </c>
      <c r="H105" s="9" t="str" cm="1">
        <f t="array" ref="H105">_xlfn.IFS(OR(ISBLANK(G105), G105=""),"Unknown",G105&lt;=12,"Child",G105&lt;=17,"Teen",G105&lt;=29,"Young Adult",G105&lt;=44,"Adult",G105&lt;=59,"Middle Age",G105&lt;=79,"Senior",G105&gt;=80,"Elderly")</f>
        <v>Unknown</v>
      </c>
      <c r="I105" t="s">
        <v>2607</v>
      </c>
      <c r="K105" s="7">
        <v>72.2</v>
      </c>
      <c r="L105" s="4" t="s">
        <v>2566</v>
      </c>
      <c r="M105" s="4" t="s">
        <v>2569</v>
      </c>
      <c r="N105" s="4" t="s">
        <v>2591</v>
      </c>
      <c r="O105" s="4" t="s">
        <v>2599</v>
      </c>
      <c r="P105" s="11">
        <v>264.64</v>
      </c>
      <c r="Q105" s="4" t="s">
        <v>2604</v>
      </c>
      <c r="R105" t="str">
        <f t="shared" si="9"/>
        <v/>
      </c>
      <c r="S105" s="9">
        <v>1</v>
      </c>
      <c r="T105">
        <f t="shared" si="10"/>
        <v>0</v>
      </c>
      <c r="U105">
        <f t="shared" si="11"/>
        <v>264.64</v>
      </c>
    </row>
    <row r="106" spans="1:21" x14ac:dyDescent="0.35">
      <c r="A106" s="4" t="s">
        <v>118</v>
      </c>
      <c r="B106" s="2">
        <v>45362</v>
      </c>
      <c r="C106" s="9">
        <f t="shared" si="6"/>
        <v>3</v>
      </c>
      <c r="D106" s="9" t="str">
        <f t="shared" si="7"/>
        <v>Mar</v>
      </c>
      <c r="E106" s="9">
        <f t="shared" si="8"/>
        <v>2024</v>
      </c>
      <c r="F106" t="s">
        <v>1668</v>
      </c>
      <c r="G106" s="9">
        <v>33</v>
      </c>
      <c r="H106" s="9" t="str" cm="1">
        <f t="array" ref="H106">_xlfn.IFS(OR(ISBLANK(G106), G106=""),"Unknown",G106&lt;=12,"Child",G106&lt;=17,"Teen",G106&lt;=29,"Young Adult",G106&lt;=44,"Adult",G106&lt;=59,"Middle Age",G106&lt;=79,"Senior",G106&gt;=80,"Elderly")</f>
        <v>Adult</v>
      </c>
      <c r="I106" s="4" t="s">
        <v>2561</v>
      </c>
      <c r="K106" s="7">
        <v>73.7</v>
      </c>
      <c r="L106" s="4" t="s">
        <v>2565</v>
      </c>
      <c r="M106" s="4" t="s">
        <v>2580</v>
      </c>
      <c r="N106" s="4" t="s">
        <v>2593</v>
      </c>
      <c r="O106" s="4" t="s">
        <v>2599</v>
      </c>
      <c r="P106" s="11">
        <v>861.67</v>
      </c>
      <c r="Q106" t="s">
        <v>2609</v>
      </c>
      <c r="R106" t="str">
        <f t="shared" si="9"/>
        <v/>
      </c>
      <c r="S106" s="9">
        <v>4</v>
      </c>
      <c r="T106">
        <f t="shared" si="10"/>
        <v>0</v>
      </c>
      <c r="U106">
        <f t="shared" si="11"/>
        <v>861.67</v>
      </c>
    </row>
    <row r="107" spans="1:21" x14ac:dyDescent="0.35">
      <c r="A107" s="4" t="s">
        <v>119</v>
      </c>
      <c r="B107" s="2">
        <v>45760</v>
      </c>
      <c r="C107" s="9">
        <f t="shared" si="6"/>
        <v>4</v>
      </c>
      <c r="D107" s="9" t="str">
        <f t="shared" si="7"/>
        <v>Apr</v>
      </c>
      <c r="E107" s="9">
        <f t="shared" si="8"/>
        <v>2025</v>
      </c>
      <c r="F107" t="s">
        <v>1669</v>
      </c>
      <c r="G107" s="9">
        <v>74</v>
      </c>
      <c r="H107" s="9" t="str" cm="1">
        <f t="array" ref="H107">_xlfn.IFS(OR(ISBLANK(G107), G107=""),"Unknown",G107&lt;=12,"Child",G107&lt;=17,"Teen",G107&lt;=29,"Young Adult",G107&lt;=44,"Adult",G107&lt;=59,"Middle Age",G107&lt;=79,"Senior",G107&gt;=80,"Elderly")</f>
        <v>Senior</v>
      </c>
      <c r="I107" s="4" t="s">
        <v>2558</v>
      </c>
      <c r="J107" s="7">
        <v>140.6</v>
      </c>
      <c r="K107" s="7"/>
      <c r="L107" s="4" t="s">
        <v>2563</v>
      </c>
      <c r="M107" s="4" t="s">
        <v>2581</v>
      </c>
      <c r="N107" s="4" t="s">
        <v>2587</v>
      </c>
      <c r="O107" s="4" t="s">
        <v>2598</v>
      </c>
      <c r="P107" s="11">
        <v>343.11</v>
      </c>
      <c r="Q107" s="4" t="s">
        <v>2604</v>
      </c>
      <c r="R107" t="str">
        <f t="shared" si="9"/>
        <v/>
      </c>
      <c r="S107" s="9" t="s">
        <v>2610</v>
      </c>
      <c r="T107">
        <f t="shared" si="10"/>
        <v>0</v>
      </c>
      <c r="U107">
        <f t="shared" si="11"/>
        <v>343.11</v>
      </c>
    </row>
    <row r="108" spans="1:21" x14ac:dyDescent="0.35">
      <c r="A108" s="4" t="s">
        <v>120</v>
      </c>
      <c r="B108" s="2">
        <v>45624</v>
      </c>
      <c r="C108" s="9">
        <f t="shared" si="6"/>
        <v>11</v>
      </c>
      <c r="D108" s="9" t="str">
        <f t="shared" si="7"/>
        <v>Nov</v>
      </c>
      <c r="E108" s="9">
        <f t="shared" si="8"/>
        <v>2024</v>
      </c>
      <c r="F108" t="s">
        <v>1670</v>
      </c>
      <c r="H108" s="9" t="str" cm="1">
        <f t="array" ref="H108">_xlfn.IFS(OR(ISBLANK(G108), G108=""),"Unknown",G108&lt;=12,"Child",G108&lt;=17,"Teen",G108&lt;=29,"Young Adult",G108&lt;=44,"Adult",G108&lt;=59,"Middle Age",G108&lt;=79,"Senior",G108&gt;=80,"Elderly")</f>
        <v>Unknown</v>
      </c>
      <c r="I108" s="4" t="s">
        <v>2561</v>
      </c>
      <c r="K108" s="7">
        <v>92.2</v>
      </c>
      <c r="L108" s="4" t="s">
        <v>2565</v>
      </c>
      <c r="M108" s="4" t="s">
        <v>2573</v>
      </c>
      <c r="N108" s="4" t="s">
        <v>2589</v>
      </c>
      <c r="O108" s="4" t="s">
        <v>2600</v>
      </c>
      <c r="P108" s="11">
        <v>467.54</v>
      </c>
      <c r="Q108" s="4" t="s">
        <v>2603</v>
      </c>
      <c r="R108" t="str">
        <f t="shared" si="9"/>
        <v/>
      </c>
      <c r="S108" s="9" t="s">
        <v>2610</v>
      </c>
      <c r="T108">
        <f t="shared" si="10"/>
        <v>467.54</v>
      </c>
      <c r="U108">
        <f t="shared" si="11"/>
        <v>0</v>
      </c>
    </row>
    <row r="109" spans="1:21" x14ac:dyDescent="0.35">
      <c r="A109" s="4" t="s">
        <v>121</v>
      </c>
      <c r="B109" s="2">
        <v>45794</v>
      </c>
      <c r="C109" s="9">
        <f t="shared" si="6"/>
        <v>5</v>
      </c>
      <c r="D109" s="9" t="str">
        <f t="shared" si="7"/>
        <v>May</v>
      </c>
      <c r="E109" s="9">
        <f t="shared" si="8"/>
        <v>2025</v>
      </c>
      <c r="F109" t="s">
        <v>1671</v>
      </c>
      <c r="H109" s="9" t="str" cm="1">
        <f t="array" ref="H109">_xlfn.IFS(OR(ISBLANK(G109), G109=""),"Unknown",G109&lt;=12,"Child",G109&lt;=17,"Teen",G109&lt;=29,"Young Adult",G109&lt;=44,"Adult",G109&lt;=59,"Middle Age",G109&lt;=79,"Senior",G109&gt;=80,"Elderly")</f>
        <v>Unknown</v>
      </c>
      <c r="I109" t="s">
        <v>2607</v>
      </c>
      <c r="K109" s="7"/>
      <c r="L109" s="4" t="s">
        <v>2564</v>
      </c>
      <c r="M109" s="4" t="s">
        <v>2569</v>
      </c>
      <c r="N109" s="4" t="s">
        <v>2588</v>
      </c>
      <c r="O109" s="4" t="s">
        <v>2601</v>
      </c>
      <c r="P109" s="11">
        <v>994.16</v>
      </c>
      <c r="Q109" s="4" t="s">
        <v>2602</v>
      </c>
      <c r="R109" t="str">
        <f t="shared" si="9"/>
        <v/>
      </c>
      <c r="S109" s="9">
        <v>5</v>
      </c>
      <c r="T109">
        <f t="shared" si="10"/>
        <v>0</v>
      </c>
      <c r="U109">
        <f t="shared" si="11"/>
        <v>994.16</v>
      </c>
    </row>
    <row r="110" spans="1:21" x14ac:dyDescent="0.35">
      <c r="A110" s="4" t="s">
        <v>122</v>
      </c>
      <c r="B110" s="2">
        <v>45596</v>
      </c>
      <c r="C110" s="9">
        <f t="shared" si="6"/>
        <v>10</v>
      </c>
      <c r="D110" s="9" t="str">
        <f t="shared" si="7"/>
        <v>Oct</v>
      </c>
      <c r="E110" s="9">
        <f t="shared" si="8"/>
        <v>2024</v>
      </c>
      <c r="F110" t="s">
        <v>1672</v>
      </c>
      <c r="H110" s="9" t="str" cm="1">
        <f t="array" ref="H110">_xlfn.IFS(OR(ISBLANK(G110), G110=""),"Unknown",G110&lt;=12,"Child",G110&lt;=17,"Teen",G110&lt;=29,"Young Adult",G110&lt;=44,"Adult",G110&lt;=59,"Middle Age",G110&lt;=79,"Senior",G110&gt;=80,"Elderly")</f>
        <v>Unknown</v>
      </c>
      <c r="I110" s="4" t="s">
        <v>2558</v>
      </c>
      <c r="K110" s="7">
        <v>112.2</v>
      </c>
      <c r="L110" s="4" t="s">
        <v>2567</v>
      </c>
      <c r="M110" s="4" t="s">
        <v>2577</v>
      </c>
      <c r="N110" s="4" t="s">
        <v>2586</v>
      </c>
      <c r="O110" s="4" t="s">
        <v>2599</v>
      </c>
      <c r="P110" s="11">
        <v>890.67</v>
      </c>
      <c r="Q110" s="4" t="s">
        <v>2603</v>
      </c>
      <c r="R110" t="str">
        <f t="shared" si="9"/>
        <v/>
      </c>
      <c r="S110" s="9" t="s">
        <v>2610</v>
      </c>
      <c r="T110">
        <f t="shared" si="10"/>
        <v>890.67</v>
      </c>
      <c r="U110">
        <f t="shared" si="11"/>
        <v>0</v>
      </c>
    </row>
    <row r="111" spans="1:21" x14ac:dyDescent="0.35">
      <c r="A111" s="4" t="s">
        <v>123</v>
      </c>
      <c r="B111" s="2">
        <v>45711</v>
      </c>
      <c r="C111" s="9">
        <f t="shared" si="6"/>
        <v>2</v>
      </c>
      <c r="D111" s="9" t="str">
        <f t="shared" si="7"/>
        <v>Feb</v>
      </c>
      <c r="E111" s="9">
        <f t="shared" si="8"/>
        <v>2025</v>
      </c>
      <c r="F111" t="s">
        <v>1673</v>
      </c>
      <c r="H111" s="9" t="str" cm="1">
        <f t="array" ref="H111">_xlfn.IFS(OR(ISBLANK(G111), G111=""),"Unknown",G111&lt;=12,"Child",G111&lt;=17,"Teen",G111&lt;=29,"Young Adult",G111&lt;=44,"Adult",G111&lt;=59,"Middle Age",G111&lt;=79,"Senior",G111&gt;=80,"Elderly")</f>
        <v>Unknown</v>
      </c>
      <c r="I111" t="s">
        <v>2607</v>
      </c>
      <c r="J111" s="7">
        <v>142.19999999999999</v>
      </c>
      <c r="K111" s="7"/>
      <c r="L111" s="4" t="s">
        <v>2567</v>
      </c>
      <c r="M111" s="4" t="s">
        <v>2577</v>
      </c>
      <c r="N111" s="4" t="s">
        <v>2585</v>
      </c>
      <c r="O111" s="4" t="s">
        <v>2600</v>
      </c>
      <c r="P111" s="11">
        <v>875.95</v>
      </c>
      <c r="Q111" s="4" t="s">
        <v>2604</v>
      </c>
      <c r="R111" t="str">
        <f t="shared" si="9"/>
        <v/>
      </c>
      <c r="S111" s="9" t="s">
        <v>2610</v>
      </c>
      <c r="T111">
        <f t="shared" si="10"/>
        <v>0</v>
      </c>
      <c r="U111">
        <f t="shared" si="11"/>
        <v>875.95</v>
      </c>
    </row>
    <row r="112" spans="1:21" x14ac:dyDescent="0.35">
      <c r="A112" s="4" t="s">
        <v>124</v>
      </c>
      <c r="B112" s="2">
        <v>45966</v>
      </c>
      <c r="C112" s="9">
        <f t="shared" si="6"/>
        <v>11</v>
      </c>
      <c r="D112" s="9" t="str">
        <f t="shared" si="7"/>
        <v>Nov</v>
      </c>
      <c r="E112" s="9">
        <f t="shared" si="8"/>
        <v>2025</v>
      </c>
      <c r="F112" t="s">
        <v>1674</v>
      </c>
      <c r="G112" s="9">
        <v>75</v>
      </c>
      <c r="H112" s="9" t="str" cm="1">
        <f t="array" ref="H112">_xlfn.IFS(OR(ISBLANK(G112), G112=""),"Unknown",G112&lt;=12,"Child",G112&lt;=17,"Teen",G112&lt;=29,"Young Adult",G112&lt;=44,"Adult",G112&lt;=59,"Middle Age",G112&lt;=79,"Senior",G112&gt;=80,"Elderly")</f>
        <v>Senior</v>
      </c>
      <c r="I112" t="s">
        <v>2607</v>
      </c>
      <c r="K112" s="7"/>
      <c r="L112" s="4" t="s">
        <v>2563</v>
      </c>
      <c r="M112" s="4" t="s">
        <v>2580</v>
      </c>
      <c r="N112" s="4" t="s">
        <v>2590</v>
      </c>
      <c r="O112" s="4" t="s">
        <v>2600</v>
      </c>
      <c r="P112" s="11">
        <v>122.94</v>
      </c>
      <c r="Q112" s="4" t="s">
        <v>2602</v>
      </c>
      <c r="R112" t="str">
        <f t="shared" si="9"/>
        <v/>
      </c>
      <c r="S112" s="9">
        <v>1</v>
      </c>
      <c r="T112">
        <f t="shared" si="10"/>
        <v>0</v>
      </c>
      <c r="U112">
        <f t="shared" si="11"/>
        <v>122.94</v>
      </c>
    </row>
    <row r="113" spans="1:21" x14ac:dyDescent="0.35">
      <c r="A113" s="4" t="s">
        <v>125</v>
      </c>
      <c r="B113" s="2">
        <v>45453</v>
      </c>
      <c r="C113" s="9">
        <f t="shared" si="6"/>
        <v>6</v>
      </c>
      <c r="D113" s="9" t="str">
        <f t="shared" si="7"/>
        <v>Jun</v>
      </c>
      <c r="E113" s="9">
        <f t="shared" si="8"/>
        <v>2024</v>
      </c>
      <c r="F113" t="s">
        <v>1675</v>
      </c>
      <c r="H113" s="9" t="str" cm="1">
        <f t="array" ref="H113">_xlfn.IFS(OR(ISBLANK(G113), G113=""),"Unknown",G113&lt;=12,"Child",G113&lt;=17,"Teen",G113&lt;=29,"Young Adult",G113&lt;=44,"Adult",G113&lt;=59,"Middle Age",G113&lt;=79,"Senior",G113&gt;=80,"Elderly")</f>
        <v>Unknown</v>
      </c>
      <c r="I113" t="s">
        <v>2607</v>
      </c>
      <c r="J113" s="7">
        <v>130.5</v>
      </c>
      <c r="K113" s="7"/>
      <c r="L113" s="4" t="s">
        <v>2566</v>
      </c>
      <c r="M113" s="4" t="s">
        <v>2583</v>
      </c>
      <c r="N113" s="4" t="s">
        <v>2587</v>
      </c>
      <c r="O113" s="4" t="s">
        <v>2598</v>
      </c>
      <c r="P113" s="11">
        <v>639.27</v>
      </c>
      <c r="Q113" t="s">
        <v>2609</v>
      </c>
      <c r="R113" t="str">
        <f t="shared" si="9"/>
        <v/>
      </c>
      <c r="S113" s="9">
        <v>4</v>
      </c>
      <c r="T113">
        <f t="shared" si="10"/>
        <v>0</v>
      </c>
      <c r="U113">
        <f t="shared" si="11"/>
        <v>639.27</v>
      </c>
    </row>
    <row r="114" spans="1:21" x14ac:dyDescent="0.35">
      <c r="A114" s="4" t="s">
        <v>126</v>
      </c>
      <c r="B114" s="2">
        <v>45653</v>
      </c>
      <c r="C114" s="9">
        <f t="shared" si="6"/>
        <v>12</v>
      </c>
      <c r="D114" s="9" t="str">
        <f t="shared" si="7"/>
        <v>Dec</v>
      </c>
      <c r="E114" s="9">
        <f t="shared" si="8"/>
        <v>2024</v>
      </c>
      <c r="F114" t="s">
        <v>1676</v>
      </c>
      <c r="G114" s="9">
        <v>33</v>
      </c>
      <c r="H114" s="9" t="str" cm="1">
        <f t="array" ref="H114">_xlfn.IFS(OR(ISBLANK(G114), G114=""),"Unknown",G114&lt;=12,"Child",G114&lt;=17,"Teen",G114&lt;=29,"Young Adult",G114&lt;=44,"Adult",G114&lt;=59,"Middle Age",G114&lt;=79,"Senior",G114&gt;=80,"Elderly")</f>
        <v>Adult</v>
      </c>
      <c r="I114" s="4" t="s">
        <v>2561</v>
      </c>
      <c r="K114" s="7"/>
      <c r="L114" s="4" t="s">
        <v>2563</v>
      </c>
      <c r="M114" s="4" t="s">
        <v>2574</v>
      </c>
      <c r="N114" s="4" t="s">
        <v>2587</v>
      </c>
      <c r="O114" s="4" t="s">
        <v>2600</v>
      </c>
      <c r="P114" s="11">
        <v>566.76</v>
      </c>
      <c r="Q114" t="s">
        <v>2609</v>
      </c>
      <c r="R114" t="str">
        <f t="shared" si="9"/>
        <v/>
      </c>
      <c r="S114" s="9">
        <v>3</v>
      </c>
      <c r="T114">
        <f t="shared" si="10"/>
        <v>0</v>
      </c>
      <c r="U114">
        <f t="shared" si="11"/>
        <v>566.76</v>
      </c>
    </row>
    <row r="115" spans="1:21" x14ac:dyDescent="0.35">
      <c r="A115" s="4" t="s">
        <v>127</v>
      </c>
      <c r="B115" s="2">
        <v>45768</v>
      </c>
      <c r="C115" s="9">
        <f t="shared" si="6"/>
        <v>4</v>
      </c>
      <c r="D115" s="9" t="str">
        <f t="shared" si="7"/>
        <v>Apr</v>
      </c>
      <c r="E115" s="9">
        <f t="shared" si="8"/>
        <v>2025</v>
      </c>
      <c r="F115" t="s">
        <v>1677</v>
      </c>
      <c r="G115" s="9">
        <v>35</v>
      </c>
      <c r="H115" s="9" t="str" cm="1">
        <f t="array" ref="H115">_xlfn.IFS(OR(ISBLANK(G115), G115=""),"Unknown",G115&lt;=12,"Child",G115&lt;=17,"Teen",G115&lt;=29,"Young Adult",G115&lt;=44,"Adult",G115&lt;=59,"Middle Age",G115&lt;=79,"Senior",G115&gt;=80,"Elderly")</f>
        <v>Adult</v>
      </c>
      <c r="I115" s="4" t="s">
        <v>2607</v>
      </c>
      <c r="K115" s="7"/>
      <c r="L115" s="4" t="s">
        <v>2563</v>
      </c>
      <c r="M115" s="4" t="s">
        <v>2576</v>
      </c>
      <c r="N115" s="4" t="s">
        <v>2586</v>
      </c>
      <c r="O115" s="4" t="s">
        <v>2599</v>
      </c>
      <c r="P115" s="11">
        <v>526.46</v>
      </c>
      <c r="Q115" t="s">
        <v>2609</v>
      </c>
      <c r="R115" t="str">
        <f t="shared" si="9"/>
        <v/>
      </c>
      <c r="S115" s="9">
        <v>1</v>
      </c>
      <c r="T115">
        <f t="shared" si="10"/>
        <v>0</v>
      </c>
      <c r="U115">
        <f t="shared" si="11"/>
        <v>526.46</v>
      </c>
    </row>
    <row r="116" spans="1:21" x14ac:dyDescent="0.35">
      <c r="A116" s="4" t="s">
        <v>128</v>
      </c>
      <c r="B116" s="2">
        <v>45691</v>
      </c>
      <c r="C116" s="9">
        <f t="shared" si="6"/>
        <v>2</v>
      </c>
      <c r="D116" s="9" t="str">
        <f t="shared" si="7"/>
        <v>Feb</v>
      </c>
      <c r="E116" s="9">
        <f t="shared" si="8"/>
        <v>2025</v>
      </c>
      <c r="F116" t="s">
        <v>1678</v>
      </c>
      <c r="G116" s="9">
        <v>17</v>
      </c>
      <c r="H116" s="9" t="str" cm="1">
        <f t="array" ref="H116">_xlfn.IFS(OR(ISBLANK(G116), G116=""),"Unknown",G116&lt;=12,"Child",G116&lt;=17,"Teen",G116&lt;=29,"Young Adult",G116&lt;=44,"Adult",G116&lt;=59,"Middle Age",G116&lt;=79,"Senior",G116&gt;=80,"Elderly")</f>
        <v>Teen</v>
      </c>
      <c r="I116" s="4" t="s">
        <v>2561</v>
      </c>
      <c r="K116" s="7"/>
      <c r="L116" s="4" t="s">
        <v>2566</v>
      </c>
      <c r="M116" s="4" t="s">
        <v>2571</v>
      </c>
      <c r="N116" s="4" t="s">
        <v>2588</v>
      </c>
      <c r="O116" s="4" t="s">
        <v>2598</v>
      </c>
      <c r="P116" s="11">
        <v>610.36</v>
      </c>
      <c r="Q116" t="s">
        <v>2609</v>
      </c>
      <c r="R116" t="str">
        <f t="shared" si="9"/>
        <v/>
      </c>
      <c r="S116" s="9">
        <v>5</v>
      </c>
      <c r="T116">
        <f t="shared" si="10"/>
        <v>0</v>
      </c>
      <c r="U116">
        <f t="shared" si="11"/>
        <v>610.36</v>
      </c>
    </row>
    <row r="117" spans="1:21" x14ac:dyDescent="0.35">
      <c r="A117" s="4" t="s">
        <v>129</v>
      </c>
      <c r="B117" s="2">
        <v>45741</v>
      </c>
      <c r="C117" s="9">
        <f t="shared" si="6"/>
        <v>3</v>
      </c>
      <c r="D117" s="9" t="str">
        <f t="shared" si="7"/>
        <v>Mar</v>
      </c>
      <c r="E117" s="9">
        <f t="shared" si="8"/>
        <v>2025</v>
      </c>
      <c r="F117" t="s">
        <v>1679</v>
      </c>
      <c r="H117" s="9" t="str" cm="1">
        <f t="array" ref="H117">_xlfn.IFS(OR(ISBLANK(G117), G117=""),"Unknown",G117&lt;=12,"Child",G117&lt;=17,"Teen",G117&lt;=29,"Young Adult",G117&lt;=44,"Adult",G117&lt;=59,"Middle Age",G117&lt;=79,"Senior",G117&gt;=80,"Elderly")</f>
        <v>Unknown</v>
      </c>
      <c r="I117" s="4" t="s">
        <v>2558</v>
      </c>
      <c r="K117" s="7"/>
      <c r="L117" s="4" t="s">
        <v>2564</v>
      </c>
      <c r="M117" s="4" t="s">
        <v>2569</v>
      </c>
      <c r="N117" s="4" t="s">
        <v>2590</v>
      </c>
      <c r="O117" s="4" t="s">
        <v>2598</v>
      </c>
      <c r="P117" s="11">
        <v>38.74</v>
      </c>
      <c r="Q117" s="4" t="s">
        <v>2603</v>
      </c>
      <c r="R117" t="str">
        <f t="shared" si="9"/>
        <v/>
      </c>
      <c r="S117" s="9">
        <v>1</v>
      </c>
      <c r="T117">
        <f t="shared" si="10"/>
        <v>38.74</v>
      </c>
      <c r="U117">
        <f t="shared" si="11"/>
        <v>0</v>
      </c>
    </row>
    <row r="118" spans="1:21" x14ac:dyDescent="0.35">
      <c r="A118" s="4" t="s">
        <v>130</v>
      </c>
      <c r="B118" s="2">
        <v>45525</v>
      </c>
      <c r="C118" s="9">
        <f t="shared" si="6"/>
        <v>8</v>
      </c>
      <c r="D118" s="9" t="str">
        <f t="shared" si="7"/>
        <v>Aug</v>
      </c>
      <c r="E118" s="9">
        <f t="shared" si="8"/>
        <v>2024</v>
      </c>
      <c r="F118" t="s">
        <v>1680</v>
      </c>
      <c r="H118" s="9" t="str" cm="1">
        <f t="array" ref="H118">_xlfn.IFS(OR(ISBLANK(G118), G118=""),"Unknown",G118&lt;=12,"Child",G118&lt;=17,"Teen",G118&lt;=29,"Young Adult",G118&lt;=44,"Adult",G118&lt;=59,"Middle Age",G118&lt;=79,"Senior",G118&gt;=80,"Elderly")</f>
        <v>Unknown</v>
      </c>
      <c r="I118" s="4" t="s">
        <v>2558</v>
      </c>
      <c r="K118" s="7"/>
      <c r="L118" s="4" t="s">
        <v>2563</v>
      </c>
      <c r="M118" s="4" t="s">
        <v>2583</v>
      </c>
      <c r="N118" s="4" t="s">
        <v>2584</v>
      </c>
      <c r="O118" s="4" t="s">
        <v>2600</v>
      </c>
      <c r="P118" s="11">
        <v>643.73</v>
      </c>
      <c r="Q118" s="4" t="s">
        <v>2603</v>
      </c>
      <c r="R118" t="str">
        <f t="shared" si="9"/>
        <v/>
      </c>
      <c r="S118" s="9" t="s">
        <v>2610</v>
      </c>
      <c r="T118">
        <f t="shared" si="10"/>
        <v>643.73</v>
      </c>
      <c r="U118">
        <f t="shared" si="11"/>
        <v>0</v>
      </c>
    </row>
    <row r="119" spans="1:21" x14ac:dyDescent="0.35">
      <c r="A119" s="4" t="s">
        <v>131</v>
      </c>
      <c r="B119" s="2">
        <v>45731</v>
      </c>
      <c r="C119" s="9">
        <f t="shared" si="6"/>
        <v>3</v>
      </c>
      <c r="D119" s="9" t="str">
        <f t="shared" si="7"/>
        <v>Mar</v>
      </c>
      <c r="E119" s="9">
        <f t="shared" si="8"/>
        <v>2025</v>
      </c>
      <c r="F119" t="s">
        <v>1681</v>
      </c>
      <c r="H119" s="9" t="str" cm="1">
        <f t="array" ref="H119">_xlfn.IFS(OR(ISBLANK(G119), G119=""),"Unknown",G119&lt;=12,"Child",G119&lt;=17,"Teen",G119&lt;=29,"Young Adult",G119&lt;=44,"Adult",G119&lt;=59,"Middle Age",G119&lt;=79,"Senior",G119&gt;=80,"Elderly")</f>
        <v>Unknown</v>
      </c>
      <c r="I119" s="4" t="s">
        <v>2607</v>
      </c>
      <c r="J119" s="7">
        <v>145.1</v>
      </c>
      <c r="K119" s="7">
        <v>100.8</v>
      </c>
      <c r="L119" s="4" t="s">
        <v>2567</v>
      </c>
      <c r="M119" s="4" t="s">
        <v>2572</v>
      </c>
      <c r="N119" s="4" t="s">
        <v>2584</v>
      </c>
      <c r="O119" s="4" t="s">
        <v>2601</v>
      </c>
      <c r="P119" s="11">
        <v>640.49519363350601</v>
      </c>
      <c r="Q119" t="s">
        <v>2609</v>
      </c>
      <c r="R119" t="str">
        <f t="shared" si="9"/>
        <v/>
      </c>
      <c r="S119" s="9">
        <v>1</v>
      </c>
      <c r="T119">
        <f t="shared" si="10"/>
        <v>0</v>
      </c>
      <c r="U119">
        <f t="shared" si="11"/>
        <v>640.49519363350601</v>
      </c>
    </row>
    <row r="120" spans="1:21" x14ac:dyDescent="0.35">
      <c r="A120" s="4" t="s">
        <v>132</v>
      </c>
      <c r="B120" s="2">
        <v>45810</v>
      </c>
      <c r="C120" s="9">
        <f t="shared" si="6"/>
        <v>6</v>
      </c>
      <c r="D120" s="9" t="str">
        <f t="shared" si="7"/>
        <v>Jun</v>
      </c>
      <c r="E120" s="9">
        <f t="shared" si="8"/>
        <v>2025</v>
      </c>
      <c r="F120" t="s">
        <v>1682</v>
      </c>
      <c r="H120" s="9" t="str" cm="1">
        <f t="array" ref="H120">_xlfn.IFS(OR(ISBLANK(G120), G120=""),"Unknown",G120&lt;=12,"Child",G120&lt;=17,"Teen",G120&lt;=29,"Young Adult",G120&lt;=44,"Adult",G120&lt;=59,"Middle Age",G120&lt;=79,"Senior",G120&gt;=80,"Elderly")</f>
        <v>Unknown</v>
      </c>
      <c r="I120" s="4" t="s">
        <v>2607</v>
      </c>
      <c r="K120" s="7">
        <v>63.9</v>
      </c>
      <c r="L120" s="4" t="s">
        <v>2567</v>
      </c>
      <c r="M120" s="4" t="s">
        <v>2570</v>
      </c>
      <c r="N120" s="4" t="s">
        <v>2589</v>
      </c>
      <c r="O120" s="4" t="s">
        <v>2598</v>
      </c>
      <c r="P120" s="11">
        <v>807.55</v>
      </c>
      <c r="Q120" t="s">
        <v>2609</v>
      </c>
      <c r="R120" t="str">
        <f t="shared" si="9"/>
        <v/>
      </c>
      <c r="S120" s="9" t="s">
        <v>2610</v>
      </c>
      <c r="T120">
        <f t="shared" si="10"/>
        <v>0</v>
      </c>
      <c r="U120">
        <f t="shared" si="11"/>
        <v>807.55</v>
      </c>
    </row>
    <row r="121" spans="1:21" x14ac:dyDescent="0.35">
      <c r="A121" s="4" t="s">
        <v>133</v>
      </c>
      <c r="B121" s="2">
        <v>45994</v>
      </c>
      <c r="C121" s="9">
        <f t="shared" si="6"/>
        <v>12</v>
      </c>
      <c r="D121" s="9" t="str">
        <f t="shared" si="7"/>
        <v>Dec</v>
      </c>
      <c r="E121" s="9">
        <f t="shared" si="8"/>
        <v>2025</v>
      </c>
      <c r="F121" t="s">
        <v>1683</v>
      </c>
      <c r="H121" s="9" t="str" cm="1">
        <f t="array" ref="H121">_xlfn.IFS(OR(ISBLANK(G121), G121=""),"Unknown",G121&lt;=12,"Child",G121&lt;=17,"Teen",G121&lt;=29,"Young Adult",G121&lt;=44,"Adult",G121&lt;=59,"Middle Age",G121&lt;=79,"Senior",G121&gt;=80,"Elderly")</f>
        <v>Unknown</v>
      </c>
      <c r="I121" t="s">
        <v>2607</v>
      </c>
      <c r="J121" s="7">
        <v>132.4</v>
      </c>
      <c r="K121" s="7">
        <v>85.8</v>
      </c>
      <c r="L121" s="4" t="s">
        <v>2567</v>
      </c>
      <c r="M121" s="4" t="s">
        <v>2571</v>
      </c>
      <c r="N121" s="4" t="s">
        <v>2590</v>
      </c>
      <c r="O121" s="4" t="s">
        <v>2601</v>
      </c>
      <c r="P121" s="11">
        <v>455.04915309896302</v>
      </c>
      <c r="Q121" s="4" t="s">
        <v>2603</v>
      </c>
      <c r="R121" t="str">
        <f t="shared" si="9"/>
        <v/>
      </c>
      <c r="S121" s="9" t="s">
        <v>2610</v>
      </c>
      <c r="T121">
        <f t="shared" si="10"/>
        <v>455.04915309896302</v>
      </c>
      <c r="U121">
        <f t="shared" si="11"/>
        <v>0</v>
      </c>
    </row>
    <row r="122" spans="1:21" x14ac:dyDescent="0.35">
      <c r="A122" s="4" t="s">
        <v>134</v>
      </c>
      <c r="B122" s="2">
        <v>45812</v>
      </c>
      <c r="C122" s="9">
        <f t="shared" si="6"/>
        <v>6</v>
      </c>
      <c r="D122" s="9" t="str">
        <f t="shared" si="7"/>
        <v>Jun</v>
      </c>
      <c r="E122" s="9">
        <f t="shared" si="8"/>
        <v>2025</v>
      </c>
      <c r="F122" t="s">
        <v>1684</v>
      </c>
      <c r="G122" s="9">
        <v>32</v>
      </c>
      <c r="H122" s="9" t="str" cm="1">
        <f t="array" ref="H122">_xlfn.IFS(OR(ISBLANK(G122), G122=""),"Unknown",G122&lt;=12,"Child",G122&lt;=17,"Teen",G122&lt;=29,"Young Adult",G122&lt;=44,"Adult",G122&lt;=59,"Middle Age",G122&lt;=79,"Senior",G122&gt;=80,"Elderly")</f>
        <v>Adult</v>
      </c>
      <c r="I122" t="s">
        <v>2607</v>
      </c>
      <c r="J122" s="7">
        <v>151.6</v>
      </c>
      <c r="K122" s="7"/>
      <c r="L122" s="4" t="s">
        <v>2565</v>
      </c>
      <c r="M122" s="4" t="s">
        <v>2577</v>
      </c>
      <c r="N122" s="4" t="s">
        <v>2587</v>
      </c>
      <c r="O122" s="4" t="s">
        <v>2598</v>
      </c>
      <c r="P122" s="11">
        <v>700.69</v>
      </c>
      <c r="Q122" t="s">
        <v>2609</v>
      </c>
      <c r="R122" t="str">
        <f t="shared" si="9"/>
        <v/>
      </c>
      <c r="S122" s="9">
        <v>5</v>
      </c>
      <c r="T122">
        <f t="shared" si="10"/>
        <v>0</v>
      </c>
      <c r="U122">
        <f t="shared" si="11"/>
        <v>700.69</v>
      </c>
    </row>
    <row r="123" spans="1:21" x14ac:dyDescent="0.35">
      <c r="A123" s="4" t="s">
        <v>135</v>
      </c>
      <c r="B123" s="2">
        <v>45634</v>
      </c>
      <c r="C123" s="9">
        <f t="shared" si="6"/>
        <v>12</v>
      </c>
      <c r="D123" s="9" t="str">
        <f t="shared" si="7"/>
        <v>Dec</v>
      </c>
      <c r="E123" s="9">
        <f t="shared" si="8"/>
        <v>2024</v>
      </c>
      <c r="F123" t="s">
        <v>1685</v>
      </c>
      <c r="H123" s="9" t="str" cm="1">
        <f t="array" ref="H123">_xlfn.IFS(OR(ISBLANK(G123), G123=""),"Unknown",G123&lt;=12,"Child",G123&lt;=17,"Teen",G123&lt;=29,"Young Adult",G123&lt;=44,"Adult",G123&lt;=59,"Middle Age",G123&lt;=79,"Senior",G123&gt;=80,"Elderly")</f>
        <v>Unknown</v>
      </c>
      <c r="I123" s="4" t="s">
        <v>2561</v>
      </c>
      <c r="J123" s="7">
        <v>185.4</v>
      </c>
      <c r="K123" s="7">
        <v>75.5</v>
      </c>
      <c r="L123" s="4" t="s">
        <v>2565</v>
      </c>
      <c r="M123" s="4" t="s">
        <v>2571</v>
      </c>
      <c r="N123" s="4" t="s">
        <v>2588</v>
      </c>
      <c r="O123" s="4" t="s">
        <v>2598</v>
      </c>
      <c r="P123" s="11">
        <v>718.17</v>
      </c>
      <c r="Q123" t="s">
        <v>2609</v>
      </c>
      <c r="R123" t="str">
        <f t="shared" si="9"/>
        <v/>
      </c>
      <c r="S123" s="9">
        <v>4</v>
      </c>
      <c r="T123">
        <f t="shared" si="10"/>
        <v>0</v>
      </c>
      <c r="U123">
        <f t="shared" si="11"/>
        <v>718.17</v>
      </c>
    </row>
    <row r="124" spans="1:21" x14ac:dyDescent="0.35">
      <c r="A124" s="4" t="s">
        <v>136</v>
      </c>
      <c r="B124" s="2">
        <v>45583</v>
      </c>
      <c r="C124" s="9">
        <f t="shared" si="6"/>
        <v>10</v>
      </c>
      <c r="D124" s="9" t="str">
        <f t="shared" si="7"/>
        <v>Oct</v>
      </c>
      <c r="E124" s="9">
        <f t="shared" si="8"/>
        <v>2024</v>
      </c>
      <c r="F124" t="s">
        <v>1686</v>
      </c>
      <c r="H124" s="9" t="str" cm="1">
        <f t="array" ref="H124">_xlfn.IFS(OR(ISBLANK(G124), G124=""),"Unknown",G124&lt;=12,"Child",G124&lt;=17,"Teen",G124&lt;=29,"Young Adult",G124&lt;=44,"Adult",G124&lt;=59,"Middle Age",G124&lt;=79,"Senior",G124&gt;=80,"Elderly")</f>
        <v>Unknown</v>
      </c>
      <c r="I124" s="4" t="s">
        <v>2558</v>
      </c>
      <c r="K124" s="7"/>
      <c r="L124" s="4" t="s">
        <v>2565</v>
      </c>
      <c r="M124" s="4" t="s">
        <v>2571</v>
      </c>
      <c r="N124" s="4" t="s">
        <v>2589</v>
      </c>
      <c r="O124" s="4" t="s">
        <v>2598</v>
      </c>
      <c r="P124" s="11">
        <v>130.61000000000001</v>
      </c>
      <c r="Q124" t="s">
        <v>2609</v>
      </c>
      <c r="R124" t="str">
        <f t="shared" si="9"/>
        <v/>
      </c>
      <c r="S124" s="9">
        <v>2</v>
      </c>
      <c r="T124">
        <f t="shared" si="10"/>
        <v>0</v>
      </c>
      <c r="U124">
        <f t="shared" si="11"/>
        <v>130.61000000000001</v>
      </c>
    </row>
    <row r="125" spans="1:21" x14ac:dyDescent="0.35">
      <c r="A125" s="4" t="s">
        <v>137</v>
      </c>
      <c r="B125" s="2">
        <v>45740</v>
      </c>
      <c r="C125" s="9">
        <f t="shared" si="6"/>
        <v>3</v>
      </c>
      <c r="D125" s="9" t="str">
        <f t="shared" si="7"/>
        <v>Mar</v>
      </c>
      <c r="E125" s="9">
        <f t="shared" si="8"/>
        <v>2025</v>
      </c>
      <c r="F125" t="s">
        <v>1687</v>
      </c>
      <c r="H125" s="9" t="str" cm="1">
        <f t="array" ref="H125">_xlfn.IFS(OR(ISBLANK(G125), G125=""),"Unknown",G125&lt;=12,"Child",G125&lt;=17,"Teen",G125&lt;=29,"Young Adult",G125&lt;=44,"Adult",G125&lt;=59,"Middle Age",G125&lt;=79,"Senior",G125&gt;=80,"Elderly")</f>
        <v>Unknown</v>
      </c>
      <c r="I125" s="4" t="s">
        <v>2561</v>
      </c>
      <c r="J125" s="7">
        <v>149.1</v>
      </c>
      <c r="K125" s="7">
        <v>59.7</v>
      </c>
      <c r="L125" s="4" t="s">
        <v>2565</v>
      </c>
      <c r="M125" s="4" t="s">
        <v>2574</v>
      </c>
      <c r="N125" s="4" t="s">
        <v>2589</v>
      </c>
      <c r="O125" s="4" t="s">
        <v>2600</v>
      </c>
      <c r="P125" s="11">
        <v>449.04</v>
      </c>
      <c r="Q125" s="4" t="s">
        <v>2602</v>
      </c>
      <c r="R125" t="str">
        <f t="shared" si="9"/>
        <v/>
      </c>
      <c r="S125" s="9">
        <v>4</v>
      </c>
      <c r="T125">
        <f t="shared" si="10"/>
        <v>0</v>
      </c>
      <c r="U125">
        <f t="shared" si="11"/>
        <v>449.04</v>
      </c>
    </row>
    <row r="126" spans="1:21" x14ac:dyDescent="0.35">
      <c r="A126" s="4" t="s">
        <v>138</v>
      </c>
      <c r="B126" s="2">
        <v>45483</v>
      </c>
      <c r="C126" s="9">
        <f t="shared" si="6"/>
        <v>7</v>
      </c>
      <c r="D126" s="9" t="str">
        <f t="shared" si="7"/>
        <v>Jul</v>
      </c>
      <c r="E126" s="9">
        <f t="shared" si="8"/>
        <v>2024</v>
      </c>
      <c r="F126" t="s">
        <v>1688</v>
      </c>
      <c r="H126" s="9" t="str" cm="1">
        <f t="array" ref="H126">_xlfn.IFS(OR(ISBLANK(G126), G126=""),"Unknown",G126&lt;=12,"Child",G126&lt;=17,"Teen",G126&lt;=29,"Young Adult",G126&lt;=44,"Adult",G126&lt;=59,"Middle Age",G126&lt;=79,"Senior",G126&gt;=80,"Elderly")</f>
        <v>Unknown</v>
      </c>
      <c r="I126" s="4" t="s">
        <v>2607</v>
      </c>
      <c r="K126" s="7"/>
      <c r="L126" s="4" t="s">
        <v>2565</v>
      </c>
      <c r="M126" s="4" t="s">
        <v>2579</v>
      </c>
      <c r="N126" s="4" t="s">
        <v>2586</v>
      </c>
      <c r="O126" s="4" t="s">
        <v>2601</v>
      </c>
      <c r="P126" s="11">
        <v>684.2</v>
      </c>
      <c r="Q126" s="4" t="s">
        <v>2603</v>
      </c>
      <c r="R126" t="str">
        <f t="shared" si="9"/>
        <v/>
      </c>
      <c r="S126" s="9">
        <v>2</v>
      </c>
      <c r="T126">
        <f t="shared" si="10"/>
        <v>684.2</v>
      </c>
      <c r="U126">
        <f t="shared" si="11"/>
        <v>0</v>
      </c>
    </row>
    <row r="127" spans="1:21" x14ac:dyDescent="0.35">
      <c r="A127" s="4" t="s">
        <v>139</v>
      </c>
      <c r="B127" s="2">
        <v>45962</v>
      </c>
      <c r="C127" s="9">
        <f t="shared" si="6"/>
        <v>11</v>
      </c>
      <c r="D127" s="9" t="str">
        <f t="shared" si="7"/>
        <v>Nov</v>
      </c>
      <c r="E127" s="9">
        <f t="shared" si="8"/>
        <v>2025</v>
      </c>
      <c r="F127" t="s">
        <v>1689</v>
      </c>
      <c r="H127" s="9" t="str" cm="1">
        <f t="array" ref="H127">_xlfn.IFS(OR(ISBLANK(G127), G127=""),"Unknown",G127&lt;=12,"Child",G127&lt;=17,"Teen",G127&lt;=29,"Young Adult",G127&lt;=44,"Adult",G127&lt;=59,"Middle Age",G127&lt;=79,"Senior",G127&gt;=80,"Elderly")</f>
        <v>Unknown</v>
      </c>
      <c r="I127" s="4" t="s">
        <v>2561</v>
      </c>
      <c r="K127" s="7"/>
      <c r="L127" s="4" t="s">
        <v>2568</v>
      </c>
      <c r="M127" s="4" t="s">
        <v>2575</v>
      </c>
      <c r="N127" s="4" t="s">
        <v>2590</v>
      </c>
      <c r="O127" s="4" t="s">
        <v>2601</v>
      </c>
      <c r="P127" s="11">
        <v>117.61</v>
      </c>
      <c r="Q127" s="4" t="s">
        <v>2604</v>
      </c>
      <c r="R127" t="str">
        <f t="shared" si="9"/>
        <v/>
      </c>
      <c r="S127" s="9">
        <v>4</v>
      </c>
      <c r="T127">
        <f t="shared" si="10"/>
        <v>0</v>
      </c>
      <c r="U127">
        <f t="shared" si="11"/>
        <v>117.61</v>
      </c>
    </row>
    <row r="128" spans="1:21" x14ac:dyDescent="0.35">
      <c r="A128" s="4" t="s">
        <v>140</v>
      </c>
      <c r="B128" s="2">
        <v>45303</v>
      </c>
      <c r="C128" s="9">
        <f t="shared" si="6"/>
        <v>1</v>
      </c>
      <c r="D128" s="9" t="str">
        <f t="shared" si="7"/>
        <v>Jan</v>
      </c>
      <c r="E128" s="9">
        <f t="shared" si="8"/>
        <v>2024</v>
      </c>
      <c r="F128" t="s">
        <v>1690</v>
      </c>
      <c r="H128" s="9" t="str" cm="1">
        <f t="array" ref="H128">_xlfn.IFS(OR(ISBLANK(G128), G128=""),"Unknown",G128&lt;=12,"Child",G128&lt;=17,"Teen",G128&lt;=29,"Young Adult",G128&lt;=44,"Adult",G128&lt;=59,"Middle Age",G128&lt;=79,"Senior",G128&gt;=80,"Elderly")</f>
        <v>Unknown</v>
      </c>
      <c r="I128" t="s">
        <v>2607</v>
      </c>
      <c r="J128" s="7">
        <v>114.8</v>
      </c>
      <c r="K128" s="7"/>
      <c r="L128" s="4" t="s">
        <v>2568</v>
      </c>
      <c r="M128" s="4" t="s">
        <v>2581</v>
      </c>
      <c r="N128" s="4" t="s">
        <v>2587</v>
      </c>
      <c r="O128" s="4" t="s">
        <v>2600</v>
      </c>
      <c r="P128" s="11">
        <v>580.91</v>
      </c>
      <c r="Q128" t="s">
        <v>2609</v>
      </c>
      <c r="R128" t="str">
        <f t="shared" si="9"/>
        <v/>
      </c>
      <c r="S128" s="9" t="s">
        <v>2610</v>
      </c>
      <c r="T128">
        <f t="shared" si="10"/>
        <v>0</v>
      </c>
      <c r="U128">
        <f t="shared" si="11"/>
        <v>580.91</v>
      </c>
    </row>
    <row r="129" spans="1:21" x14ac:dyDescent="0.35">
      <c r="A129" s="4" t="s">
        <v>141</v>
      </c>
      <c r="B129" s="2">
        <v>45645</v>
      </c>
      <c r="C129" s="9">
        <f t="shared" si="6"/>
        <v>12</v>
      </c>
      <c r="D129" s="9" t="str">
        <f t="shared" si="7"/>
        <v>Dec</v>
      </c>
      <c r="E129" s="9">
        <f t="shared" si="8"/>
        <v>2024</v>
      </c>
      <c r="F129" t="s">
        <v>1691</v>
      </c>
      <c r="G129" s="9">
        <v>22</v>
      </c>
      <c r="H129" s="9" t="str" cm="1">
        <f t="array" ref="H129">_xlfn.IFS(OR(ISBLANK(G129), G129=""),"Unknown",G129&lt;=12,"Child",G129&lt;=17,"Teen",G129&lt;=29,"Young Adult",G129&lt;=44,"Adult",G129&lt;=59,"Middle Age",G129&lt;=79,"Senior",G129&gt;=80,"Elderly")</f>
        <v>Young Adult</v>
      </c>
      <c r="I129" s="4" t="s">
        <v>2607</v>
      </c>
      <c r="J129" s="7">
        <v>123</v>
      </c>
      <c r="K129" s="7">
        <v>79</v>
      </c>
      <c r="L129" s="4" t="s">
        <v>2564</v>
      </c>
      <c r="M129" s="4" t="s">
        <v>2577</v>
      </c>
      <c r="N129" s="4" t="s">
        <v>2587</v>
      </c>
      <c r="O129" s="4" t="s">
        <v>2600</v>
      </c>
      <c r="P129" s="11">
        <v>271.58999999999997</v>
      </c>
      <c r="Q129" s="4" t="s">
        <v>2604</v>
      </c>
      <c r="R129" t="str">
        <f t="shared" si="9"/>
        <v/>
      </c>
      <c r="S129" s="9">
        <v>1</v>
      </c>
      <c r="T129">
        <f t="shared" si="10"/>
        <v>0</v>
      </c>
      <c r="U129">
        <f t="shared" si="11"/>
        <v>271.58999999999997</v>
      </c>
    </row>
    <row r="130" spans="1:21" x14ac:dyDescent="0.35">
      <c r="A130" s="4" t="s">
        <v>142</v>
      </c>
      <c r="B130" s="2">
        <v>45711</v>
      </c>
      <c r="C130" s="9">
        <f t="shared" ref="C130:C193" si="12">MONTH(B130)</f>
        <v>2</v>
      </c>
      <c r="D130" s="9" t="str">
        <f t="shared" ref="D130:D193" si="13">TEXT(B130, "mmm")</f>
        <v>Feb</v>
      </c>
      <c r="E130" s="9">
        <f t="shared" ref="E130:E193" si="14">YEAR(B130)</f>
        <v>2025</v>
      </c>
      <c r="F130" t="s">
        <v>1692</v>
      </c>
      <c r="H130" s="9" t="str" cm="1">
        <f t="array" ref="H130">_xlfn.IFS(OR(ISBLANK(G130), G130=""),"Unknown",G130&lt;=12,"Child",G130&lt;=17,"Teen",G130&lt;=29,"Young Adult",G130&lt;=44,"Adult",G130&lt;=59,"Middle Age",G130&lt;=79,"Senior",G130&gt;=80,"Elderly")</f>
        <v>Unknown</v>
      </c>
      <c r="I130" t="s">
        <v>2607</v>
      </c>
      <c r="K130" s="7">
        <v>84.5</v>
      </c>
      <c r="L130" s="4" t="s">
        <v>2563</v>
      </c>
      <c r="M130" s="4" t="s">
        <v>2580</v>
      </c>
      <c r="N130" s="4" t="s">
        <v>2586</v>
      </c>
      <c r="O130" s="4" t="s">
        <v>2601</v>
      </c>
      <c r="P130" s="11">
        <v>860.61</v>
      </c>
      <c r="Q130" t="s">
        <v>2609</v>
      </c>
      <c r="R130" t="str">
        <f t="shared" ref="R130:R193" si="15">IF(AND(OR(ISBLANK(P130), P130=""), Q130="Unpaid"), "Needs Review", "")</f>
        <v/>
      </c>
      <c r="S130" s="9">
        <v>4</v>
      </c>
      <c r="T130">
        <f t="shared" ref="T130:T193" si="16">IF(Q130="Paid",P130,0)</f>
        <v>0</v>
      </c>
      <c r="U130">
        <f t="shared" ref="U130:U193" si="17">IF(OR(Q130="Unpaid", Q130 = "Status Missing", Q130 = "Pending"), P130, 0)</f>
        <v>860.61</v>
      </c>
    </row>
    <row r="131" spans="1:21" x14ac:dyDescent="0.35">
      <c r="A131" s="4" t="s">
        <v>143</v>
      </c>
      <c r="B131" s="2">
        <v>45617</v>
      </c>
      <c r="C131" s="9">
        <f t="shared" si="12"/>
        <v>11</v>
      </c>
      <c r="D131" s="9" t="str">
        <f t="shared" si="13"/>
        <v>Nov</v>
      </c>
      <c r="E131" s="9">
        <f t="shared" si="14"/>
        <v>2024</v>
      </c>
      <c r="F131" t="s">
        <v>1693</v>
      </c>
      <c r="G131" s="9">
        <v>76</v>
      </c>
      <c r="H131" s="9" t="str" cm="1">
        <f t="array" ref="H131">_xlfn.IFS(OR(ISBLANK(G131), G131=""),"Unknown",G131&lt;=12,"Child",G131&lt;=17,"Teen",G131&lt;=29,"Young Adult",G131&lt;=44,"Adult",G131&lt;=59,"Middle Age",G131&lt;=79,"Senior",G131&gt;=80,"Elderly")</f>
        <v>Senior</v>
      </c>
      <c r="I131" t="s">
        <v>2607</v>
      </c>
      <c r="K131" s="7"/>
      <c r="L131" s="4" t="s">
        <v>2563</v>
      </c>
      <c r="M131" s="4" t="s">
        <v>2571</v>
      </c>
      <c r="N131" s="4" t="s">
        <v>2587</v>
      </c>
      <c r="O131" s="4" t="s">
        <v>2601</v>
      </c>
      <c r="P131" s="11">
        <v>579.98</v>
      </c>
      <c r="Q131" s="4" t="s">
        <v>2603</v>
      </c>
      <c r="R131" t="str">
        <f t="shared" si="15"/>
        <v/>
      </c>
      <c r="S131" s="9">
        <v>5</v>
      </c>
      <c r="T131">
        <f t="shared" si="16"/>
        <v>579.98</v>
      </c>
      <c r="U131">
        <f t="shared" si="17"/>
        <v>0</v>
      </c>
    </row>
    <row r="132" spans="1:21" x14ac:dyDescent="0.35">
      <c r="A132" s="4" t="s">
        <v>144</v>
      </c>
      <c r="B132" s="2">
        <v>45612</v>
      </c>
      <c r="C132" s="9">
        <f t="shared" si="12"/>
        <v>11</v>
      </c>
      <c r="D132" s="9" t="str">
        <f t="shared" si="13"/>
        <v>Nov</v>
      </c>
      <c r="E132" s="9">
        <f t="shared" si="14"/>
        <v>2024</v>
      </c>
      <c r="F132" t="s">
        <v>1694</v>
      </c>
      <c r="H132" s="9" t="str" cm="1">
        <f t="array" ref="H132">_xlfn.IFS(OR(ISBLANK(G132), G132=""),"Unknown",G132&lt;=12,"Child",G132&lt;=17,"Teen",G132&lt;=29,"Young Adult",G132&lt;=44,"Adult",G132&lt;=59,"Middle Age",G132&lt;=79,"Senior",G132&gt;=80,"Elderly")</f>
        <v>Unknown</v>
      </c>
      <c r="I132" s="4" t="s">
        <v>2558</v>
      </c>
      <c r="K132" s="7">
        <v>96</v>
      </c>
      <c r="L132" s="4" t="s">
        <v>2563</v>
      </c>
      <c r="M132" s="4" t="s">
        <v>2571</v>
      </c>
      <c r="N132" s="4" t="s">
        <v>2584</v>
      </c>
      <c r="O132" s="4" t="s">
        <v>2601</v>
      </c>
      <c r="P132" s="11">
        <v>906.17</v>
      </c>
      <c r="Q132" s="4" t="s">
        <v>2602</v>
      </c>
      <c r="R132" t="str">
        <f t="shared" si="15"/>
        <v/>
      </c>
      <c r="S132" s="9">
        <v>4</v>
      </c>
      <c r="T132">
        <f t="shared" si="16"/>
        <v>0</v>
      </c>
      <c r="U132">
        <f t="shared" si="17"/>
        <v>906.17</v>
      </c>
    </row>
    <row r="133" spans="1:21" x14ac:dyDescent="0.35">
      <c r="A133" s="4" t="s">
        <v>145</v>
      </c>
      <c r="B133" s="2">
        <v>45573</v>
      </c>
      <c r="C133" s="9">
        <f t="shared" si="12"/>
        <v>10</v>
      </c>
      <c r="D133" s="9" t="str">
        <f t="shared" si="13"/>
        <v>Oct</v>
      </c>
      <c r="E133" s="9">
        <f t="shared" si="14"/>
        <v>2024</v>
      </c>
      <c r="F133" t="s">
        <v>1695</v>
      </c>
      <c r="H133" s="9" t="str" cm="1">
        <f t="array" ref="H133">_xlfn.IFS(OR(ISBLANK(G133), G133=""),"Unknown",G133&lt;=12,"Child",G133&lt;=17,"Teen",G133&lt;=29,"Young Adult",G133&lt;=44,"Adult",G133&lt;=59,"Middle Age",G133&lt;=79,"Senior",G133&gt;=80,"Elderly")</f>
        <v>Unknown</v>
      </c>
      <c r="I133" s="4" t="s">
        <v>2558</v>
      </c>
      <c r="J133" s="7">
        <v>197.7</v>
      </c>
      <c r="K133" s="7">
        <v>76.7</v>
      </c>
      <c r="L133" s="4" t="s">
        <v>2567</v>
      </c>
      <c r="M133" s="4" t="s">
        <v>2569</v>
      </c>
      <c r="N133" s="4" t="s">
        <v>2589</v>
      </c>
      <c r="O133" s="4" t="s">
        <v>2601</v>
      </c>
      <c r="P133" s="11">
        <v>54.27</v>
      </c>
      <c r="Q133" s="4" t="s">
        <v>2604</v>
      </c>
      <c r="R133" t="str">
        <f t="shared" si="15"/>
        <v/>
      </c>
      <c r="S133" s="9">
        <v>1</v>
      </c>
      <c r="T133">
        <f t="shared" si="16"/>
        <v>0</v>
      </c>
      <c r="U133">
        <f t="shared" si="17"/>
        <v>54.27</v>
      </c>
    </row>
    <row r="134" spans="1:21" x14ac:dyDescent="0.35">
      <c r="A134" s="4" t="s">
        <v>146</v>
      </c>
      <c r="B134" s="2">
        <v>45691</v>
      </c>
      <c r="C134" s="9">
        <f t="shared" si="12"/>
        <v>2</v>
      </c>
      <c r="D134" s="9" t="str">
        <f t="shared" si="13"/>
        <v>Feb</v>
      </c>
      <c r="E134" s="9">
        <f t="shared" si="14"/>
        <v>2025</v>
      </c>
      <c r="F134" t="s">
        <v>1696</v>
      </c>
      <c r="H134" s="9" t="str" cm="1">
        <f t="array" ref="H134">_xlfn.IFS(OR(ISBLANK(G134), G134=""),"Unknown",G134&lt;=12,"Child",G134&lt;=17,"Teen",G134&lt;=29,"Young Adult",G134&lt;=44,"Adult",G134&lt;=59,"Middle Age",G134&lt;=79,"Senior",G134&gt;=80,"Elderly")</f>
        <v>Unknown</v>
      </c>
      <c r="I134" t="s">
        <v>2607</v>
      </c>
      <c r="K134" s="7"/>
      <c r="L134" s="4" t="s">
        <v>2563</v>
      </c>
      <c r="M134" s="4" t="s">
        <v>2576</v>
      </c>
      <c r="N134" s="4" t="s">
        <v>2587</v>
      </c>
      <c r="O134" s="4" t="s">
        <v>2599</v>
      </c>
      <c r="P134" s="11">
        <v>934.11</v>
      </c>
      <c r="Q134" t="s">
        <v>2609</v>
      </c>
      <c r="R134" t="str">
        <f t="shared" si="15"/>
        <v/>
      </c>
      <c r="S134" s="9">
        <v>3</v>
      </c>
      <c r="T134">
        <f t="shared" si="16"/>
        <v>0</v>
      </c>
      <c r="U134">
        <f t="shared" si="17"/>
        <v>934.11</v>
      </c>
    </row>
    <row r="135" spans="1:21" x14ac:dyDescent="0.35">
      <c r="A135" s="4" t="s">
        <v>147</v>
      </c>
      <c r="B135" s="2">
        <v>45905</v>
      </c>
      <c r="C135" s="9">
        <f t="shared" si="12"/>
        <v>9</v>
      </c>
      <c r="D135" s="9" t="str">
        <f t="shared" si="13"/>
        <v>Sep</v>
      </c>
      <c r="E135" s="9">
        <f t="shared" si="14"/>
        <v>2025</v>
      </c>
      <c r="F135" t="s">
        <v>1697</v>
      </c>
      <c r="G135" s="9">
        <v>13</v>
      </c>
      <c r="H135" s="9" t="str" cm="1">
        <f t="array" ref="H135">_xlfn.IFS(OR(ISBLANK(G135), G135=""),"Unknown",G135&lt;=12,"Child",G135&lt;=17,"Teen",G135&lt;=29,"Young Adult",G135&lt;=44,"Adult",G135&lt;=59,"Middle Age",G135&lt;=79,"Senior",G135&gt;=80,"Elderly")</f>
        <v>Teen</v>
      </c>
      <c r="I135" s="4" t="s">
        <v>2561</v>
      </c>
      <c r="K135" s="7"/>
      <c r="L135" s="4" t="s">
        <v>2565</v>
      </c>
      <c r="M135" s="4" t="s">
        <v>2582</v>
      </c>
      <c r="N135" s="4" t="s">
        <v>2589</v>
      </c>
      <c r="O135" s="4" t="s">
        <v>2598</v>
      </c>
      <c r="P135" s="11">
        <v>875.88</v>
      </c>
      <c r="Q135" s="4" t="s">
        <v>2604</v>
      </c>
      <c r="R135" t="str">
        <f t="shared" si="15"/>
        <v/>
      </c>
      <c r="S135" s="9">
        <v>1</v>
      </c>
      <c r="T135">
        <f t="shared" si="16"/>
        <v>0</v>
      </c>
      <c r="U135">
        <f t="shared" si="17"/>
        <v>875.88</v>
      </c>
    </row>
    <row r="136" spans="1:21" x14ac:dyDescent="0.35">
      <c r="A136" s="4" t="s">
        <v>148</v>
      </c>
      <c r="B136" s="2">
        <v>45545</v>
      </c>
      <c r="C136" s="9">
        <f t="shared" si="12"/>
        <v>9</v>
      </c>
      <c r="D136" s="9" t="str">
        <f t="shared" si="13"/>
        <v>Sep</v>
      </c>
      <c r="E136" s="9">
        <f t="shared" si="14"/>
        <v>2024</v>
      </c>
      <c r="F136" t="s">
        <v>1698</v>
      </c>
      <c r="H136" s="9" t="str" cm="1">
        <f t="array" ref="H136">_xlfn.IFS(OR(ISBLANK(G136), G136=""),"Unknown",G136&lt;=12,"Child",G136&lt;=17,"Teen",G136&lt;=29,"Young Adult",G136&lt;=44,"Adult",G136&lt;=59,"Middle Age",G136&lt;=79,"Senior",G136&gt;=80,"Elderly")</f>
        <v>Unknown</v>
      </c>
      <c r="I136" t="s">
        <v>2607</v>
      </c>
      <c r="K136" s="7"/>
      <c r="L136" s="4" t="s">
        <v>2563</v>
      </c>
      <c r="M136" s="4" t="s">
        <v>2582</v>
      </c>
      <c r="N136" s="4" t="s">
        <v>2588</v>
      </c>
      <c r="O136" s="4" t="s">
        <v>2599</v>
      </c>
      <c r="P136" s="11">
        <v>66.14</v>
      </c>
      <c r="Q136" s="4" t="s">
        <v>2604</v>
      </c>
      <c r="R136" t="str">
        <f t="shared" si="15"/>
        <v/>
      </c>
      <c r="S136" s="9">
        <v>4</v>
      </c>
      <c r="T136">
        <f t="shared" si="16"/>
        <v>0</v>
      </c>
      <c r="U136">
        <f t="shared" si="17"/>
        <v>66.14</v>
      </c>
    </row>
    <row r="137" spans="1:21" x14ac:dyDescent="0.35">
      <c r="A137" s="4" t="s">
        <v>149</v>
      </c>
      <c r="B137" s="2">
        <v>45470</v>
      </c>
      <c r="C137" s="9">
        <f t="shared" si="12"/>
        <v>6</v>
      </c>
      <c r="D137" s="9" t="str">
        <f t="shared" si="13"/>
        <v>Jun</v>
      </c>
      <c r="E137" s="9">
        <f t="shared" si="14"/>
        <v>2024</v>
      </c>
      <c r="F137" t="s">
        <v>1699</v>
      </c>
      <c r="H137" s="9" t="str" cm="1">
        <f t="array" ref="H137">_xlfn.IFS(OR(ISBLANK(G137), G137=""),"Unknown",G137&lt;=12,"Child",G137&lt;=17,"Teen",G137&lt;=29,"Young Adult",G137&lt;=44,"Adult",G137&lt;=59,"Middle Age",G137&lt;=79,"Senior",G137&gt;=80,"Elderly")</f>
        <v>Unknown</v>
      </c>
      <c r="I137" s="4" t="s">
        <v>2561</v>
      </c>
      <c r="K137" s="7"/>
      <c r="L137" s="4" t="s">
        <v>2567</v>
      </c>
      <c r="M137" s="4" t="s">
        <v>2577</v>
      </c>
      <c r="N137" s="4" t="s">
        <v>2588</v>
      </c>
      <c r="O137" s="4" t="s">
        <v>2601</v>
      </c>
      <c r="P137" s="11">
        <v>797.69</v>
      </c>
      <c r="Q137" t="s">
        <v>2609</v>
      </c>
      <c r="R137" t="str">
        <f t="shared" si="15"/>
        <v/>
      </c>
      <c r="S137" s="9">
        <v>5</v>
      </c>
      <c r="T137">
        <f t="shared" si="16"/>
        <v>0</v>
      </c>
      <c r="U137">
        <f t="shared" si="17"/>
        <v>797.69</v>
      </c>
    </row>
    <row r="138" spans="1:21" x14ac:dyDescent="0.35">
      <c r="A138" s="4" t="s">
        <v>150</v>
      </c>
      <c r="B138" s="2">
        <v>45460</v>
      </c>
      <c r="C138" s="9">
        <f t="shared" si="12"/>
        <v>6</v>
      </c>
      <c r="D138" s="9" t="str">
        <f t="shared" si="13"/>
        <v>Jun</v>
      </c>
      <c r="E138" s="9">
        <f t="shared" si="14"/>
        <v>2024</v>
      </c>
      <c r="F138" t="s">
        <v>1700</v>
      </c>
      <c r="H138" s="9" t="str" cm="1">
        <f t="array" ref="H138">_xlfn.IFS(OR(ISBLANK(G138), G138=""),"Unknown",G138&lt;=12,"Child",G138&lt;=17,"Teen",G138&lt;=29,"Young Adult",G138&lt;=44,"Adult",G138&lt;=59,"Middle Age",G138&lt;=79,"Senior",G138&gt;=80,"Elderly")</f>
        <v>Unknown</v>
      </c>
      <c r="I138" s="4" t="s">
        <v>2561</v>
      </c>
      <c r="K138" s="7">
        <v>65.400000000000006</v>
      </c>
      <c r="L138" s="4" t="s">
        <v>2563</v>
      </c>
      <c r="M138" s="4" t="s">
        <v>2574</v>
      </c>
      <c r="N138" s="4" t="s">
        <v>2585</v>
      </c>
      <c r="O138" s="4" t="s">
        <v>2600</v>
      </c>
      <c r="P138" s="11">
        <v>658.04</v>
      </c>
      <c r="Q138" s="4" t="s">
        <v>2602</v>
      </c>
      <c r="R138" t="str">
        <f t="shared" si="15"/>
        <v/>
      </c>
      <c r="S138" s="9" t="s">
        <v>2610</v>
      </c>
      <c r="T138">
        <f t="shared" si="16"/>
        <v>0</v>
      </c>
      <c r="U138">
        <f t="shared" si="17"/>
        <v>658.04</v>
      </c>
    </row>
    <row r="139" spans="1:21" x14ac:dyDescent="0.35">
      <c r="A139" s="4" t="s">
        <v>151</v>
      </c>
      <c r="B139" s="2">
        <v>45798</v>
      </c>
      <c r="C139" s="9">
        <f t="shared" si="12"/>
        <v>5</v>
      </c>
      <c r="D139" s="9" t="str">
        <f t="shared" si="13"/>
        <v>May</v>
      </c>
      <c r="E139" s="9">
        <f t="shared" si="14"/>
        <v>2025</v>
      </c>
      <c r="F139" t="s">
        <v>1701</v>
      </c>
      <c r="H139" s="9" t="str" cm="1">
        <f t="array" ref="H139">_xlfn.IFS(OR(ISBLANK(G139), G139=""),"Unknown",G139&lt;=12,"Child",G139&lt;=17,"Teen",G139&lt;=29,"Young Adult",G139&lt;=44,"Adult",G139&lt;=59,"Middle Age",G139&lt;=79,"Senior",G139&gt;=80,"Elderly")</f>
        <v>Unknown</v>
      </c>
      <c r="I139" s="4" t="s">
        <v>2561</v>
      </c>
      <c r="K139" s="7"/>
      <c r="L139" s="4" t="s">
        <v>2563</v>
      </c>
      <c r="M139" s="4" t="s">
        <v>2572</v>
      </c>
      <c r="N139" s="4" t="s">
        <v>2585</v>
      </c>
      <c r="O139" s="4" t="s">
        <v>2600</v>
      </c>
      <c r="P139" s="11">
        <v>265.93</v>
      </c>
      <c r="Q139" s="4" t="s">
        <v>2602</v>
      </c>
      <c r="R139" t="str">
        <f t="shared" si="15"/>
        <v/>
      </c>
      <c r="S139" s="9">
        <v>4</v>
      </c>
      <c r="T139">
        <f t="shared" si="16"/>
        <v>0</v>
      </c>
      <c r="U139">
        <f t="shared" si="17"/>
        <v>265.93</v>
      </c>
    </row>
    <row r="140" spans="1:21" x14ac:dyDescent="0.35">
      <c r="A140" s="4" t="s">
        <v>152</v>
      </c>
      <c r="B140" s="2">
        <v>45651</v>
      </c>
      <c r="C140" s="9">
        <f t="shared" si="12"/>
        <v>12</v>
      </c>
      <c r="D140" s="9" t="str">
        <f t="shared" si="13"/>
        <v>Dec</v>
      </c>
      <c r="E140" s="9">
        <f t="shared" si="14"/>
        <v>2024</v>
      </c>
      <c r="F140" t="s">
        <v>1702</v>
      </c>
      <c r="G140" s="9">
        <v>16</v>
      </c>
      <c r="H140" s="9" t="str" cm="1">
        <f t="array" ref="H140">_xlfn.IFS(OR(ISBLANK(G140), G140=""),"Unknown",G140&lt;=12,"Child",G140&lt;=17,"Teen",G140&lt;=29,"Young Adult",G140&lt;=44,"Adult",G140&lt;=59,"Middle Age",G140&lt;=79,"Senior",G140&gt;=80,"Elderly")</f>
        <v>Teen</v>
      </c>
      <c r="I140" s="4" t="s">
        <v>2607</v>
      </c>
      <c r="J140" s="7">
        <v>115.1</v>
      </c>
      <c r="K140" s="7"/>
      <c r="L140" s="4" t="s">
        <v>2565</v>
      </c>
      <c r="M140" s="4" t="s">
        <v>2577</v>
      </c>
      <c r="N140" s="4" t="s">
        <v>2589</v>
      </c>
      <c r="O140" s="4" t="s">
        <v>2599</v>
      </c>
      <c r="P140" s="11">
        <v>48.96</v>
      </c>
      <c r="Q140" t="s">
        <v>2609</v>
      </c>
      <c r="R140" t="str">
        <f t="shared" si="15"/>
        <v/>
      </c>
      <c r="S140" s="9" t="s">
        <v>2610</v>
      </c>
      <c r="T140">
        <f t="shared" si="16"/>
        <v>0</v>
      </c>
      <c r="U140">
        <f t="shared" si="17"/>
        <v>48.96</v>
      </c>
    </row>
    <row r="141" spans="1:21" x14ac:dyDescent="0.35">
      <c r="A141" s="4" t="s">
        <v>153</v>
      </c>
      <c r="B141" s="2">
        <v>45529</v>
      </c>
      <c r="C141" s="9">
        <f t="shared" si="12"/>
        <v>8</v>
      </c>
      <c r="D141" s="9" t="str">
        <f t="shared" si="13"/>
        <v>Aug</v>
      </c>
      <c r="E141" s="9">
        <f t="shared" si="14"/>
        <v>2024</v>
      </c>
      <c r="F141" t="s">
        <v>1703</v>
      </c>
      <c r="G141" s="9">
        <v>59</v>
      </c>
      <c r="H141" s="9" t="str" cm="1">
        <f t="array" ref="H141">_xlfn.IFS(OR(ISBLANK(G141), G141=""),"Unknown",G141&lt;=12,"Child",G141&lt;=17,"Teen",G141&lt;=29,"Young Adult",G141&lt;=44,"Adult",G141&lt;=59,"Middle Age",G141&lt;=79,"Senior",G141&gt;=80,"Elderly")</f>
        <v>Middle Age</v>
      </c>
      <c r="I141" s="4" t="s">
        <v>2558</v>
      </c>
      <c r="J141" s="7">
        <v>188</v>
      </c>
      <c r="K141" s="7"/>
      <c r="L141" s="4" t="s">
        <v>2567</v>
      </c>
      <c r="M141" s="4" t="s">
        <v>2571</v>
      </c>
      <c r="N141" s="4" t="s">
        <v>2584</v>
      </c>
      <c r="O141" s="4" t="s">
        <v>2598</v>
      </c>
      <c r="P141" s="11">
        <v>644.20000000000005</v>
      </c>
      <c r="Q141" t="s">
        <v>2609</v>
      </c>
      <c r="R141" t="str">
        <f t="shared" si="15"/>
        <v/>
      </c>
      <c r="S141" s="9">
        <v>1</v>
      </c>
      <c r="T141">
        <f t="shared" si="16"/>
        <v>0</v>
      </c>
      <c r="U141">
        <f t="shared" si="17"/>
        <v>644.20000000000005</v>
      </c>
    </row>
    <row r="142" spans="1:21" x14ac:dyDescent="0.35">
      <c r="A142" s="4" t="s">
        <v>154</v>
      </c>
      <c r="B142" s="2">
        <v>45814</v>
      </c>
      <c r="C142" s="9">
        <f t="shared" si="12"/>
        <v>6</v>
      </c>
      <c r="D142" s="9" t="str">
        <f t="shared" si="13"/>
        <v>Jun</v>
      </c>
      <c r="E142" s="9">
        <f t="shared" si="14"/>
        <v>2025</v>
      </c>
      <c r="F142" t="s">
        <v>1704</v>
      </c>
      <c r="H142" s="9" t="str" cm="1">
        <f t="array" ref="H142">_xlfn.IFS(OR(ISBLANK(G142), G142=""),"Unknown",G142&lt;=12,"Child",G142&lt;=17,"Teen",G142&lt;=29,"Young Adult",G142&lt;=44,"Adult",G142&lt;=59,"Middle Age",G142&lt;=79,"Senior",G142&gt;=80,"Elderly")</f>
        <v>Unknown</v>
      </c>
      <c r="I142" s="4" t="s">
        <v>2558</v>
      </c>
      <c r="K142" s="7">
        <v>46.2</v>
      </c>
      <c r="L142" s="4" t="s">
        <v>2565</v>
      </c>
      <c r="M142" s="4" t="s">
        <v>2573</v>
      </c>
      <c r="N142" s="4" t="s">
        <v>2584</v>
      </c>
      <c r="O142" s="4" t="s">
        <v>2598</v>
      </c>
      <c r="P142" s="11">
        <v>125.52</v>
      </c>
      <c r="Q142" s="4" t="s">
        <v>2603</v>
      </c>
      <c r="R142" t="str">
        <f t="shared" si="15"/>
        <v/>
      </c>
      <c r="S142" s="9" t="s">
        <v>2610</v>
      </c>
      <c r="T142">
        <f t="shared" si="16"/>
        <v>125.52</v>
      </c>
      <c r="U142">
        <f t="shared" si="17"/>
        <v>0</v>
      </c>
    </row>
    <row r="143" spans="1:21" x14ac:dyDescent="0.35">
      <c r="A143" s="4" t="s">
        <v>155</v>
      </c>
      <c r="B143" s="2">
        <v>45301</v>
      </c>
      <c r="C143" s="9">
        <f t="shared" si="12"/>
        <v>1</v>
      </c>
      <c r="D143" s="9" t="str">
        <f t="shared" si="13"/>
        <v>Jan</v>
      </c>
      <c r="E143" s="9">
        <f t="shared" si="14"/>
        <v>2024</v>
      </c>
      <c r="F143" t="s">
        <v>1705</v>
      </c>
      <c r="H143" s="9" t="str" cm="1">
        <f t="array" ref="H143">_xlfn.IFS(OR(ISBLANK(G143), G143=""),"Unknown",G143&lt;=12,"Child",G143&lt;=17,"Teen",G143&lt;=29,"Young Adult",G143&lt;=44,"Adult",G143&lt;=59,"Middle Age",G143&lt;=79,"Senior",G143&gt;=80,"Elderly")</f>
        <v>Unknown</v>
      </c>
      <c r="I143" t="s">
        <v>2607</v>
      </c>
      <c r="K143" s="7"/>
      <c r="L143" s="4" t="s">
        <v>2565</v>
      </c>
      <c r="M143" s="4" t="s">
        <v>2572</v>
      </c>
      <c r="N143" s="4" t="s">
        <v>2589</v>
      </c>
      <c r="O143" s="4" t="s">
        <v>2598</v>
      </c>
      <c r="P143" s="11">
        <v>312.26</v>
      </c>
      <c r="Q143" s="4" t="s">
        <v>2604</v>
      </c>
      <c r="R143" t="str">
        <f t="shared" si="15"/>
        <v/>
      </c>
      <c r="S143" s="9" t="s">
        <v>2610</v>
      </c>
      <c r="T143">
        <f t="shared" si="16"/>
        <v>0</v>
      </c>
      <c r="U143">
        <f t="shared" si="17"/>
        <v>312.26</v>
      </c>
    </row>
    <row r="144" spans="1:21" x14ac:dyDescent="0.35">
      <c r="A144" s="4" t="s">
        <v>156</v>
      </c>
      <c r="B144" s="2">
        <v>45584</v>
      </c>
      <c r="C144" s="9">
        <f t="shared" si="12"/>
        <v>10</v>
      </c>
      <c r="D144" s="9" t="str">
        <f t="shared" si="13"/>
        <v>Oct</v>
      </c>
      <c r="E144" s="9">
        <f t="shared" si="14"/>
        <v>2024</v>
      </c>
      <c r="F144" t="s">
        <v>1706</v>
      </c>
      <c r="H144" s="9" t="str" cm="1">
        <f t="array" ref="H144">_xlfn.IFS(OR(ISBLANK(G144), G144=""),"Unknown",G144&lt;=12,"Child",G144&lt;=17,"Teen",G144&lt;=29,"Young Adult",G144&lt;=44,"Adult",G144&lt;=59,"Middle Age",G144&lt;=79,"Senior",G144&gt;=80,"Elderly")</f>
        <v>Unknown</v>
      </c>
      <c r="I144" s="4" t="s">
        <v>2561</v>
      </c>
      <c r="J144" s="7">
        <v>120.1</v>
      </c>
      <c r="K144" s="7"/>
      <c r="L144" s="4" t="s">
        <v>2563</v>
      </c>
      <c r="M144" s="4" t="s">
        <v>2572</v>
      </c>
      <c r="N144" s="4" t="s">
        <v>2585</v>
      </c>
      <c r="O144" s="4" t="s">
        <v>2598</v>
      </c>
      <c r="P144" s="11">
        <v>837.78</v>
      </c>
      <c r="Q144" s="4" t="s">
        <v>2602</v>
      </c>
      <c r="R144" t="str">
        <f t="shared" si="15"/>
        <v/>
      </c>
      <c r="S144" s="9">
        <v>2</v>
      </c>
      <c r="T144">
        <f t="shared" si="16"/>
        <v>0</v>
      </c>
      <c r="U144">
        <f t="shared" si="17"/>
        <v>837.78</v>
      </c>
    </row>
    <row r="145" spans="1:21" x14ac:dyDescent="0.35">
      <c r="A145" s="4" t="s">
        <v>157</v>
      </c>
      <c r="B145" s="2">
        <v>45562</v>
      </c>
      <c r="C145" s="9">
        <f t="shared" si="12"/>
        <v>9</v>
      </c>
      <c r="D145" s="9" t="str">
        <f t="shared" si="13"/>
        <v>Sep</v>
      </c>
      <c r="E145" s="9">
        <f t="shared" si="14"/>
        <v>2024</v>
      </c>
      <c r="F145" t="s">
        <v>1707</v>
      </c>
      <c r="H145" s="9" t="str" cm="1">
        <f t="array" ref="H145">_xlfn.IFS(OR(ISBLANK(G145), G145=""),"Unknown",G145&lt;=12,"Child",G145&lt;=17,"Teen",G145&lt;=29,"Young Adult",G145&lt;=44,"Adult",G145&lt;=59,"Middle Age",G145&lt;=79,"Senior",G145&gt;=80,"Elderly")</f>
        <v>Unknown</v>
      </c>
      <c r="I145" s="4" t="s">
        <v>2558</v>
      </c>
      <c r="K145" s="7"/>
      <c r="L145" s="4" t="s">
        <v>2563</v>
      </c>
      <c r="M145" s="4" t="s">
        <v>2577</v>
      </c>
      <c r="N145" s="4" t="s">
        <v>2586</v>
      </c>
      <c r="O145" s="4" t="s">
        <v>2601</v>
      </c>
      <c r="P145" s="11">
        <v>240.68</v>
      </c>
      <c r="Q145" s="4" t="s">
        <v>2604</v>
      </c>
      <c r="R145" t="str">
        <f t="shared" si="15"/>
        <v/>
      </c>
      <c r="S145" s="9">
        <v>2</v>
      </c>
      <c r="T145">
        <f t="shared" si="16"/>
        <v>0</v>
      </c>
      <c r="U145">
        <f t="shared" si="17"/>
        <v>240.68</v>
      </c>
    </row>
    <row r="146" spans="1:21" x14ac:dyDescent="0.35">
      <c r="A146" s="4" t="s">
        <v>158</v>
      </c>
      <c r="B146" s="2">
        <v>45674</v>
      </c>
      <c r="C146" s="9">
        <f t="shared" si="12"/>
        <v>1</v>
      </c>
      <c r="D146" s="9" t="str">
        <f t="shared" si="13"/>
        <v>Jan</v>
      </c>
      <c r="E146" s="9">
        <f t="shared" si="14"/>
        <v>2025</v>
      </c>
      <c r="F146" t="s">
        <v>1708</v>
      </c>
      <c r="H146" s="9" t="str" cm="1">
        <f t="array" ref="H146">_xlfn.IFS(OR(ISBLANK(G146), G146=""),"Unknown",G146&lt;=12,"Child",G146&lt;=17,"Teen",G146&lt;=29,"Young Adult",G146&lt;=44,"Adult",G146&lt;=59,"Middle Age",G146&lt;=79,"Senior",G146&gt;=80,"Elderly")</f>
        <v>Unknown</v>
      </c>
      <c r="I146" t="s">
        <v>2607</v>
      </c>
      <c r="K146" s="7"/>
      <c r="L146" s="4" t="s">
        <v>2565</v>
      </c>
      <c r="M146" s="4" t="s">
        <v>2573</v>
      </c>
      <c r="N146" s="4" t="s">
        <v>2586</v>
      </c>
      <c r="O146" s="4" t="s">
        <v>2599</v>
      </c>
      <c r="P146" s="11">
        <v>140.46</v>
      </c>
      <c r="Q146" s="4" t="s">
        <v>2602</v>
      </c>
      <c r="R146" t="str">
        <f t="shared" si="15"/>
        <v/>
      </c>
      <c r="S146" s="9">
        <v>3</v>
      </c>
      <c r="T146">
        <f t="shared" si="16"/>
        <v>0</v>
      </c>
      <c r="U146">
        <f t="shared" si="17"/>
        <v>140.46</v>
      </c>
    </row>
    <row r="147" spans="1:21" x14ac:dyDescent="0.35">
      <c r="A147" s="4" t="s">
        <v>159</v>
      </c>
      <c r="B147" s="2">
        <v>45653</v>
      </c>
      <c r="C147" s="9">
        <f t="shared" si="12"/>
        <v>12</v>
      </c>
      <c r="D147" s="9" t="str">
        <f t="shared" si="13"/>
        <v>Dec</v>
      </c>
      <c r="E147" s="9">
        <f t="shared" si="14"/>
        <v>2024</v>
      </c>
      <c r="F147" t="s">
        <v>1709</v>
      </c>
      <c r="G147" s="9">
        <v>89</v>
      </c>
      <c r="H147" s="9" t="str" cm="1">
        <f t="array" ref="H147">_xlfn.IFS(OR(ISBLANK(G147), G147=""),"Unknown",G147&lt;=12,"Child",G147&lt;=17,"Teen",G147&lt;=29,"Young Adult",G147&lt;=44,"Adult",G147&lt;=59,"Middle Age",G147&lt;=79,"Senior",G147&gt;=80,"Elderly")</f>
        <v>Elderly</v>
      </c>
      <c r="I147" s="4" t="s">
        <v>2558</v>
      </c>
      <c r="K147" s="7"/>
      <c r="L147" s="4" t="s">
        <v>2568</v>
      </c>
      <c r="M147" s="4" t="s">
        <v>2575</v>
      </c>
      <c r="N147" s="4" t="s">
        <v>2585</v>
      </c>
      <c r="O147" s="4" t="s">
        <v>2598</v>
      </c>
      <c r="P147" s="11">
        <v>497.08</v>
      </c>
      <c r="Q147" s="4" t="s">
        <v>2604</v>
      </c>
      <c r="R147" t="str">
        <f t="shared" si="15"/>
        <v/>
      </c>
      <c r="S147" s="9">
        <v>4</v>
      </c>
      <c r="T147">
        <f t="shared" si="16"/>
        <v>0</v>
      </c>
      <c r="U147">
        <f t="shared" si="17"/>
        <v>497.08</v>
      </c>
    </row>
    <row r="148" spans="1:21" x14ac:dyDescent="0.35">
      <c r="A148" s="4" t="s">
        <v>160</v>
      </c>
      <c r="B148" s="2">
        <v>45875</v>
      </c>
      <c r="C148" s="9">
        <f t="shared" si="12"/>
        <v>8</v>
      </c>
      <c r="D148" s="9" t="str">
        <f t="shared" si="13"/>
        <v>Aug</v>
      </c>
      <c r="E148" s="9">
        <f t="shared" si="14"/>
        <v>2025</v>
      </c>
      <c r="F148" t="s">
        <v>1710</v>
      </c>
      <c r="G148" s="9">
        <v>53</v>
      </c>
      <c r="H148" s="9" t="str" cm="1">
        <f t="array" ref="H148">_xlfn.IFS(OR(ISBLANK(G148), G148=""),"Unknown",G148&lt;=12,"Child",G148&lt;=17,"Teen",G148&lt;=29,"Young Adult",G148&lt;=44,"Adult",G148&lt;=59,"Middle Age",G148&lt;=79,"Senior",G148&gt;=80,"Elderly")</f>
        <v>Middle Age</v>
      </c>
      <c r="I148" s="4" t="s">
        <v>2561</v>
      </c>
      <c r="K148" s="7"/>
      <c r="L148" s="4" t="s">
        <v>2564</v>
      </c>
      <c r="M148" s="4" t="s">
        <v>2571</v>
      </c>
      <c r="N148" s="4" t="s">
        <v>2585</v>
      </c>
      <c r="O148" s="4" t="s">
        <v>2598</v>
      </c>
      <c r="P148" s="11">
        <v>34.299999999999997</v>
      </c>
      <c r="Q148" t="s">
        <v>2609</v>
      </c>
      <c r="R148" t="str">
        <f t="shared" si="15"/>
        <v/>
      </c>
      <c r="S148" s="9" t="s">
        <v>2610</v>
      </c>
      <c r="T148">
        <f t="shared" si="16"/>
        <v>0</v>
      </c>
      <c r="U148">
        <f t="shared" si="17"/>
        <v>34.299999999999997</v>
      </c>
    </row>
    <row r="149" spans="1:21" x14ac:dyDescent="0.35">
      <c r="A149" s="4" t="s">
        <v>161</v>
      </c>
      <c r="B149" s="2">
        <v>45729</v>
      </c>
      <c r="C149" s="9">
        <f t="shared" si="12"/>
        <v>3</v>
      </c>
      <c r="D149" s="9" t="str">
        <f t="shared" si="13"/>
        <v>Mar</v>
      </c>
      <c r="E149" s="9">
        <f t="shared" si="14"/>
        <v>2025</v>
      </c>
      <c r="F149" t="s">
        <v>1711</v>
      </c>
      <c r="G149" s="9">
        <v>26</v>
      </c>
      <c r="H149" s="9" t="str" cm="1">
        <f t="array" ref="H149">_xlfn.IFS(OR(ISBLANK(G149), G149=""),"Unknown",G149&lt;=12,"Child",G149&lt;=17,"Teen",G149&lt;=29,"Young Adult",G149&lt;=44,"Adult",G149&lt;=59,"Middle Age",G149&lt;=79,"Senior",G149&gt;=80,"Elderly")</f>
        <v>Young Adult</v>
      </c>
      <c r="I149" t="s">
        <v>2607</v>
      </c>
      <c r="K149" s="7"/>
      <c r="L149" s="4" t="s">
        <v>2563</v>
      </c>
      <c r="M149" s="4" t="s">
        <v>2575</v>
      </c>
      <c r="N149" s="4" t="s">
        <v>2586</v>
      </c>
      <c r="O149" s="4" t="s">
        <v>2601</v>
      </c>
      <c r="P149" s="11">
        <v>610.99490200224398</v>
      </c>
      <c r="Q149" s="4" t="s">
        <v>2602</v>
      </c>
      <c r="R149" t="str">
        <f t="shared" si="15"/>
        <v/>
      </c>
      <c r="S149" s="9">
        <v>5</v>
      </c>
      <c r="T149">
        <f t="shared" si="16"/>
        <v>0</v>
      </c>
      <c r="U149">
        <f t="shared" si="17"/>
        <v>610.99490200224398</v>
      </c>
    </row>
    <row r="150" spans="1:21" x14ac:dyDescent="0.35">
      <c r="A150" s="4" t="s">
        <v>162</v>
      </c>
      <c r="B150" s="2">
        <v>45591</v>
      </c>
      <c r="C150" s="9">
        <f t="shared" si="12"/>
        <v>10</v>
      </c>
      <c r="D150" s="9" t="str">
        <f t="shared" si="13"/>
        <v>Oct</v>
      </c>
      <c r="E150" s="9">
        <f t="shared" si="14"/>
        <v>2024</v>
      </c>
      <c r="F150" t="s">
        <v>1712</v>
      </c>
      <c r="H150" s="9" t="str" cm="1">
        <f t="array" ref="H150">_xlfn.IFS(OR(ISBLANK(G150), G150=""),"Unknown",G150&lt;=12,"Child",G150&lt;=17,"Teen",G150&lt;=29,"Young Adult",G150&lt;=44,"Adult",G150&lt;=59,"Middle Age",G150&lt;=79,"Senior",G150&gt;=80,"Elderly")</f>
        <v>Unknown</v>
      </c>
      <c r="I150" s="4" t="s">
        <v>2561</v>
      </c>
      <c r="K150" s="7">
        <v>54</v>
      </c>
      <c r="L150" s="4" t="s">
        <v>2568</v>
      </c>
      <c r="M150" s="4" t="s">
        <v>2577</v>
      </c>
      <c r="N150" s="4" t="s">
        <v>2584</v>
      </c>
      <c r="O150" s="4" t="s">
        <v>2599</v>
      </c>
      <c r="P150" s="11">
        <v>912.3</v>
      </c>
      <c r="Q150" s="4" t="s">
        <v>2602</v>
      </c>
      <c r="R150" t="str">
        <f t="shared" si="15"/>
        <v/>
      </c>
      <c r="S150" s="9">
        <v>4</v>
      </c>
      <c r="T150">
        <f t="shared" si="16"/>
        <v>0</v>
      </c>
      <c r="U150">
        <f t="shared" si="17"/>
        <v>912.3</v>
      </c>
    </row>
    <row r="151" spans="1:21" x14ac:dyDescent="0.35">
      <c r="A151" s="4" t="s">
        <v>163</v>
      </c>
      <c r="B151" s="2">
        <v>45687</v>
      </c>
      <c r="C151" s="9">
        <f t="shared" si="12"/>
        <v>1</v>
      </c>
      <c r="D151" s="9" t="str">
        <f t="shared" si="13"/>
        <v>Jan</v>
      </c>
      <c r="E151" s="9">
        <f t="shared" si="14"/>
        <v>2025</v>
      </c>
      <c r="F151" t="s">
        <v>1713</v>
      </c>
      <c r="H151" s="9" t="str" cm="1">
        <f t="array" ref="H151">_xlfn.IFS(OR(ISBLANK(G151), G151=""),"Unknown",G151&lt;=12,"Child",G151&lt;=17,"Teen",G151&lt;=29,"Young Adult",G151&lt;=44,"Adult",G151&lt;=59,"Middle Age",G151&lt;=79,"Senior",G151&gt;=80,"Elderly")</f>
        <v>Unknown</v>
      </c>
      <c r="I151" s="4" t="s">
        <v>2558</v>
      </c>
      <c r="K151" s="7"/>
      <c r="L151" s="4" t="s">
        <v>2566</v>
      </c>
      <c r="M151" s="4" t="s">
        <v>2575</v>
      </c>
      <c r="N151" s="4" t="s">
        <v>2588</v>
      </c>
      <c r="O151" s="4" t="s">
        <v>2598</v>
      </c>
      <c r="P151" s="11">
        <v>777.91</v>
      </c>
      <c r="Q151" s="4" t="s">
        <v>2602</v>
      </c>
      <c r="R151" t="str">
        <f t="shared" si="15"/>
        <v/>
      </c>
      <c r="S151" s="9" t="s">
        <v>2610</v>
      </c>
      <c r="T151">
        <f t="shared" si="16"/>
        <v>0</v>
      </c>
      <c r="U151">
        <f t="shared" si="17"/>
        <v>777.91</v>
      </c>
    </row>
    <row r="152" spans="1:21" x14ac:dyDescent="0.35">
      <c r="A152" s="4" t="s">
        <v>164</v>
      </c>
      <c r="B152" s="2">
        <v>45656</v>
      </c>
      <c r="C152" s="9">
        <f t="shared" si="12"/>
        <v>12</v>
      </c>
      <c r="D152" s="9" t="str">
        <f t="shared" si="13"/>
        <v>Dec</v>
      </c>
      <c r="E152" s="9">
        <f t="shared" si="14"/>
        <v>2024</v>
      </c>
      <c r="F152" t="s">
        <v>1714</v>
      </c>
      <c r="G152" s="9">
        <v>36</v>
      </c>
      <c r="H152" s="9" t="str" cm="1">
        <f t="array" ref="H152">_xlfn.IFS(OR(ISBLANK(G152), G152=""),"Unknown",G152&lt;=12,"Child",G152&lt;=17,"Teen",G152&lt;=29,"Young Adult",G152&lt;=44,"Adult",G152&lt;=59,"Middle Age",G152&lt;=79,"Senior",G152&gt;=80,"Elderly")</f>
        <v>Adult</v>
      </c>
      <c r="I152" s="4" t="s">
        <v>2561</v>
      </c>
      <c r="J152" s="7">
        <v>160.69999999999999</v>
      </c>
      <c r="K152" s="7">
        <v>45.6</v>
      </c>
      <c r="L152" s="4" t="s">
        <v>2563</v>
      </c>
      <c r="M152" s="4" t="s">
        <v>2570</v>
      </c>
      <c r="N152" s="4" t="s">
        <v>2585</v>
      </c>
      <c r="O152" s="4" t="s">
        <v>2600</v>
      </c>
      <c r="P152" s="11">
        <v>116.06</v>
      </c>
      <c r="Q152" s="4" t="s">
        <v>2603</v>
      </c>
      <c r="R152" t="str">
        <f t="shared" si="15"/>
        <v/>
      </c>
      <c r="S152" s="9">
        <v>1</v>
      </c>
      <c r="T152">
        <f t="shared" si="16"/>
        <v>116.06</v>
      </c>
      <c r="U152">
        <f t="shared" si="17"/>
        <v>0</v>
      </c>
    </row>
    <row r="153" spans="1:21" x14ac:dyDescent="0.35">
      <c r="A153" s="4" t="s">
        <v>165</v>
      </c>
      <c r="B153" s="2">
        <v>45620</v>
      </c>
      <c r="C153" s="9">
        <f t="shared" si="12"/>
        <v>11</v>
      </c>
      <c r="D153" s="9" t="str">
        <f t="shared" si="13"/>
        <v>Nov</v>
      </c>
      <c r="E153" s="9">
        <f t="shared" si="14"/>
        <v>2024</v>
      </c>
      <c r="F153" t="s">
        <v>1715</v>
      </c>
      <c r="H153" s="9" t="str" cm="1">
        <f t="array" ref="H153">_xlfn.IFS(OR(ISBLANK(G153), G153=""),"Unknown",G153&lt;=12,"Child",G153&lt;=17,"Teen",G153&lt;=29,"Young Adult",G153&lt;=44,"Adult",G153&lt;=59,"Middle Age",G153&lt;=79,"Senior",G153&gt;=80,"Elderly")</f>
        <v>Unknown</v>
      </c>
      <c r="I153" s="4" t="s">
        <v>2558</v>
      </c>
      <c r="K153" s="7">
        <v>113.8</v>
      </c>
      <c r="L153" s="4" t="s">
        <v>2565</v>
      </c>
      <c r="M153" s="4" t="s">
        <v>2569</v>
      </c>
      <c r="N153" s="4" t="s">
        <v>2590</v>
      </c>
      <c r="O153" s="4" t="s">
        <v>2601</v>
      </c>
      <c r="P153" s="11">
        <v>790.86</v>
      </c>
      <c r="Q153" s="4" t="s">
        <v>2603</v>
      </c>
      <c r="R153" t="str">
        <f t="shared" si="15"/>
        <v/>
      </c>
      <c r="S153" s="9" t="s">
        <v>2610</v>
      </c>
      <c r="T153">
        <f t="shared" si="16"/>
        <v>790.86</v>
      </c>
      <c r="U153">
        <f t="shared" si="17"/>
        <v>0</v>
      </c>
    </row>
    <row r="154" spans="1:21" x14ac:dyDescent="0.35">
      <c r="A154" s="4" t="s">
        <v>166</v>
      </c>
      <c r="B154" s="2">
        <v>45685</v>
      </c>
      <c r="C154" s="9">
        <f t="shared" si="12"/>
        <v>1</v>
      </c>
      <c r="D154" s="9" t="str">
        <f t="shared" si="13"/>
        <v>Jan</v>
      </c>
      <c r="E154" s="9">
        <f t="shared" si="14"/>
        <v>2025</v>
      </c>
      <c r="F154" t="s">
        <v>1716</v>
      </c>
      <c r="H154" s="9" t="str" cm="1">
        <f t="array" ref="H154">_xlfn.IFS(OR(ISBLANK(G154), G154=""),"Unknown",G154&lt;=12,"Child",G154&lt;=17,"Teen",G154&lt;=29,"Young Adult",G154&lt;=44,"Adult",G154&lt;=59,"Middle Age",G154&lt;=79,"Senior",G154&gt;=80,"Elderly")</f>
        <v>Unknown</v>
      </c>
      <c r="I154" t="s">
        <v>2607</v>
      </c>
      <c r="K154" s="7"/>
      <c r="L154" s="4" t="s">
        <v>2567</v>
      </c>
      <c r="M154" s="4" t="s">
        <v>2577</v>
      </c>
      <c r="N154" s="4" t="s">
        <v>2587</v>
      </c>
      <c r="O154" s="4" t="s">
        <v>2601</v>
      </c>
      <c r="P154" s="11">
        <v>79.34</v>
      </c>
      <c r="Q154" s="4" t="s">
        <v>2602</v>
      </c>
      <c r="R154" t="str">
        <f t="shared" si="15"/>
        <v/>
      </c>
      <c r="S154" s="9">
        <v>5</v>
      </c>
      <c r="T154">
        <f t="shared" si="16"/>
        <v>0</v>
      </c>
      <c r="U154">
        <f t="shared" si="17"/>
        <v>79.34</v>
      </c>
    </row>
    <row r="155" spans="1:21" x14ac:dyDescent="0.35">
      <c r="A155" s="4" t="s">
        <v>167</v>
      </c>
      <c r="B155" s="2">
        <v>45633</v>
      </c>
      <c r="C155" s="9">
        <f t="shared" si="12"/>
        <v>12</v>
      </c>
      <c r="D155" s="9" t="str">
        <f t="shared" si="13"/>
        <v>Dec</v>
      </c>
      <c r="E155" s="9">
        <f t="shared" si="14"/>
        <v>2024</v>
      </c>
      <c r="F155" t="s">
        <v>1717</v>
      </c>
      <c r="H155" s="9" t="str" cm="1">
        <f t="array" ref="H155">_xlfn.IFS(OR(ISBLANK(G155), G155=""),"Unknown",G155&lt;=12,"Child",G155&lt;=17,"Teen",G155&lt;=29,"Young Adult",G155&lt;=44,"Adult",G155&lt;=59,"Middle Age",G155&lt;=79,"Senior",G155&gt;=80,"Elderly")</f>
        <v>Unknown</v>
      </c>
      <c r="I155" s="4" t="s">
        <v>2558</v>
      </c>
      <c r="K155" s="7"/>
      <c r="L155" s="4" t="s">
        <v>2566</v>
      </c>
      <c r="M155" s="4" t="s">
        <v>2581</v>
      </c>
      <c r="N155" s="4" t="s">
        <v>2584</v>
      </c>
      <c r="O155" s="4" t="s">
        <v>2599</v>
      </c>
      <c r="P155" s="11">
        <v>346.22</v>
      </c>
      <c r="Q155" s="4" t="s">
        <v>2602</v>
      </c>
      <c r="R155" t="str">
        <f t="shared" si="15"/>
        <v/>
      </c>
      <c r="S155" s="9">
        <v>2</v>
      </c>
      <c r="T155">
        <f t="shared" si="16"/>
        <v>0</v>
      </c>
      <c r="U155">
        <f t="shared" si="17"/>
        <v>346.22</v>
      </c>
    </row>
    <row r="156" spans="1:21" x14ac:dyDescent="0.35">
      <c r="A156" s="4" t="s">
        <v>168</v>
      </c>
      <c r="B156" s="2">
        <v>45844</v>
      </c>
      <c r="C156" s="9">
        <f t="shared" si="12"/>
        <v>7</v>
      </c>
      <c r="D156" s="9" t="str">
        <f t="shared" si="13"/>
        <v>Jul</v>
      </c>
      <c r="E156" s="9">
        <f t="shared" si="14"/>
        <v>2025</v>
      </c>
      <c r="F156" t="s">
        <v>1718</v>
      </c>
      <c r="H156" s="9" t="str" cm="1">
        <f t="array" ref="H156">_xlfn.IFS(OR(ISBLANK(G156), G156=""),"Unknown",G156&lt;=12,"Child",G156&lt;=17,"Teen",G156&lt;=29,"Young Adult",G156&lt;=44,"Adult",G156&lt;=59,"Middle Age",G156&lt;=79,"Senior",G156&gt;=80,"Elderly")</f>
        <v>Unknown</v>
      </c>
      <c r="I156" t="s">
        <v>2607</v>
      </c>
      <c r="J156" s="7">
        <v>128.4</v>
      </c>
      <c r="K156" s="7"/>
      <c r="L156" s="4" t="s">
        <v>2564</v>
      </c>
      <c r="M156" s="4" t="s">
        <v>2570</v>
      </c>
      <c r="N156" s="4" t="s">
        <v>2585</v>
      </c>
      <c r="O156" s="4" t="s">
        <v>2598</v>
      </c>
      <c r="P156" s="11">
        <v>809.17</v>
      </c>
      <c r="Q156" s="4" t="s">
        <v>2602</v>
      </c>
      <c r="R156" t="str">
        <f t="shared" si="15"/>
        <v/>
      </c>
      <c r="S156" s="9">
        <v>5</v>
      </c>
      <c r="T156">
        <f t="shared" si="16"/>
        <v>0</v>
      </c>
      <c r="U156">
        <f t="shared" si="17"/>
        <v>809.17</v>
      </c>
    </row>
    <row r="157" spans="1:21" x14ac:dyDescent="0.35">
      <c r="A157" s="4" t="s">
        <v>169</v>
      </c>
      <c r="B157" s="2">
        <v>45467</v>
      </c>
      <c r="C157" s="9">
        <f t="shared" si="12"/>
        <v>6</v>
      </c>
      <c r="D157" s="9" t="str">
        <f t="shared" si="13"/>
        <v>Jun</v>
      </c>
      <c r="E157" s="9">
        <f t="shared" si="14"/>
        <v>2024</v>
      </c>
      <c r="F157" t="s">
        <v>1719</v>
      </c>
      <c r="H157" s="9" t="str" cm="1">
        <f t="array" ref="H157">_xlfn.IFS(OR(ISBLANK(G157), G157=""),"Unknown",G157&lt;=12,"Child",G157&lt;=17,"Teen",G157&lt;=29,"Young Adult",G157&lt;=44,"Adult",G157&lt;=59,"Middle Age",G157&lt;=79,"Senior",G157&gt;=80,"Elderly")</f>
        <v>Unknown</v>
      </c>
      <c r="I157" s="4" t="s">
        <v>2558</v>
      </c>
      <c r="J157" s="7">
        <v>148.9</v>
      </c>
      <c r="K157" s="7">
        <v>85.5</v>
      </c>
      <c r="L157" s="4" t="s">
        <v>2567</v>
      </c>
      <c r="M157" s="4" t="s">
        <v>2571</v>
      </c>
      <c r="N157" s="4" t="s">
        <v>2589</v>
      </c>
      <c r="O157" s="4" t="s">
        <v>2600</v>
      </c>
      <c r="P157" s="11">
        <v>627.89</v>
      </c>
      <c r="Q157" t="s">
        <v>2609</v>
      </c>
      <c r="R157" t="str">
        <f t="shared" si="15"/>
        <v/>
      </c>
      <c r="S157" s="9">
        <v>1</v>
      </c>
      <c r="T157">
        <f t="shared" si="16"/>
        <v>0</v>
      </c>
      <c r="U157">
        <f t="shared" si="17"/>
        <v>627.89</v>
      </c>
    </row>
    <row r="158" spans="1:21" x14ac:dyDescent="0.35">
      <c r="A158" s="4" t="s">
        <v>170</v>
      </c>
      <c r="B158" s="2">
        <v>45702</v>
      </c>
      <c r="C158" s="9">
        <f t="shared" si="12"/>
        <v>2</v>
      </c>
      <c r="D158" s="9" t="str">
        <f t="shared" si="13"/>
        <v>Feb</v>
      </c>
      <c r="E158" s="9">
        <f t="shared" si="14"/>
        <v>2025</v>
      </c>
      <c r="F158" t="s">
        <v>1720</v>
      </c>
      <c r="G158" s="9">
        <v>90</v>
      </c>
      <c r="H158" s="9" t="str" cm="1">
        <f t="array" ref="H158">_xlfn.IFS(OR(ISBLANK(G158), G158=""),"Unknown",G158&lt;=12,"Child",G158&lt;=17,"Teen",G158&lt;=29,"Young Adult",G158&lt;=44,"Adult",G158&lt;=59,"Middle Age",G158&lt;=79,"Senior",G158&gt;=80,"Elderly")</f>
        <v>Elderly</v>
      </c>
      <c r="I158" s="4" t="s">
        <v>2558</v>
      </c>
      <c r="K158" s="7"/>
      <c r="L158" s="4" t="s">
        <v>2563</v>
      </c>
      <c r="M158" s="4" t="s">
        <v>2582</v>
      </c>
      <c r="N158" s="4" t="s">
        <v>2588</v>
      </c>
      <c r="O158" s="4" t="s">
        <v>2598</v>
      </c>
      <c r="P158" s="11">
        <v>557.58000000000004</v>
      </c>
      <c r="Q158" s="4" t="s">
        <v>2604</v>
      </c>
      <c r="R158" t="str">
        <f t="shared" si="15"/>
        <v/>
      </c>
      <c r="S158" s="9">
        <v>1</v>
      </c>
      <c r="T158">
        <f t="shared" si="16"/>
        <v>0</v>
      </c>
      <c r="U158">
        <f t="shared" si="17"/>
        <v>557.58000000000004</v>
      </c>
    </row>
    <row r="159" spans="1:21" x14ac:dyDescent="0.35">
      <c r="A159" s="4" t="s">
        <v>171</v>
      </c>
      <c r="B159" s="2">
        <v>45613</v>
      </c>
      <c r="C159" s="9">
        <f t="shared" si="12"/>
        <v>11</v>
      </c>
      <c r="D159" s="9" t="str">
        <f t="shared" si="13"/>
        <v>Nov</v>
      </c>
      <c r="E159" s="9">
        <f t="shared" si="14"/>
        <v>2024</v>
      </c>
      <c r="F159" t="s">
        <v>1721</v>
      </c>
      <c r="H159" s="9" t="str" cm="1">
        <f t="array" ref="H159">_xlfn.IFS(OR(ISBLANK(G159), G159=""),"Unknown",G159&lt;=12,"Child",G159&lt;=17,"Teen",G159&lt;=29,"Young Adult",G159&lt;=44,"Adult",G159&lt;=59,"Middle Age",G159&lt;=79,"Senior",G159&gt;=80,"Elderly")</f>
        <v>Unknown</v>
      </c>
      <c r="I159" s="4" t="s">
        <v>2558</v>
      </c>
      <c r="K159" s="7">
        <v>69.5</v>
      </c>
      <c r="L159" s="4" t="s">
        <v>2566</v>
      </c>
      <c r="M159" s="4" t="s">
        <v>2577</v>
      </c>
      <c r="N159" s="4" t="s">
        <v>2590</v>
      </c>
      <c r="O159" s="4" t="s">
        <v>2601</v>
      </c>
      <c r="P159" s="11">
        <v>425.1</v>
      </c>
      <c r="Q159" s="4" t="s">
        <v>2604</v>
      </c>
      <c r="R159" t="str">
        <f t="shared" si="15"/>
        <v/>
      </c>
      <c r="S159" s="9" t="s">
        <v>2610</v>
      </c>
      <c r="T159">
        <f t="shared" si="16"/>
        <v>0</v>
      </c>
      <c r="U159">
        <f t="shared" si="17"/>
        <v>425.1</v>
      </c>
    </row>
    <row r="160" spans="1:21" x14ac:dyDescent="0.35">
      <c r="A160" s="4" t="s">
        <v>172</v>
      </c>
      <c r="B160" s="2">
        <v>45532</v>
      </c>
      <c r="C160" s="9">
        <f t="shared" si="12"/>
        <v>8</v>
      </c>
      <c r="D160" s="9" t="str">
        <f t="shared" si="13"/>
        <v>Aug</v>
      </c>
      <c r="E160" s="9">
        <f t="shared" si="14"/>
        <v>2024</v>
      </c>
      <c r="F160" t="s">
        <v>1722</v>
      </c>
      <c r="H160" s="9" t="str" cm="1">
        <f t="array" ref="H160">_xlfn.IFS(OR(ISBLANK(G160), G160=""),"Unknown",G160&lt;=12,"Child",G160&lt;=17,"Teen",G160&lt;=29,"Young Adult",G160&lt;=44,"Adult",G160&lt;=59,"Middle Age",G160&lt;=79,"Senior",G160&gt;=80,"Elderly")</f>
        <v>Unknown</v>
      </c>
      <c r="I160" t="s">
        <v>2607</v>
      </c>
      <c r="K160" s="7"/>
      <c r="L160" s="4" t="s">
        <v>2566</v>
      </c>
      <c r="M160" s="4" t="s">
        <v>2575</v>
      </c>
      <c r="N160" s="4" t="s">
        <v>2585</v>
      </c>
      <c r="O160" s="4" t="s">
        <v>2601</v>
      </c>
      <c r="P160" s="11">
        <v>925.56487674963603</v>
      </c>
      <c r="Q160" t="s">
        <v>2609</v>
      </c>
      <c r="R160" t="str">
        <f t="shared" si="15"/>
        <v/>
      </c>
      <c r="S160" s="9">
        <v>3</v>
      </c>
      <c r="T160">
        <f t="shared" si="16"/>
        <v>0</v>
      </c>
      <c r="U160">
        <f t="shared" si="17"/>
        <v>925.56487674963603</v>
      </c>
    </row>
    <row r="161" spans="1:21" x14ac:dyDescent="0.35">
      <c r="A161" s="4" t="s">
        <v>173</v>
      </c>
      <c r="B161" s="2">
        <v>45329</v>
      </c>
      <c r="C161" s="9">
        <f t="shared" si="12"/>
        <v>2</v>
      </c>
      <c r="D161" s="9" t="str">
        <f t="shared" si="13"/>
        <v>Feb</v>
      </c>
      <c r="E161" s="9">
        <f t="shared" si="14"/>
        <v>2024</v>
      </c>
      <c r="F161" t="s">
        <v>1723</v>
      </c>
      <c r="H161" s="9" t="str" cm="1">
        <f t="array" ref="H161">_xlfn.IFS(OR(ISBLANK(G161), G161=""),"Unknown",G161&lt;=12,"Child",G161&lt;=17,"Teen",G161&lt;=29,"Young Adult",G161&lt;=44,"Adult",G161&lt;=59,"Middle Age",G161&lt;=79,"Senior",G161&gt;=80,"Elderly")</f>
        <v>Unknown</v>
      </c>
      <c r="I161" s="4" t="s">
        <v>2561</v>
      </c>
      <c r="K161" s="7">
        <v>71.8</v>
      </c>
      <c r="L161" s="4" t="s">
        <v>2566</v>
      </c>
      <c r="M161" s="4" t="s">
        <v>2574</v>
      </c>
      <c r="N161" s="4" t="s">
        <v>2590</v>
      </c>
      <c r="O161" s="4" t="s">
        <v>2599</v>
      </c>
      <c r="P161" s="11">
        <v>830.45</v>
      </c>
      <c r="Q161" s="4" t="s">
        <v>2603</v>
      </c>
      <c r="R161" t="str">
        <f t="shared" si="15"/>
        <v/>
      </c>
      <c r="S161" s="9">
        <v>3</v>
      </c>
      <c r="T161">
        <f t="shared" si="16"/>
        <v>830.45</v>
      </c>
      <c r="U161">
        <f t="shared" si="17"/>
        <v>0</v>
      </c>
    </row>
    <row r="162" spans="1:21" x14ac:dyDescent="0.35">
      <c r="A162" s="4" t="s">
        <v>174</v>
      </c>
      <c r="B162" s="2">
        <v>45584</v>
      </c>
      <c r="C162" s="9">
        <f t="shared" si="12"/>
        <v>10</v>
      </c>
      <c r="D162" s="9" t="str">
        <f t="shared" si="13"/>
        <v>Oct</v>
      </c>
      <c r="E162" s="9">
        <f t="shared" si="14"/>
        <v>2024</v>
      </c>
      <c r="F162" t="s">
        <v>1724</v>
      </c>
      <c r="H162" s="9" t="str" cm="1">
        <f t="array" ref="H162">_xlfn.IFS(OR(ISBLANK(G162), G162=""),"Unknown",G162&lt;=12,"Child",G162&lt;=17,"Teen",G162&lt;=29,"Young Adult",G162&lt;=44,"Adult",G162&lt;=59,"Middle Age",G162&lt;=79,"Senior",G162&gt;=80,"Elderly")</f>
        <v>Unknown</v>
      </c>
      <c r="I162" s="4" t="s">
        <v>2561</v>
      </c>
      <c r="K162" s="7"/>
      <c r="L162" s="4" t="s">
        <v>2563</v>
      </c>
      <c r="M162" s="4" t="s">
        <v>2576</v>
      </c>
      <c r="N162" s="4" t="s">
        <v>2586</v>
      </c>
      <c r="O162" s="4" t="s">
        <v>2599</v>
      </c>
      <c r="P162" s="11">
        <v>433.38035107440902</v>
      </c>
      <c r="Q162" s="4" t="s">
        <v>2603</v>
      </c>
      <c r="R162" t="str">
        <f t="shared" si="15"/>
        <v/>
      </c>
      <c r="S162" s="9" t="s">
        <v>2610</v>
      </c>
      <c r="T162">
        <f t="shared" si="16"/>
        <v>433.38035107440902</v>
      </c>
      <c r="U162">
        <f t="shared" si="17"/>
        <v>0</v>
      </c>
    </row>
    <row r="163" spans="1:21" x14ac:dyDescent="0.35">
      <c r="A163" s="4" t="s">
        <v>175</v>
      </c>
      <c r="B163" s="2">
        <v>45814</v>
      </c>
      <c r="C163" s="9">
        <f t="shared" si="12"/>
        <v>6</v>
      </c>
      <c r="D163" s="9" t="str">
        <f t="shared" si="13"/>
        <v>Jun</v>
      </c>
      <c r="E163" s="9">
        <f t="shared" si="14"/>
        <v>2025</v>
      </c>
      <c r="F163" t="s">
        <v>1725</v>
      </c>
      <c r="G163" s="9">
        <v>23</v>
      </c>
      <c r="H163" s="9" t="str" cm="1">
        <f t="array" ref="H163">_xlfn.IFS(OR(ISBLANK(G163), G163=""),"Unknown",G163&lt;=12,"Child",G163&lt;=17,"Teen",G163&lt;=29,"Young Adult",G163&lt;=44,"Adult",G163&lt;=59,"Middle Age",G163&lt;=79,"Senior",G163&gt;=80,"Elderly")</f>
        <v>Young Adult</v>
      </c>
      <c r="I163" t="s">
        <v>2607</v>
      </c>
      <c r="K163" s="7"/>
      <c r="L163" s="4" t="s">
        <v>2568</v>
      </c>
      <c r="M163" s="4" t="s">
        <v>2575</v>
      </c>
      <c r="N163" s="4" t="s">
        <v>2587</v>
      </c>
      <c r="O163" s="4" t="s">
        <v>2601</v>
      </c>
      <c r="P163" s="11">
        <v>507.51</v>
      </c>
      <c r="Q163" t="s">
        <v>2609</v>
      </c>
      <c r="R163" t="str">
        <f t="shared" si="15"/>
        <v/>
      </c>
      <c r="S163" s="9">
        <v>1</v>
      </c>
      <c r="T163">
        <f t="shared" si="16"/>
        <v>0</v>
      </c>
      <c r="U163">
        <f t="shared" si="17"/>
        <v>507.51</v>
      </c>
    </row>
    <row r="164" spans="1:21" x14ac:dyDescent="0.35">
      <c r="A164" s="4" t="s">
        <v>176</v>
      </c>
      <c r="B164" s="2">
        <v>45576</v>
      </c>
      <c r="C164" s="9">
        <f t="shared" si="12"/>
        <v>10</v>
      </c>
      <c r="D164" s="9" t="str">
        <f t="shared" si="13"/>
        <v>Oct</v>
      </c>
      <c r="E164" s="9">
        <f t="shared" si="14"/>
        <v>2024</v>
      </c>
      <c r="F164" t="s">
        <v>1726</v>
      </c>
      <c r="G164" s="9">
        <v>14</v>
      </c>
      <c r="H164" s="9" t="str" cm="1">
        <f t="array" ref="H164">_xlfn.IFS(OR(ISBLANK(G164), G164=""),"Unknown",G164&lt;=12,"Child",G164&lt;=17,"Teen",G164&lt;=29,"Young Adult",G164&lt;=44,"Adult",G164&lt;=59,"Middle Age",G164&lt;=79,"Senior",G164&gt;=80,"Elderly")</f>
        <v>Teen</v>
      </c>
      <c r="I164" t="s">
        <v>2607</v>
      </c>
      <c r="J164" s="7">
        <v>153.69999999999999</v>
      </c>
      <c r="K164" s="7">
        <v>60.7</v>
      </c>
      <c r="L164" s="4" t="s">
        <v>2567</v>
      </c>
      <c r="M164" s="4" t="s">
        <v>2572</v>
      </c>
      <c r="N164" s="4" t="s">
        <v>2589</v>
      </c>
      <c r="O164" s="4" t="s">
        <v>2601</v>
      </c>
      <c r="P164" s="11">
        <v>118.69</v>
      </c>
      <c r="Q164" s="4" t="s">
        <v>2602</v>
      </c>
      <c r="R164" t="str">
        <f t="shared" si="15"/>
        <v/>
      </c>
      <c r="S164" s="9" t="s">
        <v>2610</v>
      </c>
      <c r="T164">
        <f t="shared" si="16"/>
        <v>0</v>
      </c>
      <c r="U164">
        <f t="shared" si="17"/>
        <v>118.69</v>
      </c>
    </row>
    <row r="165" spans="1:21" x14ac:dyDescent="0.35">
      <c r="A165" s="4" t="s">
        <v>177</v>
      </c>
      <c r="B165" s="2">
        <v>45716</v>
      </c>
      <c r="C165" s="9">
        <f t="shared" si="12"/>
        <v>2</v>
      </c>
      <c r="D165" s="9" t="str">
        <f t="shared" si="13"/>
        <v>Feb</v>
      </c>
      <c r="E165" s="9">
        <f t="shared" si="14"/>
        <v>2025</v>
      </c>
      <c r="F165" t="s">
        <v>1727</v>
      </c>
      <c r="H165" s="9" t="str" cm="1">
        <f t="array" ref="H165">_xlfn.IFS(OR(ISBLANK(G165), G165=""),"Unknown",G165&lt;=12,"Child",G165&lt;=17,"Teen",G165&lt;=29,"Young Adult",G165&lt;=44,"Adult",G165&lt;=59,"Middle Age",G165&lt;=79,"Senior",G165&gt;=80,"Elderly")</f>
        <v>Unknown</v>
      </c>
      <c r="I165" t="s">
        <v>2607</v>
      </c>
      <c r="K165" s="7">
        <v>69.7</v>
      </c>
      <c r="L165" s="4" t="s">
        <v>2564</v>
      </c>
      <c r="M165" s="4" t="s">
        <v>2577</v>
      </c>
      <c r="N165" s="4" t="s">
        <v>2589</v>
      </c>
      <c r="O165" s="4" t="s">
        <v>2600</v>
      </c>
      <c r="P165" s="11">
        <v>942.88019348777698</v>
      </c>
      <c r="Q165" s="4" t="s">
        <v>2604</v>
      </c>
      <c r="R165" t="str">
        <f t="shared" si="15"/>
        <v/>
      </c>
      <c r="S165" s="9">
        <v>4</v>
      </c>
      <c r="T165">
        <f t="shared" si="16"/>
        <v>0</v>
      </c>
      <c r="U165">
        <f t="shared" si="17"/>
        <v>942.88019348777698</v>
      </c>
    </row>
    <row r="166" spans="1:21" x14ac:dyDescent="0.35">
      <c r="A166" s="4" t="s">
        <v>178</v>
      </c>
      <c r="B166" s="2">
        <v>45663</v>
      </c>
      <c r="C166" s="9">
        <f t="shared" si="12"/>
        <v>1</v>
      </c>
      <c r="D166" s="9" t="str">
        <f t="shared" si="13"/>
        <v>Jan</v>
      </c>
      <c r="E166" s="9">
        <f t="shared" si="14"/>
        <v>2025</v>
      </c>
      <c r="F166" t="s">
        <v>1728</v>
      </c>
      <c r="H166" s="9" t="str" cm="1">
        <f t="array" ref="H166">_xlfn.IFS(OR(ISBLANK(G166), G166=""),"Unknown",G166&lt;=12,"Child",G166&lt;=17,"Teen",G166&lt;=29,"Young Adult",G166&lt;=44,"Adult",G166&lt;=59,"Middle Age",G166&lt;=79,"Senior",G166&gt;=80,"Elderly")</f>
        <v>Unknown</v>
      </c>
      <c r="I166" t="s">
        <v>2607</v>
      </c>
      <c r="J166" s="7">
        <v>180.9</v>
      </c>
      <c r="K166" s="7"/>
      <c r="L166" s="4" t="s">
        <v>2565</v>
      </c>
      <c r="M166" s="4" t="s">
        <v>2574</v>
      </c>
      <c r="N166" s="4" t="s">
        <v>2585</v>
      </c>
      <c r="O166" s="4" t="s">
        <v>2601</v>
      </c>
      <c r="P166" s="11">
        <v>250.83</v>
      </c>
      <c r="Q166" s="4" t="s">
        <v>2603</v>
      </c>
      <c r="R166" t="str">
        <f t="shared" si="15"/>
        <v/>
      </c>
      <c r="S166" s="9">
        <v>2</v>
      </c>
      <c r="T166">
        <f t="shared" si="16"/>
        <v>250.83</v>
      </c>
      <c r="U166">
        <f t="shared" si="17"/>
        <v>0</v>
      </c>
    </row>
    <row r="167" spans="1:21" x14ac:dyDescent="0.35">
      <c r="A167" s="4" t="s">
        <v>179</v>
      </c>
      <c r="B167" s="2">
        <v>45359</v>
      </c>
      <c r="C167" s="9">
        <f t="shared" si="12"/>
        <v>3</v>
      </c>
      <c r="D167" s="9" t="str">
        <f t="shared" si="13"/>
        <v>Mar</v>
      </c>
      <c r="E167" s="9">
        <f t="shared" si="14"/>
        <v>2024</v>
      </c>
      <c r="F167" t="s">
        <v>1729</v>
      </c>
      <c r="H167" s="9" t="str" cm="1">
        <f t="array" ref="H167">_xlfn.IFS(OR(ISBLANK(G167), G167=""),"Unknown",G167&lt;=12,"Child",G167&lt;=17,"Teen",G167&lt;=29,"Young Adult",G167&lt;=44,"Adult",G167&lt;=59,"Middle Age",G167&lt;=79,"Senior",G167&gt;=80,"Elderly")</f>
        <v>Unknown</v>
      </c>
      <c r="I167" t="s">
        <v>2607</v>
      </c>
      <c r="K167" s="7"/>
      <c r="L167" s="4" t="s">
        <v>2568</v>
      </c>
      <c r="M167" s="4" t="s">
        <v>2575</v>
      </c>
      <c r="N167" s="4" t="s">
        <v>2585</v>
      </c>
      <c r="O167" s="4" t="s">
        <v>2600</v>
      </c>
      <c r="P167" s="11">
        <v>64.959999999999994</v>
      </c>
      <c r="Q167" t="s">
        <v>2609</v>
      </c>
      <c r="R167" t="str">
        <f t="shared" si="15"/>
        <v/>
      </c>
      <c r="S167" s="9">
        <v>5</v>
      </c>
      <c r="T167">
        <f t="shared" si="16"/>
        <v>0</v>
      </c>
      <c r="U167">
        <f t="shared" si="17"/>
        <v>64.959999999999994</v>
      </c>
    </row>
    <row r="168" spans="1:21" x14ac:dyDescent="0.35">
      <c r="A168" s="4" t="s">
        <v>180</v>
      </c>
      <c r="B168" s="2">
        <v>45763</v>
      </c>
      <c r="C168" s="9">
        <f t="shared" si="12"/>
        <v>4</v>
      </c>
      <c r="D168" s="9" t="str">
        <f t="shared" si="13"/>
        <v>Apr</v>
      </c>
      <c r="E168" s="9">
        <f t="shared" si="14"/>
        <v>2025</v>
      </c>
      <c r="F168" t="s">
        <v>1730</v>
      </c>
      <c r="H168" s="9" t="str" cm="1">
        <f t="array" ref="H168">_xlfn.IFS(OR(ISBLANK(G168), G168=""),"Unknown",G168&lt;=12,"Child",G168&lt;=17,"Teen",G168&lt;=29,"Young Adult",G168&lt;=44,"Adult",G168&lt;=59,"Middle Age",G168&lt;=79,"Senior",G168&gt;=80,"Elderly")</f>
        <v>Unknown</v>
      </c>
      <c r="I168" s="4" t="s">
        <v>2561</v>
      </c>
      <c r="K168" s="7">
        <v>106.3</v>
      </c>
      <c r="L168" s="4" t="s">
        <v>2563</v>
      </c>
      <c r="M168" s="4" t="s">
        <v>2572</v>
      </c>
      <c r="N168" s="4" t="s">
        <v>2589</v>
      </c>
      <c r="O168" s="4" t="s">
        <v>2598</v>
      </c>
      <c r="P168" s="11">
        <v>831.32</v>
      </c>
      <c r="Q168" t="s">
        <v>2609</v>
      </c>
      <c r="R168" t="str">
        <f t="shared" si="15"/>
        <v/>
      </c>
      <c r="S168" s="9">
        <v>4</v>
      </c>
      <c r="T168">
        <f t="shared" si="16"/>
        <v>0</v>
      </c>
      <c r="U168">
        <f t="shared" si="17"/>
        <v>831.32</v>
      </c>
    </row>
    <row r="169" spans="1:21" x14ac:dyDescent="0.35">
      <c r="A169" s="4" t="s">
        <v>181</v>
      </c>
      <c r="B169" s="2">
        <v>45466</v>
      </c>
      <c r="C169" s="9">
        <f t="shared" si="12"/>
        <v>6</v>
      </c>
      <c r="D169" s="9" t="str">
        <f t="shared" si="13"/>
        <v>Jun</v>
      </c>
      <c r="E169" s="9">
        <f t="shared" si="14"/>
        <v>2024</v>
      </c>
      <c r="F169" t="s">
        <v>1731</v>
      </c>
      <c r="G169" s="9">
        <v>89</v>
      </c>
      <c r="H169" s="9" t="str" cm="1">
        <f t="array" ref="H169">_xlfn.IFS(OR(ISBLANK(G169), G169=""),"Unknown",G169&lt;=12,"Child",G169&lt;=17,"Teen",G169&lt;=29,"Young Adult",G169&lt;=44,"Adult",G169&lt;=59,"Middle Age",G169&lt;=79,"Senior",G169&gt;=80,"Elderly")</f>
        <v>Elderly</v>
      </c>
      <c r="I169" s="4" t="s">
        <v>2561</v>
      </c>
      <c r="K169" s="7">
        <v>56.4</v>
      </c>
      <c r="L169" s="4" t="s">
        <v>2566</v>
      </c>
      <c r="M169" s="4" t="s">
        <v>2576</v>
      </c>
      <c r="N169" s="4" t="s">
        <v>2584</v>
      </c>
      <c r="O169" s="4" t="s">
        <v>2600</v>
      </c>
      <c r="P169" s="11">
        <v>116.75</v>
      </c>
      <c r="Q169" s="4" t="s">
        <v>2604</v>
      </c>
      <c r="R169" t="str">
        <f t="shared" si="15"/>
        <v/>
      </c>
      <c r="S169" s="9">
        <v>1</v>
      </c>
      <c r="T169">
        <f t="shared" si="16"/>
        <v>0</v>
      </c>
      <c r="U169">
        <f t="shared" si="17"/>
        <v>116.75</v>
      </c>
    </row>
    <row r="170" spans="1:21" x14ac:dyDescent="0.35">
      <c r="A170" s="4" t="s">
        <v>182</v>
      </c>
      <c r="B170" s="2">
        <v>45685</v>
      </c>
      <c r="C170" s="9">
        <f t="shared" si="12"/>
        <v>1</v>
      </c>
      <c r="D170" s="9" t="str">
        <f t="shared" si="13"/>
        <v>Jan</v>
      </c>
      <c r="E170" s="9">
        <f t="shared" si="14"/>
        <v>2025</v>
      </c>
      <c r="F170" t="s">
        <v>1732</v>
      </c>
      <c r="H170" s="9" t="str" cm="1">
        <f t="array" ref="H170">_xlfn.IFS(OR(ISBLANK(G170), G170=""),"Unknown",G170&lt;=12,"Child",G170&lt;=17,"Teen",G170&lt;=29,"Young Adult",G170&lt;=44,"Adult",G170&lt;=59,"Middle Age",G170&lt;=79,"Senior",G170&gt;=80,"Elderly")</f>
        <v>Unknown</v>
      </c>
      <c r="I170" s="4" t="s">
        <v>2558</v>
      </c>
      <c r="K170" s="7"/>
      <c r="L170" s="4" t="s">
        <v>2567</v>
      </c>
      <c r="M170" s="4" t="s">
        <v>2583</v>
      </c>
      <c r="N170" s="4" t="s">
        <v>2585</v>
      </c>
      <c r="O170" s="4" t="s">
        <v>2601</v>
      </c>
      <c r="P170" s="11">
        <v>578.39</v>
      </c>
      <c r="Q170" s="4" t="s">
        <v>2602</v>
      </c>
      <c r="R170" t="str">
        <f t="shared" si="15"/>
        <v/>
      </c>
      <c r="S170" s="9">
        <v>3</v>
      </c>
      <c r="T170">
        <f t="shared" si="16"/>
        <v>0</v>
      </c>
      <c r="U170">
        <f t="shared" si="17"/>
        <v>578.39</v>
      </c>
    </row>
    <row r="171" spans="1:21" x14ac:dyDescent="0.35">
      <c r="A171" s="4" t="s">
        <v>183</v>
      </c>
      <c r="B171" s="2">
        <v>45722</v>
      </c>
      <c r="C171" s="9">
        <f t="shared" si="12"/>
        <v>3</v>
      </c>
      <c r="D171" s="9" t="str">
        <f t="shared" si="13"/>
        <v>Mar</v>
      </c>
      <c r="E171" s="9">
        <f t="shared" si="14"/>
        <v>2025</v>
      </c>
      <c r="F171" t="s">
        <v>1733</v>
      </c>
      <c r="G171" s="9">
        <v>20</v>
      </c>
      <c r="H171" s="9" t="str" cm="1">
        <f t="array" ref="H171">_xlfn.IFS(OR(ISBLANK(G171), G171=""),"Unknown",G171&lt;=12,"Child",G171&lt;=17,"Teen",G171&lt;=29,"Young Adult",G171&lt;=44,"Adult",G171&lt;=59,"Middle Age",G171&lt;=79,"Senior",G171&gt;=80,"Elderly")</f>
        <v>Young Adult</v>
      </c>
      <c r="I171" t="s">
        <v>2607</v>
      </c>
      <c r="K171" s="7"/>
      <c r="L171" s="4" t="s">
        <v>2565</v>
      </c>
      <c r="M171" s="4" t="s">
        <v>2571</v>
      </c>
      <c r="N171" s="4" t="s">
        <v>2584</v>
      </c>
      <c r="O171" s="4" t="s">
        <v>2599</v>
      </c>
      <c r="P171" s="11">
        <v>107.05</v>
      </c>
      <c r="Q171" t="s">
        <v>2609</v>
      </c>
      <c r="R171" t="str">
        <f t="shared" si="15"/>
        <v/>
      </c>
      <c r="S171" s="9">
        <v>1</v>
      </c>
      <c r="T171">
        <f t="shared" si="16"/>
        <v>0</v>
      </c>
      <c r="U171">
        <f t="shared" si="17"/>
        <v>107.05</v>
      </c>
    </row>
    <row r="172" spans="1:21" x14ac:dyDescent="0.35">
      <c r="A172" s="4" t="s">
        <v>184</v>
      </c>
      <c r="B172" s="2">
        <v>45481</v>
      </c>
      <c r="C172" s="9">
        <f t="shared" si="12"/>
        <v>7</v>
      </c>
      <c r="D172" s="9" t="str">
        <f t="shared" si="13"/>
        <v>Jul</v>
      </c>
      <c r="E172" s="9">
        <f t="shared" si="14"/>
        <v>2024</v>
      </c>
      <c r="F172" t="s">
        <v>1734</v>
      </c>
      <c r="G172" s="9">
        <v>25</v>
      </c>
      <c r="H172" s="9" t="str" cm="1">
        <f t="array" ref="H172">_xlfn.IFS(OR(ISBLANK(G172), G172=""),"Unknown",G172&lt;=12,"Child",G172&lt;=17,"Teen",G172&lt;=29,"Young Adult",G172&lt;=44,"Adult",G172&lt;=59,"Middle Age",G172&lt;=79,"Senior",G172&gt;=80,"Elderly")</f>
        <v>Young Adult</v>
      </c>
      <c r="I172" s="4" t="s">
        <v>2561</v>
      </c>
      <c r="K172" s="7">
        <v>72.599999999999994</v>
      </c>
      <c r="L172" s="4" t="s">
        <v>2567</v>
      </c>
      <c r="M172" s="4" t="s">
        <v>2577</v>
      </c>
      <c r="N172" s="4" t="s">
        <v>2584</v>
      </c>
      <c r="O172" s="4" t="s">
        <v>2601</v>
      </c>
      <c r="P172" s="11">
        <v>733.89</v>
      </c>
      <c r="Q172" t="s">
        <v>2609</v>
      </c>
      <c r="R172" t="str">
        <f t="shared" si="15"/>
        <v/>
      </c>
      <c r="S172" s="9">
        <v>2</v>
      </c>
      <c r="T172">
        <f t="shared" si="16"/>
        <v>0</v>
      </c>
      <c r="U172">
        <f t="shared" si="17"/>
        <v>733.89</v>
      </c>
    </row>
    <row r="173" spans="1:21" x14ac:dyDescent="0.35">
      <c r="A173" s="4" t="s">
        <v>185</v>
      </c>
      <c r="B173" s="2">
        <v>45905</v>
      </c>
      <c r="C173" s="9">
        <f t="shared" si="12"/>
        <v>9</v>
      </c>
      <c r="D173" s="9" t="str">
        <f t="shared" si="13"/>
        <v>Sep</v>
      </c>
      <c r="E173" s="9">
        <f t="shared" si="14"/>
        <v>2025</v>
      </c>
      <c r="F173" t="s">
        <v>1735</v>
      </c>
      <c r="G173" s="9">
        <v>14</v>
      </c>
      <c r="H173" s="9" t="str" cm="1">
        <f t="array" ref="H173">_xlfn.IFS(OR(ISBLANK(G173), G173=""),"Unknown",G173&lt;=12,"Child",G173&lt;=17,"Teen",G173&lt;=29,"Young Adult",G173&lt;=44,"Adult",G173&lt;=59,"Middle Age",G173&lt;=79,"Senior",G173&gt;=80,"Elderly")</f>
        <v>Teen</v>
      </c>
      <c r="I173" s="4" t="s">
        <v>2558</v>
      </c>
      <c r="J173" s="7">
        <v>185.7</v>
      </c>
      <c r="K173" s="7"/>
      <c r="L173" s="4" t="s">
        <v>2563</v>
      </c>
      <c r="M173" s="4" t="s">
        <v>2577</v>
      </c>
      <c r="N173" s="4" t="s">
        <v>2585</v>
      </c>
      <c r="O173" s="4" t="s">
        <v>2601</v>
      </c>
      <c r="P173" s="11">
        <v>218.6</v>
      </c>
      <c r="Q173" t="s">
        <v>2609</v>
      </c>
      <c r="R173" t="str">
        <f t="shared" si="15"/>
        <v/>
      </c>
      <c r="S173" s="9">
        <v>1</v>
      </c>
      <c r="T173">
        <f t="shared" si="16"/>
        <v>0</v>
      </c>
      <c r="U173">
        <f t="shared" si="17"/>
        <v>218.6</v>
      </c>
    </row>
    <row r="174" spans="1:21" x14ac:dyDescent="0.35">
      <c r="A174" s="4" t="s">
        <v>186</v>
      </c>
      <c r="B174" s="2">
        <v>45770</v>
      </c>
      <c r="C174" s="9">
        <f t="shared" si="12"/>
        <v>4</v>
      </c>
      <c r="D174" s="9" t="str">
        <f t="shared" si="13"/>
        <v>Apr</v>
      </c>
      <c r="E174" s="9">
        <f t="shared" si="14"/>
        <v>2025</v>
      </c>
      <c r="F174" t="s">
        <v>1736</v>
      </c>
      <c r="H174" s="9" t="str" cm="1">
        <f t="array" ref="H174">_xlfn.IFS(OR(ISBLANK(G174), G174=""),"Unknown",G174&lt;=12,"Child",G174&lt;=17,"Teen",G174&lt;=29,"Young Adult",G174&lt;=44,"Adult",G174&lt;=59,"Middle Age",G174&lt;=79,"Senior",G174&gt;=80,"Elderly")</f>
        <v>Unknown</v>
      </c>
      <c r="I174" s="4" t="s">
        <v>2558</v>
      </c>
      <c r="J174" s="7">
        <v>161.9</v>
      </c>
      <c r="K174" s="7"/>
      <c r="L174" s="4" t="s">
        <v>2563</v>
      </c>
      <c r="M174" s="4" t="s">
        <v>2573</v>
      </c>
      <c r="N174" s="4" t="s">
        <v>2584</v>
      </c>
      <c r="O174" s="4" t="s">
        <v>2599</v>
      </c>
      <c r="P174" s="11">
        <v>964.71</v>
      </c>
      <c r="Q174" s="4" t="s">
        <v>2603</v>
      </c>
      <c r="R174" t="str">
        <f t="shared" si="15"/>
        <v/>
      </c>
      <c r="S174" s="9">
        <v>2</v>
      </c>
      <c r="T174">
        <f t="shared" si="16"/>
        <v>964.71</v>
      </c>
      <c r="U174">
        <f t="shared" si="17"/>
        <v>0</v>
      </c>
    </row>
    <row r="175" spans="1:21" x14ac:dyDescent="0.35">
      <c r="A175" s="4" t="s">
        <v>187</v>
      </c>
      <c r="B175" s="2">
        <v>45424</v>
      </c>
      <c r="C175" s="9">
        <f t="shared" si="12"/>
        <v>5</v>
      </c>
      <c r="D175" s="9" t="str">
        <f t="shared" si="13"/>
        <v>May</v>
      </c>
      <c r="E175" s="9">
        <f t="shared" si="14"/>
        <v>2024</v>
      </c>
      <c r="F175" t="s">
        <v>1737</v>
      </c>
      <c r="H175" s="9" t="str" cm="1">
        <f t="array" ref="H175">_xlfn.IFS(OR(ISBLANK(G175), G175=""),"Unknown",G175&lt;=12,"Child",G175&lt;=17,"Teen",G175&lt;=29,"Young Adult",G175&lt;=44,"Adult",G175&lt;=59,"Middle Age",G175&lt;=79,"Senior",G175&gt;=80,"Elderly")</f>
        <v>Unknown</v>
      </c>
      <c r="I175" s="4" t="s">
        <v>2558</v>
      </c>
      <c r="J175" s="7">
        <v>165.2</v>
      </c>
      <c r="K175" s="7">
        <v>50.6</v>
      </c>
      <c r="L175" s="4" t="s">
        <v>2566</v>
      </c>
      <c r="M175" s="4" t="s">
        <v>2581</v>
      </c>
      <c r="N175" s="4" t="s">
        <v>2590</v>
      </c>
      <c r="O175" s="4" t="s">
        <v>2599</v>
      </c>
      <c r="P175" s="11">
        <v>959.03</v>
      </c>
      <c r="Q175" t="s">
        <v>2609</v>
      </c>
      <c r="R175" t="str">
        <f t="shared" si="15"/>
        <v/>
      </c>
      <c r="S175" s="9" t="s">
        <v>2610</v>
      </c>
      <c r="T175">
        <f t="shared" si="16"/>
        <v>0</v>
      </c>
      <c r="U175">
        <f t="shared" si="17"/>
        <v>959.03</v>
      </c>
    </row>
    <row r="176" spans="1:21" x14ac:dyDescent="0.35">
      <c r="A176" s="4" t="s">
        <v>188</v>
      </c>
      <c r="B176" s="2">
        <v>45332</v>
      </c>
      <c r="C176" s="9">
        <f t="shared" si="12"/>
        <v>2</v>
      </c>
      <c r="D176" s="9" t="str">
        <f t="shared" si="13"/>
        <v>Feb</v>
      </c>
      <c r="E176" s="9">
        <f t="shared" si="14"/>
        <v>2024</v>
      </c>
      <c r="F176" t="s">
        <v>1738</v>
      </c>
      <c r="H176" s="9" t="str" cm="1">
        <f t="array" ref="H176">_xlfn.IFS(OR(ISBLANK(G176), G176=""),"Unknown",G176&lt;=12,"Child",G176&lt;=17,"Teen",G176&lt;=29,"Young Adult",G176&lt;=44,"Adult",G176&lt;=59,"Middle Age",G176&lt;=79,"Senior",G176&gt;=80,"Elderly")</f>
        <v>Unknown</v>
      </c>
      <c r="I176" s="4" t="s">
        <v>2561</v>
      </c>
      <c r="K176" s="7"/>
      <c r="L176" s="4" t="s">
        <v>2567</v>
      </c>
      <c r="M176" s="4" t="s">
        <v>2569</v>
      </c>
      <c r="N176" s="4" t="s">
        <v>2590</v>
      </c>
      <c r="O176" s="4" t="s">
        <v>2601</v>
      </c>
      <c r="P176" s="11">
        <v>898.5</v>
      </c>
      <c r="Q176" s="4" t="s">
        <v>2603</v>
      </c>
      <c r="R176" t="str">
        <f t="shared" si="15"/>
        <v/>
      </c>
      <c r="S176" s="9">
        <v>2</v>
      </c>
      <c r="T176">
        <f t="shared" si="16"/>
        <v>898.5</v>
      </c>
      <c r="U176">
        <f t="shared" si="17"/>
        <v>0</v>
      </c>
    </row>
    <row r="177" spans="1:21" x14ac:dyDescent="0.35">
      <c r="A177" s="4" t="s">
        <v>189</v>
      </c>
      <c r="B177" s="2">
        <v>45394</v>
      </c>
      <c r="C177" s="9">
        <f t="shared" si="12"/>
        <v>4</v>
      </c>
      <c r="D177" s="9" t="str">
        <f t="shared" si="13"/>
        <v>Apr</v>
      </c>
      <c r="E177" s="9">
        <f t="shared" si="14"/>
        <v>2024</v>
      </c>
      <c r="F177" t="s">
        <v>1739</v>
      </c>
      <c r="G177" s="9">
        <v>63</v>
      </c>
      <c r="H177" s="9" t="str" cm="1">
        <f t="array" ref="H177">_xlfn.IFS(OR(ISBLANK(G177), G177=""),"Unknown",G177&lt;=12,"Child",G177&lt;=17,"Teen",G177&lt;=29,"Young Adult",G177&lt;=44,"Adult",G177&lt;=59,"Middle Age",G177&lt;=79,"Senior",G177&gt;=80,"Elderly")</f>
        <v>Senior</v>
      </c>
      <c r="I177" s="4" t="s">
        <v>2558</v>
      </c>
      <c r="K177" s="7"/>
      <c r="L177" s="4" t="s">
        <v>2564</v>
      </c>
      <c r="M177" s="4" t="s">
        <v>2571</v>
      </c>
      <c r="N177" s="4" t="s">
        <v>2584</v>
      </c>
      <c r="O177" s="4" t="s">
        <v>2600</v>
      </c>
      <c r="P177" s="11">
        <v>814.9</v>
      </c>
      <c r="Q177" t="s">
        <v>2609</v>
      </c>
      <c r="R177" t="str">
        <f t="shared" si="15"/>
        <v/>
      </c>
      <c r="S177" s="9" t="s">
        <v>2610</v>
      </c>
      <c r="T177">
        <f t="shared" si="16"/>
        <v>0</v>
      </c>
      <c r="U177">
        <f t="shared" si="17"/>
        <v>814.9</v>
      </c>
    </row>
    <row r="178" spans="1:21" x14ac:dyDescent="0.35">
      <c r="A178" s="4" t="s">
        <v>190</v>
      </c>
      <c r="B178" s="2">
        <v>45693</v>
      </c>
      <c r="C178" s="9">
        <f t="shared" si="12"/>
        <v>2</v>
      </c>
      <c r="D178" s="9" t="str">
        <f t="shared" si="13"/>
        <v>Feb</v>
      </c>
      <c r="E178" s="9">
        <f t="shared" si="14"/>
        <v>2025</v>
      </c>
      <c r="F178" t="s">
        <v>1740</v>
      </c>
      <c r="H178" s="9" t="str" cm="1">
        <f t="array" ref="H178">_xlfn.IFS(OR(ISBLANK(G178), G178=""),"Unknown",G178&lt;=12,"Child",G178&lt;=17,"Teen",G178&lt;=29,"Young Adult",G178&lt;=44,"Adult",G178&lt;=59,"Middle Age",G178&lt;=79,"Senior",G178&gt;=80,"Elderly")</f>
        <v>Unknown</v>
      </c>
      <c r="I178" s="4" t="s">
        <v>2558</v>
      </c>
      <c r="K178" s="7">
        <v>84</v>
      </c>
      <c r="L178" s="4" t="s">
        <v>2563</v>
      </c>
      <c r="M178" s="4" t="s">
        <v>2574</v>
      </c>
      <c r="N178" s="4" t="s">
        <v>2590</v>
      </c>
      <c r="O178" s="4" t="s">
        <v>2599</v>
      </c>
      <c r="P178" s="11">
        <v>55.28</v>
      </c>
      <c r="Q178" s="4" t="s">
        <v>2604</v>
      </c>
      <c r="R178" t="str">
        <f t="shared" si="15"/>
        <v/>
      </c>
      <c r="S178" s="9">
        <v>4</v>
      </c>
      <c r="T178">
        <f t="shared" si="16"/>
        <v>0</v>
      </c>
      <c r="U178">
        <f t="shared" si="17"/>
        <v>55.28</v>
      </c>
    </row>
    <row r="179" spans="1:21" x14ac:dyDescent="0.35">
      <c r="A179" s="4" t="s">
        <v>191</v>
      </c>
      <c r="B179" s="2">
        <v>45459</v>
      </c>
      <c r="C179" s="9">
        <f t="shared" si="12"/>
        <v>6</v>
      </c>
      <c r="D179" s="9" t="str">
        <f t="shared" si="13"/>
        <v>Jun</v>
      </c>
      <c r="E179" s="9">
        <f t="shared" si="14"/>
        <v>2024</v>
      </c>
      <c r="F179" t="s">
        <v>1741</v>
      </c>
      <c r="G179" s="9">
        <v>87</v>
      </c>
      <c r="H179" s="9" t="str" cm="1">
        <f t="array" ref="H179">_xlfn.IFS(OR(ISBLANK(G179), G179=""),"Unknown",G179&lt;=12,"Child",G179&lt;=17,"Teen",G179&lt;=29,"Young Adult",G179&lt;=44,"Adult",G179&lt;=59,"Middle Age",G179&lt;=79,"Senior",G179&gt;=80,"Elderly")</f>
        <v>Elderly</v>
      </c>
      <c r="I179" t="s">
        <v>2607</v>
      </c>
      <c r="K179" s="7"/>
      <c r="L179" s="4" t="s">
        <v>2568</v>
      </c>
      <c r="M179" s="4" t="s">
        <v>2572</v>
      </c>
      <c r="N179" s="4" t="s">
        <v>2594</v>
      </c>
      <c r="O179" s="4" t="s">
        <v>2599</v>
      </c>
      <c r="P179" s="11">
        <v>798.72064480638005</v>
      </c>
      <c r="Q179" t="s">
        <v>2609</v>
      </c>
      <c r="R179" t="str">
        <f t="shared" si="15"/>
        <v/>
      </c>
      <c r="S179" s="9">
        <v>4</v>
      </c>
      <c r="T179">
        <f t="shared" si="16"/>
        <v>0</v>
      </c>
      <c r="U179">
        <f t="shared" si="17"/>
        <v>798.72064480638005</v>
      </c>
    </row>
    <row r="180" spans="1:21" x14ac:dyDescent="0.35">
      <c r="A180" s="4" t="s">
        <v>192</v>
      </c>
      <c r="B180" s="2">
        <v>45605</v>
      </c>
      <c r="C180" s="9">
        <f t="shared" si="12"/>
        <v>11</v>
      </c>
      <c r="D180" s="9" t="str">
        <f t="shared" si="13"/>
        <v>Nov</v>
      </c>
      <c r="E180" s="9">
        <f t="shared" si="14"/>
        <v>2024</v>
      </c>
      <c r="F180" t="s">
        <v>1742</v>
      </c>
      <c r="H180" s="9" t="str" cm="1">
        <f t="array" ref="H180">_xlfn.IFS(OR(ISBLANK(G180), G180=""),"Unknown",G180&lt;=12,"Child",G180&lt;=17,"Teen",G180&lt;=29,"Young Adult",G180&lt;=44,"Adult",G180&lt;=59,"Middle Age",G180&lt;=79,"Senior",G180&gt;=80,"Elderly")</f>
        <v>Unknown</v>
      </c>
      <c r="I180" s="4" t="s">
        <v>2558</v>
      </c>
      <c r="J180" s="7">
        <v>180.4</v>
      </c>
      <c r="K180" s="7"/>
      <c r="L180" s="4" t="s">
        <v>2564</v>
      </c>
      <c r="M180" s="4" t="s">
        <v>2580</v>
      </c>
      <c r="N180" s="4" t="s">
        <v>2589</v>
      </c>
      <c r="O180" s="4" t="s">
        <v>2600</v>
      </c>
      <c r="P180" s="11">
        <v>438.5</v>
      </c>
      <c r="Q180" s="4" t="s">
        <v>2604</v>
      </c>
      <c r="R180" t="str">
        <f t="shared" si="15"/>
        <v/>
      </c>
      <c r="S180" s="9">
        <v>4</v>
      </c>
      <c r="T180">
        <f t="shared" si="16"/>
        <v>0</v>
      </c>
      <c r="U180">
        <f t="shared" si="17"/>
        <v>438.5</v>
      </c>
    </row>
    <row r="181" spans="1:21" x14ac:dyDescent="0.35">
      <c r="A181" s="4" t="s">
        <v>193</v>
      </c>
      <c r="B181" s="2">
        <v>45528</v>
      </c>
      <c r="C181" s="9">
        <f t="shared" si="12"/>
        <v>8</v>
      </c>
      <c r="D181" s="9" t="str">
        <f t="shared" si="13"/>
        <v>Aug</v>
      </c>
      <c r="E181" s="9">
        <f t="shared" si="14"/>
        <v>2024</v>
      </c>
      <c r="F181" t="s">
        <v>1743</v>
      </c>
      <c r="H181" s="9" t="str" cm="1">
        <f t="array" ref="H181">_xlfn.IFS(OR(ISBLANK(G181), G181=""),"Unknown",G181&lt;=12,"Child",G181&lt;=17,"Teen",G181&lt;=29,"Young Adult",G181&lt;=44,"Adult",G181&lt;=59,"Middle Age",G181&lt;=79,"Senior",G181&gt;=80,"Elderly")</f>
        <v>Unknown</v>
      </c>
      <c r="I181" s="4" t="s">
        <v>2558</v>
      </c>
      <c r="J181" s="7">
        <v>141.5</v>
      </c>
      <c r="K181" s="7"/>
      <c r="L181" s="4" t="s">
        <v>2568</v>
      </c>
      <c r="M181" s="4" t="s">
        <v>2573</v>
      </c>
      <c r="N181" s="4" t="s">
        <v>2584</v>
      </c>
      <c r="O181" s="4" t="s">
        <v>2600</v>
      </c>
      <c r="P181" s="11">
        <v>514.16</v>
      </c>
      <c r="Q181" s="4" t="s">
        <v>2602</v>
      </c>
      <c r="R181" t="str">
        <f t="shared" si="15"/>
        <v/>
      </c>
      <c r="S181" s="9">
        <v>2</v>
      </c>
      <c r="T181">
        <f t="shared" si="16"/>
        <v>0</v>
      </c>
      <c r="U181">
        <f t="shared" si="17"/>
        <v>514.16</v>
      </c>
    </row>
    <row r="182" spans="1:21" x14ac:dyDescent="0.35">
      <c r="A182" s="4" t="s">
        <v>194</v>
      </c>
      <c r="B182" s="2">
        <v>45471</v>
      </c>
      <c r="C182" s="9">
        <f t="shared" si="12"/>
        <v>6</v>
      </c>
      <c r="D182" s="9" t="str">
        <f t="shared" si="13"/>
        <v>Jun</v>
      </c>
      <c r="E182" s="9">
        <f t="shared" si="14"/>
        <v>2024</v>
      </c>
      <c r="F182" t="s">
        <v>1744</v>
      </c>
      <c r="G182" s="9">
        <v>56</v>
      </c>
      <c r="H182" s="9" t="str" cm="1">
        <f t="array" ref="H182">_xlfn.IFS(OR(ISBLANK(G182), G182=""),"Unknown",G182&lt;=12,"Child",G182&lt;=17,"Teen",G182&lt;=29,"Young Adult",G182&lt;=44,"Adult",G182&lt;=59,"Middle Age",G182&lt;=79,"Senior",G182&gt;=80,"Elderly")</f>
        <v>Middle Age</v>
      </c>
      <c r="I182" s="4" t="s">
        <v>2561</v>
      </c>
      <c r="K182" s="7">
        <v>73.900000000000006</v>
      </c>
      <c r="L182" s="4" t="s">
        <v>2563</v>
      </c>
      <c r="M182" s="4" t="s">
        <v>2579</v>
      </c>
      <c r="N182" s="4" t="s">
        <v>2587</v>
      </c>
      <c r="O182" s="4" t="s">
        <v>2598</v>
      </c>
      <c r="P182" s="11">
        <v>231.54</v>
      </c>
      <c r="Q182" t="s">
        <v>2609</v>
      </c>
      <c r="R182" t="str">
        <f t="shared" si="15"/>
        <v/>
      </c>
      <c r="S182" s="9">
        <v>3</v>
      </c>
      <c r="T182">
        <f t="shared" si="16"/>
        <v>0</v>
      </c>
      <c r="U182">
        <f t="shared" si="17"/>
        <v>231.54</v>
      </c>
    </row>
    <row r="183" spans="1:21" x14ac:dyDescent="0.35">
      <c r="A183" s="4" t="s">
        <v>195</v>
      </c>
      <c r="B183" s="2">
        <v>45905</v>
      </c>
      <c r="C183" s="9">
        <f t="shared" si="12"/>
        <v>9</v>
      </c>
      <c r="D183" s="9" t="str">
        <f t="shared" si="13"/>
        <v>Sep</v>
      </c>
      <c r="E183" s="9">
        <f t="shared" si="14"/>
        <v>2025</v>
      </c>
      <c r="F183" t="s">
        <v>1745</v>
      </c>
      <c r="H183" s="9" t="str" cm="1">
        <f t="array" ref="H183">_xlfn.IFS(OR(ISBLANK(G183), G183=""),"Unknown",G183&lt;=12,"Child",G183&lt;=17,"Teen",G183&lt;=29,"Young Adult",G183&lt;=44,"Adult",G183&lt;=59,"Middle Age",G183&lt;=79,"Senior",G183&gt;=80,"Elderly")</f>
        <v>Unknown</v>
      </c>
      <c r="I183" s="4" t="s">
        <v>2607</v>
      </c>
      <c r="K183" s="7"/>
      <c r="L183" s="4" t="s">
        <v>2567</v>
      </c>
      <c r="M183" s="4" t="s">
        <v>2576</v>
      </c>
      <c r="N183" s="4" t="s">
        <v>2584</v>
      </c>
      <c r="O183" s="4" t="s">
        <v>2598</v>
      </c>
      <c r="P183" s="11">
        <v>242.62</v>
      </c>
      <c r="Q183" t="s">
        <v>2609</v>
      </c>
      <c r="R183" t="str">
        <f t="shared" si="15"/>
        <v/>
      </c>
      <c r="S183" s="9">
        <v>4</v>
      </c>
      <c r="T183">
        <f t="shared" si="16"/>
        <v>0</v>
      </c>
      <c r="U183">
        <f t="shared" si="17"/>
        <v>242.62</v>
      </c>
    </row>
    <row r="184" spans="1:21" x14ac:dyDescent="0.35">
      <c r="A184" s="4" t="s">
        <v>196</v>
      </c>
      <c r="B184" s="2">
        <v>45333</v>
      </c>
      <c r="C184" s="9">
        <f t="shared" si="12"/>
        <v>2</v>
      </c>
      <c r="D184" s="9" t="str">
        <f t="shared" si="13"/>
        <v>Feb</v>
      </c>
      <c r="E184" s="9">
        <f t="shared" si="14"/>
        <v>2024</v>
      </c>
      <c r="F184" t="s">
        <v>1746</v>
      </c>
      <c r="H184" s="9" t="str" cm="1">
        <f t="array" ref="H184">_xlfn.IFS(OR(ISBLANK(G184), G184=""),"Unknown",G184&lt;=12,"Child",G184&lt;=17,"Teen",G184&lt;=29,"Young Adult",G184&lt;=44,"Adult",G184&lt;=59,"Middle Age",G184&lt;=79,"Senior",G184&gt;=80,"Elderly")</f>
        <v>Unknown</v>
      </c>
      <c r="I184" s="4" t="s">
        <v>2561</v>
      </c>
      <c r="J184" s="7">
        <v>105.7</v>
      </c>
      <c r="K184" s="7"/>
      <c r="L184" s="4" t="s">
        <v>2567</v>
      </c>
      <c r="M184" s="4" t="s">
        <v>2572</v>
      </c>
      <c r="N184" s="4" t="s">
        <v>2590</v>
      </c>
      <c r="O184" s="4" t="s">
        <v>2601</v>
      </c>
      <c r="P184" s="11">
        <v>401.32</v>
      </c>
      <c r="Q184" t="s">
        <v>2609</v>
      </c>
      <c r="R184" t="str">
        <f t="shared" si="15"/>
        <v/>
      </c>
      <c r="S184" s="9">
        <v>4</v>
      </c>
      <c r="T184">
        <f t="shared" si="16"/>
        <v>0</v>
      </c>
      <c r="U184">
        <f t="shared" si="17"/>
        <v>401.32</v>
      </c>
    </row>
    <row r="185" spans="1:21" x14ac:dyDescent="0.35">
      <c r="A185" s="4" t="s">
        <v>197</v>
      </c>
      <c r="B185" s="2">
        <v>45461</v>
      </c>
      <c r="C185" s="9">
        <f t="shared" si="12"/>
        <v>6</v>
      </c>
      <c r="D185" s="9" t="str">
        <f t="shared" si="13"/>
        <v>Jun</v>
      </c>
      <c r="E185" s="9">
        <f t="shared" si="14"/>
        <v>2024</v>
      </c>
      <c r="F185" t="s">
        <v>1747</v>
      </c>
      <c r="H185" s="9" t="str" cm="1">
        <f t="array" ref="H185">_xlfn.IFS(OR(ISBLANK(G185), G185=""),"Unknown",G185&lt;=12,"Child",G185&lt;=17,"Teen",G185&lt;=29,"Young Adult",G185&lt;=44,"Adult",G185&lt;=59,"Middle Age",G185&lt;=79,"Senior",G185&gt;=80,"Elderly")</f>
        <v>Unknown</v>
      </c>
      <c r="I185" t="s">
        <v>2607</v>
      </c>
      <c r="J185" s="7">
        <v>155.5</v>
      </c>
      <c r="K185" s="7"/>
      <c r="L185" s="4" t="s">
        <v>2564</v>
      </c>
      <c r="M185" s="4" t="s">
        <v>2578</v>
      </c>
      <c r="N185" s="4" t="s">
        <v>2586</v>
      </c>
      <c r="O185" s="4" t="s">
        <v>2599</v>
      </c>
      <c r="P185" s="11">
        <v>266.08</v>
      </c>
      <c r="Q185" s="4" t="s">
        <v>2602</v>
      </c>
      <c r="R185" t="str">
        <f t="shared" si="15"/>
        <v/>
      </c>
      <c r="S185" s="9">
        <v>3</v>
      </c>
      <c r="T185">
        <f t="shared" si="16"/>
        <v>0</v>
      </c>
      <c r="U185">
        <f t="shared" si="17"/>
        <v>266.08</v>
      </c>
    </row>
    <row r="186" spans="1:21" x14ac:dyDescent="0.35">
      <c r="A186" s="4" t="s">
        <v>198</v>
      </c>
      <c r="B186" s="2">
        <v>45692</v>
      </c>
      <c r="C186" s="9">
        <f t="shared" si="12"/>
        <v>2</v>
      </c>
      <c r="D186" s="9" t="str">
        <f t="shared" si="13"/>
        <v>Feb</v>
      </c>
      <c r="E186" s="9">
        <f t="shared" si="14"/>
        <v>2025</v>
      </c>
      <c r="F186" t="s">
        <v>1748</v>
      </c>
      <c r="H186" s="9" t="str" cm="1">
        <f t="array" ref="H186">_xlfn.IFS(OR(ISBLANK(G186), G186=""),"Unknown",G186&lt;=12,"Child",G186&lt;=17,"Teen",G186&lt;=29,"Young Adult",G186&lt;=44,"Adult",G186&lt;=59,"Middle Age",G186&lt;=79,"Senior",G186&gt;=80,"Elderly")</f>
        <v>Unknown</v>
      </c>
      <c r="I186" s="4" t="s">
        <v>2607</v>
      </c>
      <c r="K186" s="7"/>
      <c r="L186" s="4" t="s">
        <v>2563</v>
      </c>
      <c r="M186" s="4" t="s">
        <v>2580</v>
      </c>
      <c r="N186" s="4" t="s">
        <v>2587</v>
      </c>
      <c r="O186" s="4" t="s">
        <v>2600</v>
      </c>
      <c r="P186" s="11">
        <v>752.61701222808597</v>
      </c>
      <c r="Q186" s="4" t="s">
        <v>2602</v>
      </c>
      <c r="R186" t="str">
        <f t="shared" si="15"/>
        <v/>
      </c>
      <c r="S186" s="9">
        <v>1</v>
      </c>
      <c r="T186">
        <f t="shared" si="16"/>
        <v>0</v>
      </c>
      <c r="U186">
        <f t="shared" si="17"/>
        <v>752.61701222808597</v>
      </c>
    </row>
    <row r="187" spans="1:21" x14ac:dyDescent="0.35">
      <c r="A187" s="4" t="s">
        <v>199</v>
      </c>
      <c r="B187" s="2">
        <v>45769</v>
      </c>
      <c r="C187" s="9">
        <f t="shared" si="12"/>
        <v>4</v>
      </c>
      <c r="D187" s="9" t="str">
        <f t="shared" si="13"/>
        <v>Apr</v>
      </c>
      <c r="E187" s="9">
        <f t="shared" si="14"/>
        <v>2025</v>
      </c>
      <c r="F187" t="s">
        <v>1749</v>
      </c>
      <c r="H187" s="9" t="str" cm="1">
        <f t="array" ref="H187">_xlfn.IFS(OR(ISBLANK(G187), G187=""),"Unknown",G187&lt;=12,"Child",G187&lt;=17,"Teen",G187&lt;=29,"Young Adult",G187&lt;=44,"Adult",G187&lt;=59,"Middle Age",G187&lt;=79,"Senior",G187&gt;=80,"Elderly")</f>
        <v>Unknown</v>
      </c>
      <c r="I187" s="4" t="s">
        <v>2558</v>
      </c>
      <c r="J187" s="7">
        <v>196.4</v>
      </c>
      <c r="K187" s="7">
        <v>104.2</v>
      </c>
      <c r="L187" s="4" t="s">
        <v>2564</v>
      </c>
      <c r="M187" s="4" t="s">
        <v>2575</v>
      </c>
      <c r="N187" s="4" t="s">
        <v>2587</v>
      </c>
      <c r="O187" s="4" t="s">
        <v>2601</v>
      </c>
      <c r="P187" s="11">
        <v>753.82</v>
      </c>
      <c r="Q187" t="s">
        <v>2609</v>
      </c>
      <c r="R187" t="str">
        <f t="shared" si="15"/>
        <v/>
      </c>
      <c r="S187" s="9">
        <v>4</v>
      </c>
      <c r="T187">
        <f t="shared" si="16"/>
        <v>0</v>
      </c>
      <c r="U187">
        <f t="shared" si="17"/>
        <v>753.82</v>
      </c>
    </row>
    <row r="188" spans="1:21" x14ac:dyDescent="0.35">
      <c r="A188" s="4" t="s">
        <v>200</v>
      </c>
      <c r="B188" s="2">
        <v>45460</v>
      </c>
      <c r="C188" s="9">
        <f t="shared" si="12"/>
        <v>6</v>
      </c>
      <c r="D188" s="9" t="str">
        <f t="shared" si="13"/>
        <v>Jun</v>
      </c>
      <c r="E188" s="9">
        <f t="shared" si="14"/>
        <v>2024</v>
      </c>
      <c r="F188" t="s">
        <v>1750</v>
      </c>
      <c r="H188" s="9" t="str" cm="1">
        <f t="array" ref="H188">_xlfn.IFS(OR(ISBLANK(G188), G188=""),"Unknown",G188&lt;=12,"Child",G188&lt;=17,"Teen",G188&lt;=29,"Young Adult",G188&lt;=44,"Adult",G188&lt;=59,"Middle Age",G188&lt;=79,"Senior",G188&gt;=80,"Elderly")</f>
        <v>Unknown</v>
      </c>
      <c r="I188" s="4" t="s">
        <v>2558</v>
      </c>
      <c r="J188" s="7">
        <v>139.30000000000001</v>
      </c>
      <c r="K188" s="7"/>
      <c r="L188" s="4" t="s">
        <v>2566</v>
      </c>
      <c r="M188" s="4" t="s">
        <v>2578</v>
      </c>
      <c r="N188" s="4" t="s">
        <v>2589</v>
      </c>
      <c r="O188" s="4" t="s">
        <v>2600</v>
      </c>
      <c r="P188" s="11">
        <v>847.31</v>
      </c>
      <c r="Q188" s="4" t="s">
        <v>2604</v>
      </c>
      <c r="R188" t="str">
        <f t="shared" si="15"/>
        <v/>
      </c>
      <c r="S188" s="9">
        <v>3</v>
      </c>
      <c r="T188">
        <f t="shared" si="16"/>
        <v>0</v>
      </c>
      <c r="U188">
        <f t="shared" si="17"/>
        <v>847.31</v>
      </c>
    </row>
    <row r="189" spans="1:21" x14ac:dyDescent="0.35">
      <c r="A189" s="4" t="s">
        <v>201</v>
      </c>
      <c r="B189" s="2">
        <v>45763</v>
      </c>
      <c r="C189" s="9">
        <f t="shared" si="12"/>
        <v>4</v>
      </c>
      <c r="D189" s="9" t="str">
        <f t="shared" si="13"/>
        <v>Apr</v>
      </c>
      <c r="E189" s="9">
        <f t="shared" si="14"/>
        <v>2025</v>
      </c>
      <c r="F189" t="s">
        <v>1751</v>
      </c>
      <c r="H189" s="9" t="str" cm="1">
        <f t="array" ref="H189">_xlfn.IFS(OR(ISBLANK(G189), G189=""),"Unknown",G189&lt;=12,"Child",G189&lt;=17,"Teen",G189&lt;=29,"Young Adult",G189&lt;=44,"Adult",G189&lt;=59,"Middle Age",G189&lt;=79,"Senior",G189&gt;=80,"Elderly")</f>
        <v>Unknown</v>
      </c>
      <c r="I189" s="4" t="s">
        <v>2558</v>
      </c>
      <c r="K189" s="7"/>
      <c r="L189" s="4" t="s">
        <v>2563</v>
      </c>
      <c r="M189" s="4" t="s">
        <v>2581</v>
      </c>
      <c r="N189" s="4" t="s">
        <v>2589</v>
      </c>
      <c r="O189" s="4" t="s">
        <v>2600</v>
      </c>
      <c r="P189" s="11">
        <v>769.51</v>
      </c>
      <c r="Q189" t="s">
        <v>2609</v>
      </c>
      <c r="R189" t="str">
        <f t="shared" si="15"/>
        <v/>
      </c>
      <c r="S189" s="9">
        <v>4</v>
      </c>
      <c r="T189">
        <f t="shared" si="16"/>
        <v>0</v>
      </c>
      <c r="U189">
        <f t="shared" si="17"/>
        <v>769.51</v>
      </c>
    </row>
    <row r="190" spans="1:21" x14ac:dyDescent="0.35">
      <c r="A190" s="4" t="s">
        <v>202</v>
      </c>
      <c r="B190" s="2">
        <v>45734</v>
      </c>
      <c r="C190" s="9">
        <f t="shared" si="12"/>
        <v>3</v>
      </c>
      <c r="D190" s="9" t="str">
        <f t="shared" si="13"/>
        <v>Mar</v>
      </c>
      <c r="E190" s="9">
        <f t="shared" si="14"/>
        <v>2025</v>
      </c>
      <c r="F190" t="s">
        <v>1752</v>
      </c>
      <c r="G190" s="9">
        <v>58</v>
      </c>
      <c r="H190" s="9" t="str" cm="1">
        <f t="array" ref="H190">_xlfn.IFS(OR(ISBLANK(G190), G190=""),"Unknown",G190&lt;=12,"Child",G190&lt;=17,"Teen",G190&lt;=29,"Young Adult",G190&lt;=44,"Adult",G190&lt;=59,"Middle Age",G190&lt;=79,"Senior",G190&gt;=80,"Elderly")</f>
        <v>Middle Age</v>
      </c>
      <c r="I190" s="4" t="s">
        <v>2558</v>
      </c>
      <c r="K190" s="7"/>
      <c r="L190" s="4" t="s">
        <v>2563</v>
      </c>
      <c r="M190" s="4" t="s">
        <v>2577</v>
      </c>
      <c r="N190" s="4" t="s">
        <v>2589</v>
      </c>
      <c r="O190" s="4" t="s">
        <v>2601</v>
      </c>
      <c r="P190" s="11">
        <v>231.44</v>
      </c>
      <c r="Q190" t="s">
        <v>2609</v>
      </c>
      <c r="R190" t="str">
        <f t="shared" si="15"/>
        <v/>
      </c>
      <c r="S190" s="9">
        <v>3</v>
      </c>
      <c r="T190">
        <f t="shared" si="16"/>
        <v>0</v>
      </c>
      <c r="U190">
        <f t="shared" si="17"/>
        <v>231.44</v>
      </c>
    </row>
    <row r="191" spans="1:21" x14ac:dyDescent="0.35">
      <c r="A191" s="4" t="s">
        <v>203</v>
      </c>
      <c r="B191" s="2">
        <v>45741</v>
      </c>
      <c r="C191" s="9">
        <f t="shared" si="12"/>
        <v>3</v>
      </c>
      <c r="D191" s="9" t="str">
        <f t="shared" si="13"/>
        <v>Mar</v>
      </c>
      <c r="E191" s="9">
        <f t="shared" si="14"/>
        <v>2025</v>
      </c>
      <c r="F191" t="s">
        <v>1753</v>
      </c>
      <c r="H191" s="9" t="str" cm="1">
        <f t="array" ref="H191">_xlfn.IFS(OR(ISBLANK(G191), G191=""),"Unknown",G191&lt;=12,"Child",G191&lt;=17,"Teen",G191&lt;=29,"Young Adult",G191&lt;=44,"Adult",G191&lt;=59,"Middle Age",G191&lt;=79,"Senior",G191&gt;=80,"Elderly")</f>
        <v>Unknown</v>
      </c>
      <c r="I191" s="4" t="s">
        <v>2558</v>
      </c>
      <c r="K191" s="7">
        <v>116.6</v>
      </c>
      <c r="L191" s="4" t="s">
        <v>2567</v>
      </c>
      <c r="M191" s="4" t="s">
        <v>2569</v>
      </c>
      <c r="N191" s="4" t="s">
        <v>2589</v>
      </c>
      <c r="O191" s="4" t="s">
        <v>2599</v>
      </c>
      <c r="P191" s="11">
        <v>463.83</v>
      </c>
      <c r="Q191" s="4" t="s">
        <v>2602</v>
      </c>
      <c r="R191" t="str">
        <f t="shared" si="15"/>
        <v/>
      </c>
      <c r="S191" s="9">
        <v>5</v>
      </c>
      <c r="T191">
        <f t="shared" si="16"/>
        <v>0</v>
      </c>
      <c r="U191">
        <f t="shared" si="17"/>
        <v>463.83</v>
      </c>
    </row>
    <row r="192" spans="1:21" x14ac:dyDescent="0.35">
      <c r="A192" s="4" t="s">
        <v>204</v>
      </c>
      <c r="B192" s="2">
        <v>45992</v>
      </c>
      <c r="C192" s="9">
        <f t="shared" si="12"/>
        <v>12</v>
      </c>
      <c r="D192" s="9" t="str">
        <f t="shared" si="13"/>
        <v>Dec</v>
      </c>
      <c r="E192" s="9">
        <f t="shared" si="14"/>
        <v>2025</v>
      </c>
      <c r="F192" t="s">
        <v>1754</v>
      </c>
      <c r="G192" s="9">
        <v>8</v>
      </c>
      <c r="H192" s="9" t="str" cm="1">
        <f t="array" ref="H192">_xlfn.IFS(OR(ISBLANK(G192), G192=""),"Unknown",G192&lt;=12,"Child",G192&lt;=17,"Teen",G192&lt;=29,"Young Adult",G192&lt;=44,"Adult",G192&lt;=59,"Middle Age",G192&lt;=79,"Senior",G192&gt;=80,"Elderly")</f>
        <v>Child</v>
      </c>
      <c r="I192" s="4" t="s">
        <v>2607</v>
      </c>
      <c r="K192" s="7"/>
      <c r="L192" s="4" t="s">
        <v>2565</v>
      </c>
      <c r="M192" s="4" t="s">
        <v>2572</v>
      </c>
      <c r="N192" s="4" t="s">
        <v>2584</v>
      </c>
      <c r="O192" s="4" t="s">
        <v>2600</v>
      </c>
      <c r="P192" s="11">
        <v>331.04</v>
      </c>
      <c r="Q192" t="s">
        <v>2609</v>
      </c>
      <c r="R192" t="str">
        <f t="shared" si="15"/>
        <v/>
      </c>
      <c r="S192" s="9">
        <v>4</v>
      </c>
      <c r="T192">
        <f t="shared" si="16"/>
        <v>0</v>
      </c>
      <c r="U192">
        <f t="shared" si="17"/>
        <v>331.04</v>
      </c>
    </row>
    <row r="193" spans="1:21" x14ac:dyDescent="0.35">
      <c r="A193" s="4" t="s">
        <v>205</v>
      </c>
      <c r="B193" s="2">
        <v>45706</v>
      </c>
      <c r="C193" s="9">
        <f t="shared" si="12"/>
        <v>2</v>
      </c>
      <c r="D193" s="9" t="str">
        <f t="shared" si="13"/>
        <v>Feb</v>
      </c>
      <c r="E193" s="9">
        <f t="shared" si="14"/>
        <v>2025</v>
      </c>
      <c r="F193" t="s">
        <v>1755</v>
      </c>
      <c r="G193" s="9">
        <v>78</v>
      </c>
      <c r="H193" s="9" t="str" cm="1">
        <f t="array" ref="H193">_xlfn.IFS(OR(ISBLANK(G193), G193=""),"Unknown",G193&lt;=12,"Child",G193&lt;=17,"Teen",G193&lt;=29,"Young Adult",G193&lt;=44,"Adult",G193&lt;=59,"Middle Age",G193&lt;=79,"Senior",G193&gt;=80,"Elderly")</f>
        <v>Senior</v>
      </c>
      <c r="I193" s="4" t="s">
        <v>2558</v>
      </c>
      <c r="J193" s="7">
        <v>128.19999999999999</v>
      </c>
      <c r="K193" s="7">
        <v>102.8</v>
      </c>
      <c r="L193" s="4" t="s">
        <v>2565</v>
      </c>
      <c r="M193" s="4" t="s">
        <v>2574</v>
      </c>
      <c r="N193" s="4" t="s">
        <v>2591</v>
      </c>
      <c r="O193" s="4" t="s">
        <v>2601</v>
      </c>
      <c r="P193" s="11">
        <v>78.680000000000007</v>
      </c>
      <c r="Q193" s="4" t="s">
        <v>2604</v>
      </c>
      <c r="R193" t="str">
        <f t="shared" si="15"/>
        <v/>
      </c>
      <c r="S193" s="9">
        <v>3</v>
      </c>
      <c r="T193">
        <f t="shared" si="16"/>
        <v>0</v>
      </c>
      <c r="U193">
        <f t="shared" si="17"/>
        <v>78.680000000000007</v>
      </c>
    </row>
    <row r="194" spans="1:21" x14ac:dyDescent="0.35">
      <c r="A194" s="4" t="s">
        <v>206</v>
      </c>
      <c r="B194" s="2">
        <v>45804</v>
      </c>
      <c r="C194" s="9">
        <f t="shared" ref="C194:C257" si="18">MONTH(B194)</f>
        <v>5</v>
      </c>
      <c r="D194" s="9" t="str">
        <f t="shared" ref="D194:D257" si="19">TEXT(B194, "mmm")</f>
        <v>May</v>
      </c>
      <c r="E194" s="9">
        <f t="shared" ref="E194:E257" si="20">YEAR(B194)</f>
        <v>2025</v>
      </c>
      <c r="F194" t="s">
        <v>1756</v>
      </c>
      <c r="H194" s="9" t="str" cm="1">
        <f t="array" ref="H194">_xlfn.IFS(OR(ISBLANK(G194), G194=""),"Unknown",G194&lt;=12,"Child",G194&lt;=17,"Teen",G194&lt;=29,"Young Adult",G194&lt;=44,"Adult",G194&lt;=59,"Middle Age",G194&lt;=79,"Senior",G194&gt;=80,"Elderly")</f>
        <v>Unknown</v>
      </c>
      <c r="I194" s="4" t="s">
        <v>2561</v>
      </c>
      <c r="K194" s="7"/>
      <c r="L194" s="4" t="s">
        <v>2565</v>
      </c>
      <c r="M194" s="4" t="s">
        <v>2583</v>
      </c>
      <c r="N194" s="4" t="s">
        <v>2587</v>
      </c>
      <c r="O194" s="4" t="s">
        <v>2599</v>
      </c>
      <c r="P194" s="11">
        <v>73.37</v>
      </c>
      <c r="Q194" t="s">
        <v>2609</v>
      </c>
      <c r="R194" t="str">
        <f t="shared" ref="R194:R257" si="21">IF(AND(OR(ISBLANK(P194), P194=""), Q194="Unpaid"), "Needs Review", "")</f>
        <v/>
      </c>
      <c r="S194" s="9">
        <v>1</v>
      </c>
      <c r="T194">
        <f t="shared" ref="T194:T257" si="22">IF(Q194="Paid",P194,0)</f>
        <v>0</v>
      </c>
      <c r="U194">
        <f t="shared" ref="U194:U257" si="23">IF(OR(Q194="Unpaid", Q194 = "Status Missing", Q194 = "Pending"), P194, 0)</f>
        <v>73.37</v>
      </c>
    </row>
    <row r="195" spans="1:21" x14ac:dyDescent="0.35">
      <c r="A195" s="4" t="s">
        <v>207</v>
      </c>
      <c r="B195" s="2">
        <v>45565</v>
      </c>
      <c r="C195" s="9">
        <f t="shared" si="18"/>
        <v>9</v>
      </c>
      <c r="D195" s="9" t="str">
        <f t="shared" si="19"/>
        <v>Sep</v>
      </c>
      <c r="E195" s="9">
        <f t="shared" si="20"/>
        <v>2024</v>
      </c>
      <c r="F195" t="s">
        <v>1757</v>
      </c>
      <c r="H195" s="9" t="str" cm="1">
        <f t="array" ref="H195">_xlfn.IFS(OR(ISBLANK(G195), G195=""),"Unknown",G195&lt;=12,"Child",G195&lt;=17,"Teen",G195&lt;=29,"Young Adult",G195&lt;=44,"Adult",G195&lt;=59,"Middle Age",G195&lt;=79,"Senior",G195&gt;=80,"Elderly")</f>
        <v>Unknown</v>
      </c>
      <c r="I195" t="s">
        <v>2607</v>
      </c>
      <c r="K195" s="7">
        <v>51.2</v>
      </c>
      <c r="L195" s="4" t="s">
        <v>2563</v>
      </c>
      <c r="M195" s="4" t="s">
        <v>2577</v>
      </c>
      <c r="N195" s="4" t="s">
        <v>2590</v>
      </c>
      <c r="O195" s="4" t="s">
        <v>2599</v>
      </c>
      <c r="P195" s="11">
        <v>752.75</v>
      </c>
      <c r="Q195" t="s">
        <v>2609</v>
      </c>
      <c r="R195" t="str">
        <f t="shared" si="21"/>
        <v/>
      </c>
      <c r="S195" s="9">
        <v>1</v>
      </c>
      <c r="T195">
        <f t="shared" si="22"/>
        <v>0</v>
      </c>
      <c r="U195">
        <f t="shared" si="23"/>
        <v>752.75</v>
      </c>
    </row>
    <row r="196" spans="1:21" x14ac:dyDescent="0.35">
      <c r="A196" s="4" t="s">
        <v>208</v>
      </c>
      <c r="B196" s="2">
        <v>45701</v>
      </c>
      <c r="C196" s="9">
        <f t="shared" si="18"/>
        <v>2</v>
      </c>
      <c r="D196" s="9" t="str">
        <f t="shared" si="19"/>
        <v>Feb</v>
      </c>
      <c r="E196" s="9">
        <f t="shared" si="20"/>
        <v>2025</v>
      </c>
      <c r="F196" t="s">
        <v>1758</v>
      </c>
      <c r="G196" s="9">
        <v>66</v>
      </c>
      <c r="H196" s="9" t="str" cm="1">
        <f t="array" ref="H196">_xlfn.IFS(OR(ISBLANK(G196), G196=""),"Unknown",G196&lt;=12,"Child",G196&lt;=17,"Teen",G196&lt;=29,"Young Adult",G196&lt;=44,"Adult",G196&lt;=59,"Middle Age",G196&lt;=79,"Senior",G196&gt;=80,"Elderly")</f>
        <v>Senior</v>
      </c>
      <c r="I196" s="4" t="s">
        <v>2561</v>
      </c>
      <c r="J196" s="7">
        <v>172.2</v>
      </c>
      <c r="K196" s="7"/>
      <c r="L196" s="4" t="s">
        <v>2568</v>
      </c>
      <c r="M196" s="4" t="s">
        <v>2569</v>
      </c>
      <c r="N196" s="4" t="s">
        <v>2587</v>
      </c>
      <c r="O196" s="4" t="s">
        <v>2600</v>
      </c>
      <c r="P196" s="11">
        <v>616.03</v>
      </c>
      <c r="Q196" t="s">
        <v>2609</v>
      </c>
      <c r="R196" t="str">
        <f t="shared" si="21"/>
        <v/>
      </c>
      <c r="S196" s="9">
        <v>1</v>
      </c>
      <c r="T196">
        <f t="shared" si="22"/>
        <v>0</v>
      </c>
      <c r="U196">
        <f t="shared" si="23"/>
        <v>616.03</v>
      </c>
    </row>
    <row r="197" spans="1:21" x14ac:dyDescent="0.35">
      <c r="A197" s="4" t="s">
        <v>209</v>
      </c>
      <c r="B197" s="2">
        <v>45593</v>
      </c>
      <c r="C197" s="9">
        <f t="shared" si="18"/>
        <v>10</v>
      </c>
      <c r="D197" s="9" t="str">
        <f t="shared" si="19"/>
        <v>Oct</v>
      </c>
      <c r="E197" s="9">
        <f t="shared" si="20"/>
        <v>2024</v>
      </c>
      <c r="F197" t="s">
        <v>1759</v>
      </c>
      <c r="H197" s="9" t="str" cm="1">
        <f t="array" ref="H197">_xlfn.IFS(OR(ISBLANK(G197), G197=""),"Unknown",G197&lt;=12,"Child",G197&lt;=17,"Teen",G197&lt;=29,"Young Adult",G197&lt;=44,"Adult",G197&lt;=59,"Middle Age",G197&lt;=79,"Senior",G197&gt;=80,"Elderly")</f>
        <v>Unknown</v>
      </c>
      <c r="I197" s="4" t="s">
        <v>2558</v>
      </c>
      <c r="K197" s="7"/>
      <c r="L197" s="4" t="s">
        <v>2563</v>
      </c>
      <c r="M197" s="4" t="s">
        <v>2572</v>
      </c>
      <c r="N197" s="4" t="s">
        <v>2594</v>
      </c>
      <c r="O197" s="4" t="s">
        <v>2599</v>
      </c>
      <c r="P197" s="11">
        <v>105.21</v>
      </c>
      <c r="Q197" t="s">
        <v>2609</v>
      </c>
      <c r="R197" t="str">
        <f t="shared" si="21"/>
        <v/>
      </c>
      <c r="S197" s="9">
        <v>4</v>
      </c>
      <c r="T197">
        <f t="shared" si="22"/>
        <v>0</v>
      </c>
      <c r="U197">
        <f t="shared" si="23"/>
        <v>105.21</v>
      </c>
    </row>
    <row r="198" spans="1:21" x14ac:dyDescent="0.35">
      <c r="A198" s="4" t="s">
        <v>210</v>
      </c>
      <c r="B198" s="2">
        <v>45905</v>
      </c>
      <c r="C198" s="9">
        <f t="shared" si="18"/>
        <v>9</v>
      </c>
      <c r="D198" s="9" t="str">
        <f t="shared" si="19"/>
        <v>Sep</v>
      </c>
      <c r="E198" s="9">
        <f t="shared" si="20"/>
        <v>2025</v>
      </c>
      <c r="F198" t="s">
        <v>1760</v>
      </c>
      <c r="H198" s="9" t="str" cm="1">
        <f t="array" ref="H198">_xlfn.IFS(OR(ISBLANK(G198), G198=""),"Unknown",G198&lt;=12,"Child",G198&lt;=17,"Teen",G198&lt;=29,"Young Adult",G198&lt;=44,"Adult",G198&lt;=59,"Middle Age",G198&lt;=79,"Senior",G198&gt;=80,"Elderly")</f>
        <v>Unknown</v>
      </c>
      <c r="I198" s="4" t="s">
        <v>2558</v>
      </c>
      <c r="K198" s="7">
        <v>65.2</v>
      </c>
      <c r="L198" s="4" t="s">
        <v>2567</v>
      </c>
      <c r="M198" s="4" t="s">
        <v>2575</v>
      </c>
      <c r="N198" s="4" t="s">
        <v>2585</v>
      </c>
      <c r="O198" s="4" t="s">
        <v>2599</v>
      </c>
      <c r="P198" s="11">
        <v>456.59</v>
      </c>
      <c r="Q198" s="4" t="s">
        <v>2603</v>
      </c>
      <c r="R198" t="str">
        <f t="shared" si="21"/>
        <v/>
      </c>
      <c r="S198" s="9">
        <v>2</v>
      </c>
      <c r="T198">
        <f t="shared" si="22"/>
        <v>456.59</v>
      </c>
      <c r="U198">
        <f t="shared" si="23"/>
        <v>0</v>
      </c>
    </row>
    <row r="199" spans="1:21" x14ac:dyDescent="0.35">
      <c r="A199" s="4" t="s">
        <v>211</v>
      </c>
      <c r="B199" s="2">
        <v>45932</v>
      </c>
      <c r="C199" s="9">
        <f t="shared" si="18"/>
        <v>10</v>
      </c>
      <c r="D199" s="9" t="str">
        <f t="shared" si="19"/>
        <v>Oct</v>
      </c>
      <c r="E199" s="9">
        <f t="shared" si="20"/>
        <v>2025</v>
      </c>
      <c r="F199" t="s">
        <v>1761</v>
      </c>
      <c r="H199" s="9" t="str" cm="1">
        <f t="array" ref="H199">_xlfn.IFS(OR(ISBLANK(G199), G199=""),"Unknown",G199&lt;=12,"Child",G199&lt;=17,"Teen",G199&lt;=29,"Young Adult",G199&lt;=44,"Adult",G199&lt;=59,"Middle Age",G199&lt;=79,"Senior",G199&gt;=80,"Elderly")</f>
        <v>Unknown</v>
      </c>
      <c r="I199" s="4" t="s">
        <v>2561</v>
      </c>
      <c r="K199" s="7"/>
      <c r="L199" s="4" t="s">
        <v>2566</v>
      </c>
      <c r="M199" s="4" t="s">
        <v>2578</v>
      </c>
      <c r="N199" s="4" t="s">
        <v>2595</v>
      </c>
      <c r="O199" s="4" t="s">
        <v>2599</v>
      </c>
      <c r="P199" s="11">
        <v>149.19999999999999</v>
      </c>
      <c r="Q199" t="s">
        <v>2609</v>
      </c>
      <c r="R199" t="str">
        <f t="shared" si="21"/>
        <v/>
      </c>
      <c r="S199" s="9">
        <v>1</v>
      </c>
      <c r="T199">
        <f t="shared" si="22"/>
        <v>0</v>
      </c>
      <c r="U199">
        <f t="shared" si="23"/>
        <v>149.19999999999999</v>
      </c>
    </row>
    <row r="200" spans="1:21" x14ac:dyDescent="0.35">
      <c r="A200" s="4" t="s">
        <v>212</v>
      </c>
      <c r="B200" s="2">
        <v>45967</v>
      </c>
      <c r="C200" s="9">
        <f t="shared" si="18"/>
        <v>11</v>
      </c>
      <c r="D200" s="9" t="str">
        <f t="shared" si="19"/>
        <v>Nov</v>
      </c>
      <c r="E200" s="9">
        <f t="shared" si="20"/>
        <v>2025</v>
      </c>
      <c r="F200" t="s">
        <v>1762</v>
      </c>
      <c r="H200" s="9" t="str" cm="1">
        <f t="array" ref="H200">_xlfn.IFS(OR(ISBLANK(G200), G200=""),"Unknown",G200&lt;=12,"Child",G200&lt;=17,"Teen",G200&lt;=29,"Young Adult",G200&lt;=44,"Adult",G200&lt;=59,"Middle Age",G200&lt;=79,"Senior",G200&gt;=80,"Elderly")</f>
        <v>Unknown</v>
      </c>
      <c r="I200" s="4" t="s">
        <v>2607</v>
      </c>
      <c r="K200" s="7">
        <v>89.3</v>
      </c>
      <c r="L200" s="4" t="s">
        <v>2564</v>
      </c>
      <c r="M200" s="4" t="s">
        <v>2574</v>
      </c>
      <c r="N200" s="4" t="s">
        <v>2590</v>
      </c>
      <c r="O200" s="4" t="s">
        <v>2599</v>
      </c>
      <c r="P200" s="11">
        <v>205.32</v>
      </c>
      <c r="Q200" s="4" t="s">
        <v>2604</v>
      </c>
      <c r="R200" t="str">
        <f t="shared" si="21"/>
        <v/>
      </c>
      <c r="S200" s="9">
        <v>1</v>
      </c>
      <c r="T200">
        <f t="shared" si="22"/>
        <v>0</v>
      </c>
      <c r="U200">
        <f t="shared" si="23"/>
        <v>205.32</v>
      </c>
    </row>
    <row r="201" spans="1:21" x14ac:dyDescent="0.35">
      <c r="A201" s="4" t="s">
        <v>213</v>
      </c>
      <c r="B201" s="2">
        <v>45681</v>
      </c>
      <c r="C201" s="9">
        <f t="shared" si="18"/>
        <v>1</v>
      </c>
      <c r="D201" s="9" t="str">
        <f t="shared" si="19"/>
        <v>Jan</v>
      </c>
      <c r="E201" s="9">
        <f t="shared" si="20"/>
        <v>2025</v>
      </c>
      <c r="F201" t="s">
        <v>1763</v>
      </c>
      <c r="G201" s="9">
        <v>89</v>
      </c>
      <c r="H201" s="9" t="str" cm="1">
        <f t="array" ref="H201">_xlfn.IFS(OR(ISBLANK(G201), G201=""),"Unknown",G201&lt;=12,"Child",G201&lt;=17,"Teen",G201&lt;=29,"Young Adult",G201&lt;=44,"Adult",G201&lt;=59,"Middle Age",G201&lt;=79,"Senior",G201&gt;=80,"Elderly")</f>
        <v>Elderly</v>
      </c>
      <c r="I201" t="s">
        <v>2607</v>
      </c>
      <c r="J201" s="7">
        <v>115.5</v>
      </c>
      <c r="K201" s="7">
        <v>44.9</v>
      </c>
      <c r="L201" s="4" t="s">
        <v>2565</v>
      </c>
      <c r="M201" s="4" t="s">
        <v>2573</v>
      </c>
      <c r="N201" s="4" t="s">
        <v>2590</v>
      </c>
      <c r="O201" s="4" t="s">
        <v>2598</v>
      </c>
      <c r="P201" s="11">
        <v>346.1</v>
      </c>
      <c r="Q201" s="4" t="s">
        <v>2602</v>
      </c>
      <c r="R201" t="str">
        <f t="shared" si="21"/>
        <v/>
      </c>
      <c r="S201" s="9">
        <v>1</v>
      </c>
      <c r="T201">
        <f t="shared" si="22"/>
        <v>0</v>
      </c>
      <c r="U201">
        <f t="shared" si="23"/>
        <v>346.1</v>
      </c>
    </row>
    <row r="202" spans="1:21" x14ac:dyDescent="0.35">
      <c r="A202" s="4" t="s">
        <v>214</v>
      </c>
      <c r="B202" s="2">
        <v>45645</v>
      </c>
      <c r="C202" s="9">
        <f t="shared" si="18"/>
        <v>12</v>
      </c>
      <c r="D202" s="9" t="str">
        <f t="shared" si="19"/>
        <v>Dec</v>
      </c>
      <c r="E202" s="9">
        <f t="shared" si="20"/>
        <v>2024</v>
      </c>
      <c r="F202" t="s">
        <v>1764</v>
      </c>
      <c r="H202" s="9" t="str" cm="1">
        <f t="array" ref="H202">_xlfn.IFS(OR(ISBLANK(G202), G202=""),"Unknown",G202&lt;=12,"Child",G202&lt;=17,"Teen",G202&lt;=29,"Young Adult",G202&lt;=44,"Adult",G202&lt;=59,"Middle Age",G202&lt;=79,"Senior",G202&gt;=80,"Elderly")</f>
        <v>Unknown</v>
      </c>
      <c r="I202" t="s">
        <v>2607</v>
      </c>
      <c r="K202" s="7"/>
      <c r="L202" s="4" t="s">
        <v>2564</v>
      </c>
      <c r="M202" s="4" t="s">
        <v>2581</v>
      </c>
      <c r="N202" s="4" t="s">
        <v>2585</v>
      </c>
      <c r="O202" s="4" t="s">
        <v>2599</v>
      </c>
      <c r="P202" s="11">
        <v>290.8</v>
      </c>
      <c r="Q202" t="s">
        <v>2609</v>
      </c>
      <c r="R202" t="str">
        <f t="shared" si="21"/>
        <v/>
      </c>
      <c r="S202" s="9">
        <v>2</v>
      </c>
      <c r="T202">
        <f t="shared" si="22"/>
        <v>0</v>
      </c>
      <c r="U202">
        <f t="shared" si="23"/>
        <v>290.8</v>
      </c>
    </row>
    <row r="203" spans="1:21" x14ac:dyDescent="0.35">
      <c r="A203" s="4" t="s">
        <v>215</v>
      </c>
      <c r="B203" s="2">
        <v>45641</v>
      </c>
      <c r="C203" s="9">
        <f t="shared" si="18"/>
        <v>12</v>
      </c>
      <c r="D203" s="9" t="str">
        <f t="shared" si="19"/>
        <v>Dec</v>
      </c>
      <c r="E203" s="9">
        <f t="shared" si="20"/>
        <v>2024</v>
      </c>
      <c r="F203" t="s">
        <v>1765</v>
      </c>
      <c r="H203" s="9" t="str" cm="1">
        <f t="array" ref="H203">_xlfn.IFS(OR(ISBLANK(G203), G203=""),"Unknown",G203&lt;=12,"Child",G203&lt;=17,"Teen",G203&lt;=29,"Young Adult",G203&lt;=44,"Adult",G203&lt;=59,"Middle Age",G203&lt;=79,"Senior",G203&gt;=80,"Elderly")</f>
        <v>Unknown</v>
      </c>
      <c r="I203" s="4" t="s">
        <v>2558</v>
      </c>
      <c r="K203" s="7"/>
      <c r="L203" s="4" t="s">
        <v>2568</v>
      </c>
      <c r="M203" s="4" t="s">
        <v>2578</v>
      </c>
      <c r="N203" s="4" t="s">
        <v>2590</v>
      </c>
      <c r="O203" s="4" t="s">
        <v>2599</v>
      </c>
      <c r="P203" s="11">
        <v>820.39</v>
      </c>
      <c r="Q203" s="4" t="s">
        <v>2602</v>
      </c>
      <c r="R203" t="str">
        <f t="shared" si="21"/>
        <v/>
      </c>
      <c r="S203" s="9">
        <v>4</v>
      </c>
      <c r="T203">
        <f t="shared" si="22"/>
        <v>0</v>
      </c>
      <c r="U203">
        <f t="shared" si="23"/>
        <v>820.39</v>
      </c>
    </row>
    <row r="204" spans="1:21" x14ac:dyDescent="0.35">
      <c r="A204" s="4" t="s">
        <v>216</v>
      </c>
      <c r="B204" s="2">
        <v>45651</v>
      </c>
      <c r="C204" s="9">
        <f t="shared" si="18"/>
        <v>12</v>
      </c>
      <c r="D204" s="9" t="str">
        <f t="shared" si="19"/>
        <v>Dec</v>
      </c>
      <c r="E204" s="9">
        <f t="shared" si="20"/>
        <v>2024</v>
      </c>
      <c r="F204" t="s">
        <v>1766</v>
      </c>
      <c r="H204" s="9" t="str" cm="1">
        <f t="array" ref="H204">_xlfn.IFS(OR(ISBLANK(G204), G204=""),"Unknown",G204&lt;=12,"Child",G204&lt;=17,"Teen",G204&lt;=29,"Young Adult",G204&lt;=44,"Adult",G204&lt;=59,"Middle Age",G204&lt;=79,"Senior",G204&gt;=80,"Elderly")</f>
        <v>Unknown</v>
      </c>
      <c r="I204" s="4" t="s">
        <v>2558</v>
      </c>
      <c r="K204" s="7"/>
      <c r="L204" s="4" t="s">
        <v>2564</v>
      </c>
      <c r="M204" s="4" t="s">
        <v>2583</v>
      </c>
      <c r="N204" s="4" t="s">
        <v>2595</v>
      </c>
      <c r="O204" s="4" t="s">
        <v>2601</v>
      </c>
      <c r="P204" s="11">
        <v>934.07</v>
      </c>
      <c r="Q204" t="s">
        <v>2609</v>
      </c>
      <c r="R204" t="str">
        <f t="shared" si="21"/>
        <v/>
      </c>
      <c r="S204" s="9">
        <v>1</v>
      </c>
      <c r="T204">
        <f t="shared" si="22"/>
        <v>0</v>
      </c>
      <c r="U204">
        <f t="shared" si="23"/>
        <v>934.07</v>
      </c>
    </row>
    <row r="205" spans="1:21" x14ac:dyDescent="0.35">
      <c r="A205" s="4" t="s">
        <v>217</v>
      </c>
      <c r="B205" s="2">
        <v>45585</v>
      </c>
      <c r="C205" s="9">
        <f t="shared" si="18"/>
        <v>10</v>
      </c>
      <c r="D205" s="9" t="str">
        <f t="shared" si="19"/>
        <v>Oct</v>
      </c>
      <c r="E205" s="9">
        <f t="shared" si="20"/>
        <v>2024</v>
      </c>
      <c r="F205" t="s">
        <v>1767</v>
      </c>
      <c r="H205" s="9" t="str" cm="1">
        <f t="array" ref="H205">_xlfn.IFS(OR(ISBLANK(G205), G205=""),"Unknown",G205&lt;=12,"Child",G205&lt;=17,"Teen",G205&lt;=29,"Young Adult",G205&lt;=44,"Adult",G205&lt;=59,"Middle Age",G205&lt;=79,"Senior",G205&gt;=80,"Elderly")</f>
        <v>Unknown</v>
      </c>
      <c r="I205" s="4" t="s">
        <v>2607</v>
      </c>
      <c r="K205" s="7">
        <v>82.1</v>
      </c>
      <c r="L205" s="4" t="s">
        <v>2563</v>
      </c>
      <c r="M205" s="4" t="s">
        <v>2577</v>
      </c>
      <c r="N205" s="4" t="s">
        <v>2585</v>
      </c>
      <c r="O205" s="4" t="s">
        <v>2599</v>
      </c>
      <c r="P205" s="11">
        <v>187</v>
      </c>
      <c r="Q205" s="4" t="s">
        <v>2602</v>
      </c>
      <c r="R205" t="str">
        <f t="shared" si="21"/>
        <v/>
      </c>
      <c r="S205" s="9">
        <v>2</v>
      </c>
      <c r="T205">
        <f t="shared" si="22"/>
        <v>0</v>
      </c>
      <c r="U205">
        <f t="shared" si="23"/>
        <v>187</v>
      </c>
    </row>
    <row r="206" spans="1:21" x14ac:dyDescent="0.35">
      <c r="A206" s="4" t="s">
        <v>218</v>
      </c>
      <c r="B206" s="2">
        <v>45517</v>
      </c>
      <c r="C206" s="9">
        <f t="shared" si="18"/>
        <v>8</v>
      </c>
      <c r="D206" s="9" t="str">
        <f t="shared" si="19"/>
        <v>Aug</v>
      </c>
      <c r="E206" s="9">
        <f t="shared" si="20"/>
        <v>2024</v>
      </c>
      <c r="F206" t="s">
        <v>1768</v>
      </c>
      <c r="H206" s="9" t="str" cm="1">
        <f t="array" ref="H206">_xlfn.IFS(OR(ISBLANK(G206), G206=""),"Unknown",G206&lt;=12,"Child",G206&lt;=17,"Teen",G206&lt;=29,"Young Adult",G206&lt;=44,"Adult",G206&lt;=59,"Middle Age",G206&lt;=79,"Senior",G206&gt;=80,"Elderly")</f>
        <v>Unknown</v>
      </c>
      <c r="I206" s="4" t="s">
        <v>2607</v>
      </c>
      <c r="J206" s="7">
        <v>102.7</v>
      </c>
      <c r="K206" s="7"/>
      <c r="L206" s="4" t="s">
        <v>2563</v>
      </c>
      <c r="M206" s="4" t="s">
        <v>2582</v>
      </c>
      <c r="N206" s="4" t="s">
        <v>2585</v>
      </c>
      <c r="O206" s="4" t="s">
        <v>2598</v>
      </c>
      <c r="P206" s="11">
        <v>724.85</v>
      </c>
      <c r="Q206" t="s">
        <v>2609</v>
      </c>
      <c r="R206" t="str">
        <f t="shared" si="21"/>
        <v/>
      </c>
      <c r="S206" s="9">
        <v>1</v>
      </c>
      <c r="T206">
        <f t="shared" si="22"/>
        <v>0</v>
      </c>
      <c r="U206">
        <f t="shared" si="23"/>
        <v>724.85</v>
      </c>
    </row>
    <row r="207" spans="1:21" x14ac:dyDescent="0.35">
      <c r="A207" s="4" t="s">
        <v>219</v>
      </c>
      <c r="B207" s="2">
        <v>45548</v>
      </c>
      <c r="C207" s="9">
        <f t="shared" si="18"/>
        <v>9</v>
      </c>
      <c r="D207" s="9" t="str">
        <f t="shared" si="19"/>
        <v>Sep</v>
      </c>
      <c r="E207" s="9">
        <f t="shared" si="20"/>
        <v>2024</v>
      </c>
      <c r="F207" t="s">
        <v>1769</v>
      </c>
      <c r="G207" s="9">
        <v>4</v>
      </c>
      <c r="H207" s="9" t="str" cm="1">
        <f t="array" ref="H207">_xlfn.IFS(OR(ISBLANK(G207), G207=""),"Unknown",G207&lt;=12,"Child",G207&lt;=17,"Teen",G207&lt;=29,"Young Adult",G207&lt;=44,"Adult",G207&lt;=59,"Middle Age",G207&lt;=79,"Senior",G207&gt;=80,"Elderly")</f>
        <v>Child</v>
      </c>
      <c r="I207" t="s">
        <v>2607</v>
      </c>
      <c r="J207" s="7">
        <v>108</v>
      </c>
      <c r="K207" s="7"/>
      <c r="L207" s="4" t="s">
        <v>2568</v>
      </c>
      <c r="M207" s="4" t="s">
        <v>2576</v>
      </c>
      <c r="N207" s="4" t="s">
        <v>2588</v>
      </c>
      <c r="O207" s="4" t="s">
        <v>2600</v>
      </c>
      <c r="P207" s="11">
        <v>434.45</v>
      </c>
      <c r="Q207" s="4" t="s">
        <v>2604</v>
      </c>
      <c r="R207" t="str">
        <f t="shared" si="21"/>
        <v/>
      </c>
      <c r="S207" s="9">
        <v>4</v>
      </c>
      <c r="T207">
        <f t="shared" si="22"/>
        <v>0</v>
      </c>
      <c r="U207">
        <f t="shared" si="23"/>
        <v>434.45</v>
      </c>
    </row>
    <row r="208" spans="1:21" x14ac:dyDescent="0.35">
      <c r="A208" s="4" t="s">
        <v>220</v>
      </c>
      <c r="B208" s="2">
        <v>45576</v>
      </c>
      <c r="C208" s="9">
        <f t="shared" si="18"/>
        <v>10</v>
      </c>
      <c r="D208" s="9" t="str">
        <f t="shared" si="19"/>
        <v>Oct</v>
      </c>
      <c r="E208" s="9">
        <f t="shared" si="20"/>
        <v>2024</v>
      </c>
      <c r="F208" t="s">
        <v>1770</v>
      </c>
      <c r="H208" s="9" t="str" cm="1">
        <f t="array" ref="H208">_xlfn.IFS(OR(ISBLANK(G208), G208=""),"Unknown",G208&lt;=12,"Child",G208&lt;=17,"Teen",G208&lt;=29,"Young Adult",G208&lt;=44,"Adult",G208&lt;=59,"Middle Age",G208&lt;=79,"Senior",G208&gt;=80,"Elderly")</f>
        <v>Unknown</v>
      </c>
      <c r="I208" s="4" t="s">
        <v>2558</v>
      </c>
      <c r="K208" s="7">
        <v>116</v>
      </c>
      <c r="L208" s="4" t="s">
        <v>2568</v>
      </c>
      <c r="M208" s="4" t="s">
        <v>2576</v>
      </c>
      <c r="N208" s="4" t="s">
        <v>2588</v>
      </c>
      <c r="O208" s="4" t="s">
        <v>2599</v>
      </c>
      <c r="P208" s="11">
        <v>308.39</v>
      </c>
      <c r="Q208" s="4" t="s">
        <v>2604</v>
      </c>
      <c r="R208" t="str">
        <f t="shared" si="21"/>
        <v/>
      </c>
      <c r="S208" s="9">
        <v>4</v>
      </c>
      <c r="T208">
        <f t="shared" si="22"/>
        <v>0</v>
      </c>
      <c r="U208">
        <f t="shared" si="23"/>
        <v>308.39</v>
      </c>
    </row>
    <row r="209" spans="1:21" x14ac:dyDescent="0.35">
      <c r="A209" s="4" t="s">
        <v>221</v>
      </c>
      <c r="B209" s="2">
        <v>45777</v>
      </c>
      <c r="C209" s="9">
        <f t="shared" si="18"/>
        <v>4</v>
      </c>
      <c r="D209" s="9" t="str">
        <f t="shared" si="19"/>
        <v>Apr</v>
      </c>
      <c r="E209" s="9">
        <f t="shared" si="20"/>
        <v>2025</v>
      </c>
      <c r="F209" t="s">
        <v>1771</v>
      </c>
      <c r="G209" s="9">
        <v>29</v>
      </c>
      <c r="H209" s="9" t="str" cm="1">
        <f t="array" ref="H209">_xlfn.IFS(OR(ISBLANK(G209), G209=""),"Unknown",G209&lt;=12,"Child",G209&lt;=17,"Teen",G209&lt;=29,"Young Adult",G209&lt;=44,"Adult",G209&lt;=59,"Middle Age",G209&lt;=79,"Senior",G209&gt;=80,"Elderly")</f>
        <v>Young Adult</v>
      </c>
      <c r="I209" t="s">
        <v>2607</v>
      </c>
      <c r="K209" s="7">
        <v>101.6</v>
      </c>
      <c r="L209" s="4" t="s">
        <v>2565</v>
      </c>
      <c r="M209" s="4" t="s">
        <v>2576</v>
      </c>
      <c r="N209" s="4" t="s">
        <v>2587</v>
      </c>
      <c r="O209" s="4" t="s">
        <v>2600</v>
      </c>
      <c r="P209" s="11">
        <v>864.4</v>
      </c>
      <c r="Q209" s="4" t="s">
        <v>2603</v>
      </c>
      <c r="R209" t="str">
        <f t="shared" si="21"/>
        <v/>
      </c>
      <c r="S209" s="9">
        <v>4</v>
      </c>
      <c r="T209">
        <f t="shared" si="22"/>
        <v>864.4</v>
      </c>
      <c r="U209">
        <f t="shared" si="23"/>
        <v>0</v>
      </c>
    </row>
    <row r="210" spans="1:21" x14ac:dyDescent="0.35">
      <c r="A210" s="4" t="s">
        <v>222</v>
      </c>
      <c r="B210" s="2">
        <v>45358</v>
      </c>
      <c r="C210" s="9">
        <f t="shared" si="18"/>
        <v>3</v>
      </c>
      <c r="D210" s="9" t="str">
        <f t="shared" si="19"/>
        <v>Mar</v>
      </c>
      <c r="E210" s="9">
        <f t="shared" si="20"/>
        <v>2024</v>
      </c>
      <c r="F210" t="s">
        <v>1772</v>
      </c>
      <c r="G210" s="9">
        <v>19</v>
      </c>
      <c r="H210" s="9" t="str" cm="1">
        <f t="array" ref="H210">_xlfn.IFS(OR(ISBLANK(G210), G210=""),"Unknown",G210&lt;=12,"Child",G210&lt;=17,"Teen",G210&lt;=29,"Young Adult",G210&lt;=44,"Adult",G210&lt;=59,"Middle Age",G210&lt;=79,"Senior",G210&gt;=80,"Elderly")</f>
        <v>Young Adult</v>
      </c>
      <c r="I210" s="4" t="s">
        <v>2607</v>
      </c>
      <c r="K210" s="7"/>
      <c r="L210" s="4" t="s">
        <v>2564</v>
      </c>
      <c r="M210" s="4" t="s">
        <v>2574</v>
      </c>
      <c r="N210" s="4" t="s">
        <v>2588</v>
      </c>
      <c r="O210" s="4" t="s">
        <v>2601</v>
      </c>
      <c r="P210" s="11">
        <v>646.94000000000005</v>
      </c>
      <c r="Q210" s="4" t="s">
        <v>2604</v>
      </c>
      <c r="R210" t="str">
        <f t="shared" si="21"/>
        <v/>
      </c>
      <c r="S210" s="9">
        <v>5</v>
      </c>
      <c r="T210">
        <f t="shared" si="22"/>
        <v>0</v>
      </c>
      <c r="U210">
        <f t="shared" si="23"/>
        <v>646.94000000000005</v>
      </c>
    </row>
    <row r="211" spans="1:21" x14ac:dyDescent="0.35">
      <c r="A211" s="4" t="s">
        <v>223</v>
      </c>
      <c r="B211" s="2">
        <v>45803</v>
      </c>
      <c r="C211" s="9">
        <f t="shared" si="18"/>
        <v>5</v>
      </c>
      <c r="D211" s="9" t="str">
        <f t="shared" si="19"/>
        <v>May</v>
      </c>
      <c r="E211" s="9">
        <f t="shared" si="20"/>
        <v>2025</v>
      </c>
      <c r="F211" t="s">
        <v>1773</v>
      </c>
      <c r="H211" s="9" t="str" cm="1">
        <f t="array" ref="H211">_xlfn.IFS(OR(ISBLANK(G211), G211=""),"Unknown",G211&lt;=12,"Child",G211&lt;=17,"Teen",G211&lt;=29,"Young Adult",G211&lt;=44,"Adult",G211&lt;=59,"Middle Age",G211&lt;=79,"Senior",G211&gt;=80,"Elderly")</f>
        <v>Unknown</v>
      </c>
      <c r="I211" s="4" t="s">
        <v>2561</v>
      </c>
      <c r="K211" s="7">
        <v>87.2</v>
      </c>
      <c r="L211" s="4" t="s">
        <v>2567</v>
      </c>
      <c r="M211" s="4" t="s">
        <v>2583</v>
      </c>
      <c r="N211" s="4" t="s">
        <v>2588</v>
      </c>
      <c r="O211" s="4" t="s">
        <v>2599</v>
      </c>
      <c r="P211" s="11">
        <v>392.44</v>
      </c>
      <c r="Q211" s="4" t="s">
        <v>2604</v>
      </c>
      <c r="R211" t="str">
        <f t="shared" si="21"/>
        <v/>
      </c>
      <c r="S211" s="9">
        <v>5</v>
      </c>
      <c r="T211">
        <f t="shared" si="22"/>
        <v>0</v>
      </c>
      <c r="U211">
        <f t="shared" si="23"/>
        <v>392.44</v>
      </c>
    </row>
    <row r="212" spans="1:21" x14ac:dyDescent="0.35">
      <c r="A212" s="4" t="s">
        <v>224</v>
      </c>
      <c r="B212" s="2">
        <v>45614</v>
      </c>
      <c r="C212" s="9">
        <f t="shared" si="18"/>
        <v>11</v>
      </c>
      <c r="D212" s="9" t="str">
        <f t="shared" si="19"/>
        <v>Nov</v>
      </c>
      <c r="E212" s="9">
        <f t="shared" si="20"/>
        <v>2024</v>
      </c>
      <c r="F212" t="s">
        <v>1774</v>
      </c>
      <c r="G212" s="9">
        <v>51</v>
      </c>
      <c r="H212" s="9" t="str" cm="1">
        <f t="array" ref="H212">_xlfn.IFS(OR(ISBLANK(G212), G212=""),"Unknown",G212&lt;=12,"Child",G212&lt;=17,"Teen",G212&lt;=29,"Young Adult",G212&lt;=44,"Adult",G212&lt;=59,"Middle Age",G212&lt;=79,"Senior",G212&gt;=80,"Elderly")</f>
        <v>Middle Age</v>
      </c>
      <c r="I212" s="4" t="s">
        <v>2558</v>
      </c>
      <c r="J212" s="7">
        <v>121.2</v>
      </c>
      <c r="K212" s="7">
        <v>79</v>
      </c>
      <c r="L212" s="4" t="s">
        <v>2568</v>
      </c>
      <c r="M212" s="4" t="s">
        <v>2569</v>
      </c>
      <c r="N212" s="4" t="s">
        <v>2587</v>
      </c>
      <c r="O212" s="4" t="s">
        <v>2598</v>
      </c>
      <c r="P212" s="11">
        <v>637.53</v>
      </c>
      <c r="Q212" s="4" t="s">
        <v>2604</v>
      </c>
      <c r="R212" t="str">
        <f t="shared" si="21"/>
        <v/>
      </c>
      <c r="S212" s="9" t="s">
        <v>2610</v>
      </c>
      <c r="T212">
        <f t="shared" si="22"/>
        <v>0</v>
      </c>
      <c r="U212">
        <f t="shared" si="23"/>
        <v>637.53</v>
      </c>
    </row>
    <row r="213" spans="1:21" x14ac:dyDescent="0.35">
      <c r="A213" s="4" t="s">
        <v>225</v>
      </c>
      <c r="B213" s="2">
        <v>45501</v>
      </c>
      <c r="C213" s="9">
        <f t="shared" si="18"/>
        <v>7</v>
      </c>
      <c r="D213" s="9" t="str">
        <f t="shared" si="19"/>
        <v>Jul</v>
      </c>
      <c r="E213" s="9">
        <f t="shared" si="20"/>
        <v>2024</v>
      </c>
      <c r="F213" t="s">
        <v>1775</v>
      </c>
      <c r="H213" s="9" t="str" cm="1">
        <f t="array" ref="H213">_xlfn.IFS(OR(ISBLANK(G213), G213=""),"Unknown",G213&lt;=12,"Child",G213&lt;=17,"Teen",G213&lt;=29,"Young Adult",G213&lt;=44,"Adult",G213&lt;=59,"Middle Age",G213&lt;=79,"Senior",G213&gt;=80,"Elderly")</f>
        <v>Unknown</v>
      </c>
      <c r="I213" s="4" t="s">
        <v>2561</v>
      </c>
      <c r="K213" s="7"/>
      <c r="L213" s="4" t="s">
        <v>2564</v>
      </c>
      <c r="M213" s="4" t="s">
        <v>2575</v>
      </c>
      <c r="N213" s="4" t="s">
        <v>2590</v>
      </c>
      <c r="O213" s="4" t="s">
        <v>2599</v>
      </c>
      <c r="P213" s="11">
        <v>569.41999999999996</v>
      </c>
      <c r="Q213" t="s">
        <v>2609</v>
      </c>
      <c r="R213" t="str">
        <f t="shared" si="21"/>
        <v/>
      </c>
      <c r="S213" s="9" t="s">
        <v>2610</v>
      </c>
      <c r="T213">
        <f t="shared" si="22"/>
        <v>0</v>
      </c>
      <c r="U213">
        <f t="shared" si="23"/>
        <v>569.41999999999996</v>
      </c>
    </row>
    <row r="214" spans="1:21" x14ac:dyDescent="0.35">
      <c r="A214" s="4" t="s">
        <v>226</v>
      </c>
      <c r="B214" s="2">
        <v>45653</v>
      </c>
      <c r="C214" s="9">
        <f t="shared" si="18"/>
        <v>12</v>
      </c>
      <c r="D214" s="9" t="str">
        <f t="shared" si="19"/>
        <v>Dec</v>
      </c>
      <c r="E214" s="9">
        <f t="shared" si="20"/>
        <v>2024</v>
      </c>
      <c r="F214" t="s">
        <v>1776</v>
      </c>
      <c r="H214" s="9" t="str" cm="1">
        <f t="array" ref="H214">_xlfn.IFS(OR(ISBLANK(G214), G214=""),"Unknown",G214&lt;=12,"Child",G214&lt;=17,"Teen",G214&lt;=29,"Young Adult",G214&lt;=44,"Adult",G214&lt;=59,"Middle Age",G214&lt;=79,"Senior",G214&gt;=80,"Elderly")</f>
        <v>Unknown</v>
      </c>
      <c r="I214" s="4" t="s">
        <v>2561</v>
      </c>
      <c r="J214" s="7">
        <v>126.8</v>
      </c>
      <c r="K214" s="7">
        <v>76</v>
      </c>
      <c r="L214" s="4" t="s">
        <v>2563</v>
      </c>
      <c r="M214" s="4" t="s">
        <v>2579</v>
      </c>
      <c r="N214" s="4" t="s">
        <v>2586</v>
      </c>
      <c r="O214" s="4" t="s">
        <v>2600</v>
      </c>
      <c r="P214" s="11">
        <v>898.44</v>
      </c>
      <c r="Q214" t="s">
        <v>2609</v>
      </c>
      <c r="R214" t="str">
        <f t="shared" si="21"/>
        <v/>
      </c>
      <c r="S214" s="9">
        <v>4</v>
      </c>
      <c r="T214">
        <f t="shared" si="22"/>
        <v>0</v>
      </c>
      <c r="U214">
        <f t="shared" si="23"/>
        <v>898.44</v>
      </c>
    </row>
    <row r="215" spans="1:21" x14ac:dyDescent="0.35">
      <c r="A215" s="4" t="s">
        <v>227</v>
      </c>
      <c r="B215" s="2">
        <v>45574</v>
      </c>
      <c r="C215" s="9">
        <f t="shared" si="18"/>
        <v>10</v>
      </c>
      <c r="D215" s="9" t="str">
        <f t="shared" si="19"/>
        <v>Oct</v>
      </c>
      <c r="E215" s="9">
        <f t="shared" si="20"/>
        <v>2024</v>
      </c>
      <c r="F215" t="s">
        <v>1777</v>
      </c>
      <c r="H215" s="9" t="str" cm="1">
        <f t="array" ref="H215">_xlfn.IFS(OR(ISBLANK(G215), G215=""),"Unknown",G215&lt;=12,"Child",G215&lt;=17,"Teen",G215&lt;=29,"Young Adult",G215&lt;=44,"Adult",G215&lt;=59,"Middle Age",G215&lt;=79,"Senior",G215&gt;=80,"Elderly")</f>
        <v>Unknown</v>
      </c>
      <c r="I215" s="4" t="s">
        <v>2558</v>
      </c>
      <c r="K215" s="7"/>
      <c r="L215" s="4" t="s">
        <v>2563</v>
      </c>
      <c r="M215" s="4" t="s">
        <v>2577</v>
      </c>
      <c r="N215" s="4" t="s">
        <v>2586</v>
      </c>
      <c r="O215" s="4" t="s">
        <v>2599</v>
      </c>
      <c r="P215" s="11">
        <v>353.8</v>
      </c>
      <c r="Q215" t="s">
        <v>2609</v>
      </c>
      <c r="R215" t="str">
        <f t="shared" si="21"/>
        <v/>
      </c>
      <c r="S215" s="9" t="s">
        <v>2610</v>
      </c>
      <c r="T215">
        <f t="shared" si="22"/>
        <v>0</v>
      </c>
      <c r="U215">
        <f t="shared" si="23"/>
        <v>353.8</v>
      </c>
    </row>
    <row r="216" spans="1:21" x14ac:dyDescent="0.35">
      <c r="A216" s="4" t="s">
        <v>228</v>
      </c>
      <c r="B216" s="2">
        <v>45777</v>
      </c>
      <c r="C216" s="9">
        <f t="shared" si="18"/>
        <v>4</v>
      </c>
      <c r="D216" s="9" t="str">
        <f t="shared" si="19"/>
        <v>Apr</v>
      </c>
      <c r="E216" s="9">
        <f t="shared" si="20"/>
        <v>2025</v>
      </c>
      <c r="F216" t="s">
        <v>1778</v>
      </c>
      <c r="H216" s="9" t="str" cm="1">
        <f t="array" ref="H216">_xlfn.IFS(OR(ISBLANK(G216), G216=""),"Unknown",G216&lt;=12,"Child",G216&lt;=17,"Teen",G216&lt;=29,"Young Adult",G216&lt;=44,"Adult",G216&lt;=59,"Middle Age",G216&lt;=79,"Senior",G216&gt;=80,"Elderly")</f>
        <v>Unknown</v>
      </c>
      <c r="I216" s="4" t="s">
        <v>2558</v>
      </c>
      <c r="K216" s="7"/>
      <c r="L216" s="4" t="s">
        <v>2567</v>
      </c>
      <c r="M216" s="4" t="s">
        <v>2582</v>
      </c>
      <c r="N216" s="4" t="s">
        <v>2585</v>
      </c>
      <c r="O216" s="4" t="s">
        <v>2598</v>
      </c>
      <c r="P216" s="11">
        <v>419</v>
      </c>
      <c r="Q216" s="4" t="s">
        <v>2602</v>
      </c>
      <c r="R216" t="str">
        <f t="shared" si="21"/>
        <v/>
      </c>
      <c r="S216" s="9">
        <v>4</v>
      </c>
      <c r="T216">
        <f t="shared" si="22"/>
        <v>0</v>
      </c>
      <c r="U216">
        <f t="shared" si="23"/>
        <v>419</v>
      </c>
    </row>
    <row r="217" spans="1:21" x14ac:dyDescent="0.35">
      <c r="A217" s="4" t="s">
        <v>229</v>
      </c>
      <c r="B217" s="2">
        <v>45738</v>
      </c>
      <c r="C217" s="9">
        <f t="shared" si="18"/>
        <v>3</v>
      </c>
      <c r="D217" s="9" t="str">
        <f t="shared" si="19"/>
        <v>Mar</v>
      </c>
      <c r="E217" s="9">
        <f t="shared" si="20"/>
        <v>2025</v>
      </c>
      <c r="F217" t="s">
        <v>1779</v>
      </c>
      <c r="G217" s="9">
        <v>67</v>
      </c>
      <c r="H217" s="9" t="str" cm="1">
        <f t="array" ref="H217">_xlfn.IFS(OR(ISBLANK(G217), G217=""),"Unknown",G217&lt;=12,"Child",G217&lt;=17,"Teen",G217&lt;=29,"Young Adult",G217&lt;=44,"Adult",G217&lt;=59,"Middle Age",G217&lt;=79,"Senior",G217&gt;=80,"Elderly")</f>
        <v>Senior</v>
      </c>
      <c r="I217" s="4" t="s">
        <v>2558</v>
      </c>
      <c r="J217" s="7">
        <v>107.6</v>
      </c>
      <c r="K217" s="7">
        <v>86</v>
      </c>
      <c r="L217" s="4" t="s">
        <v>2563</v>
      </c>
      <c r="M217" s="4" t="s">
        <v>2570</v>
      </c>
      <c r="N217" s="4" t="s">
        <v>2586</v>
      </c>
      <c r="O217" s="4" t="s">
        <v>2600</v>
      </c>
      <c r="P217" s="11">
        <v>781.39</v>
      </c>
      <c r="Q217" s="4" t="s">
        <v>2604</v>
      </c>
      <c r="R217" t="str">
        <f t="shared" si="21"/>
        <v/>
      </c>
      <c r="S217" s="9">
        <v>5</v>
      </c>
      <c r="T217">
        <f t="shared" si="22"/>
        <v>0</v>
      </c>
      <c r="U217">
        <f t="shared" si="23"/>
        <v>781.39</v>
      </c>
    </row>
    <row r="218" spans="1:21" x14ac:dyDescent="0.35">
      <c r="A218" s="4" t="s">
        <v>230</v>
      </c>
      <c r="B218" s="2">
        <v>45332</v>
      </c>
      <c r="C218" s="9">
        <f t="shared" si="18"/>
        <v>2</v>
      </c>
      <c r="D218" s="9" t="str">
        <f t="shared" si="19"/>
        <v>Feb</v>
      </c>
      <c r="E218" s="9">
        <f t="shared" si="20"/>
        <v>2024</v>
      </c>
      <c r="F218" t="s">
        <v>1780</v>
      </c>
      <c r="G218" s="9">
        <v>5</v>
      </c>
      <c r="H218" s="9" t="str" cm="1">
        <f t="array" ref="H218">_xlfn.IFS(OR(ISBLANK(G218), G218=""),"Unknown",G218&lt;=12,"Child",G218&lt;=17,"Teen",G218&lt;=29,"Young Adult",G218&lt;=44,"Adult",G218&lt;=59,"Middle Age",G218&lt;=79,"Senior",G218&gt;=80,"Elderly")</f>
        <v>Child</v>
      </c>
      <c r="I218" s="4" t="s">
        <v>2558</v>
      </c>
      <c r="K218" s="7"/>
      <c r="L218" s="4" t="s">
        <v>2566</v>
      </c>
      <c r="M218" s="4" t="s">
        <v>2572</v>
      </c>
      <c r="N218" s="4" t="s">
        <v>2584</v>
      </c>
      <c r="O218" s="4" t="s">
        <v>2601</v>
      </c>
      <c r="P218" s="11">
        <v>830.74</v>
      </c>
      <c r="Q218" s="4" t="s">
        <v>2602</v>
      </c>
      <c r="R218" t="str">
        <f t="shared" si="21"/>
        <v/>
      </c>
      <c r="S218" s="9">
        <v>3</v>
      </c>
      <c r="T218">
        <f t="shared" si="22"/>
        <v>0</v>
      </c>
      <c r="U218">
        <f t="shared" si="23"/>
        <v>830.74</v>
      </c>
    </row>
    <row r="219" spans="1:21" x14ac:dyDescent="0.35">
      <c r="A219" s="4" t="s">
        <v>231</v>
      </c>
      <c r="B219" s="2">
        <v>45464</v>
      </c>
      <c r="C219" s="9">
        <f t="shared" si="18"/>
        <v>6</v>
      </c>
      <c r="D219" s="9" t="str">
        <f t="shared" si="19"/>
        <v>Jun</v>
      </c>
      <c r="E219" s="9">
        <f t="shared" si="20"/>
        <v>2024</v>
      </c>
      <c r="F219" t="s">
        <v>1781</v>
      </c>
      <c r="H219" s="9" t="str" cm="1">
        <f t="array" ref="H219">_xlfn.IFS(OR(ISBLANK(G219), G219=""),"Unknown",G219&lt;=12,"Child",G219&lt;=17,"Teen",G219&lt;=29,"Young Adult",G219&lt;=44,"Adult",G219&lt;=59,"Middle Age",G219&lt;=79,"Senior",G219&gt;=80,"Elderly")</f>
        <v>Unknown</v>
      </c>
      <c r="I219" s="4" t="s">
        <v>2561</v>
      </c>
      <c r="K219" s="7"/>
      <c r="L219" s="4" t="s">
        <v>2568</v>
      </c>
      <c r="M219" s="4" t="s">
        <v>2569</v>
      </c>
      <c r="N219" s="4" t="s">
        <v>2590</v>
      </c>
      <c r="O219" s="4" t="s">
        <v>2600</v>
      </c>
      <c r="P219" s="11">
        <v>733.42</v>
      </c>
      <c r="Q219" t="s">
        <v>2609</v>
      </c>
      <c r="R219" t="str">
        <f t="shared" si="21"/>
        <v/>
      </c>
      <c r="S219" s="9">
        <v>5</v>
      </c>
      <c r="T219">
        <f t="shared" si="22"/>
        <v>0</v>
      </c>
      <c r="U219">
        <f t="shared" si="23"/>
        <v>733.42</v>
      </c>
    </row>
    <row r="220" spans="1:21" x14ac:dyDescent="0.35">
      <c r="A220" s="4" t="s">
        <v>232</v>
      </c>
      <c r="B220" s="2">
        <v>45706</v>
      </c>
      <c r="C220" s="9">
        <f t="shared" si="18"/>
        <v>2</v>
      </c>
      <c r="D220" s="9" t="str">
        <f t="shared" si="19"/>
        <v>Feb</v>
      </c>
      <c r="E220" s="9">
        <f t="shared" si="20"/>
        <v>2025</v>
      </c>
      <c r="F220" t="s">
        <v>1782</v>
      </c>
      <c r="H220" s="9" t="str" cm="1">
        <f t="array" ref="H220">_xlfn.IFS(OR(ISBLANK(G220), G220=""),"Unknown",G220&lt;=12,"Child",G220&lt;=17,"Teen",G220&lt;=29,"Young Adult",G220&lt;=44,"Adult",G220&lt;=59,"Middle Age",G220&lt;=79,"Senior",G220&gt;=80,"Elderly")</f>
        <v>Unknown</v>
      </c>
      <c r="I220" s="4" t="s">
        <v>2561</v>
      </c>
      <c r="K220" s="7">
        <v>91.9</v>
      </c>
      <c r="L220" s="4" t="s">
        <v>2564</v>
      </c>
      <c r="M220" s="4" t="s">
        <v>2577</v>
      </c>
      <c r="N220" s="4" t="s">
        <v>2586</v>
      </c>
      <c r="O220" s="4" t="s">
        <v>2601</v>
      </c>
      <c r="P220" s="11">
        <v>797.72</v>
      </c>
      <c r="Q220" s="4" t="s">
        <v>2602</v>
      </c>
      <c r="R220" t="str">
        <f t="shared" si="21"/>
        <v/>
      </c>
      <c r="S220" s="9">
        <v>1</v>
      </c>
      <c r="T220">
        <f t="shared" si="22"/>
        <v>0</v>
      </c>
      <c r="U220">
        <f t="shared" si="23"/>
        <v>797.72</v>
      </c>
    </row>
    <row r="221" spans="1:21" x14ac:dyDescent="0.35">
      <c r="A221" s="4" t="s">
        <v>233</v>
      </c>
      <c r="B221" s="2">
        <v>45490</v>
      </c>
      <c r="C221" s="9">
        <f t="shared" si="18"/>
        <v>7</v>
      </c>
      <c r="D221" s="9" t="str">
        <f t="shared" si="19"/>
        <v>Jul</v>
      </c>
      <c r="E221" s="9">
        <f t="shared" si="20"/>
        <v>2024</v>
      </c>
      <c r="F221" t="s">
        <v>1783</v>
      </c>
      <c r="H221" s="9" t="str" cm="1">
        <f t="array" ref="H221">_xlfn.IFS(OR(ISBLANK(G221), G221=""),"Unknown",G221&lt;=12,"Child",G221&lt;=17,"Teen",G221&lt;=29,"Young Adult",G221&lt;=44,"Adult",G221&lt;=59,"Middle Age",G221&lt;=79,"Senior",G221&gt;=80,"Elderly")</f>
        <v>Unknown</v>
      </c>
      <c r="I221" s="4" t="s">
        <v>2561</v>
      </c>
      <c r="K221" s="7"/>
      <c r="L221" s="4" t="s">
        <v>2566</v>
      </c>
      <c r="M221" s="4" t="s">
        <v>2583</v>
      </c>
      <c r="N221" s="4" t="s">
        <v>2588</v>
      </c>
      <c r="O221" s="4" t="s">
        <v>2599</v>
      </c>
      <c r="P221" s="11">
        <v>478.46208509435502</v>
      </c>
      <c r="Q221" s="4" t="s">
        <v>2602</v>
      </c>
      <c r="R221" t="str">
        <f t="shared" si="21"/>
        <v/>
      </c>
      <c r="S221" s="9">
        <v>5</v>
      </c>
      <c r="T221">
        <f t="shared" si="22"/>
        <v>0</v>
      </c>
      <c r="U221">
        <f t="shared" si="23"/>
        <v>478.46208509435502</v>
      </c>
    </row>
    <row r="222" spans="1:21" x14ac:dyDescent="0.35">
      <c r="A222" s="4" t="s">
        <v>234</v>
      </c>
      <c r="B222" s="2">
        <v>45676</v>
      </c>
      <c r="C222" s="9">
        <f t="shared" si="18"/>
        <v>1</v>
      </c>
      <c r="D222" s="9" t="str">
        <f t="shared" si="19"/>
        <v>Jan</v>
      </c>
      <c r="E222" s="9">
        <f t="shared" si="20"/>
        <v>2025</v>
      </c>
      <c r="F222" t="s">
        <v>1784</v>
      </c>
      <c r="H222" s="9" t="str" cm="1">
        <f t="array" ref="H222">_xlfn.IFS(OR(ISBLANK(G222), G222=""),"Unknown",G222&lt;=12,"Child",G222&lt;=17,"Teen",G222&lt;=29,"Young Adult",G222&lt;=44,"Adult",G222&lt;=59,"Middle Age",G222&lt;=79,"Senior",G222&gt;=80,"Elderly")</f>
        <v>Unknown</v>
      </c>
      <c r="I222" s="4" t="s">
        <v>2558</v>
      </c>
      <c r="K222" s="7">
        <v>101.8</v>
      </c>
      <c r="L222" s="4" t="s">
        <v>2568</v>
      </c>
      <c r="M222" s="4" t="s">
        <v>2577</v>
      </c>
      <c r="N222" s="4" t="s">
        <v>2589</v>
      </c>
      <c r="O222" s="4" t="s">
        <v>2599</v>
      </c>
      <c r="P222" s="11">
        <v>284.26</v>
      </c>
      <c r="Q222" s="4" t="s">
        <v>2603</v>
      </c>
      <c r="R222" t="str">
        <f t="shared" si="21"/>
        <v/>
      </c>
      <c r="S222" s="9">
        <v>1</v>
      </c>
      <c r="T222">
        <f t="shared" si="22"/>
        <v>284.26</v>
      </c>
      <c r="U222">
        <f t="shared" si="23"/>
        <v>0</v>
      </c>
    </row>
    <row r="223" spans="1:21" x14ac:dyDescent="0.35">
      <c r="A223" s="4" t="s">
        <v>235</v>
      </c>
      <c r="B223" s="2">
        <v>45749</v>
      </c>
      <c r="C223" s="9">
        <f t="shared" si="18"/>
        <v>4</v>
      </c>
      <c r="D223" s="9" t="str">
        <f t="shared" si="19"/>
        <v>Apr</v>
      </c>
      <c r="E223" s="9">
        <f t="shared" si="20"/>
        <v>2025</v>
      </c>
      <c r="F223" t="s">
        <v>1785</v>
      </c>
      <c r="H223" s="9" t="str" cm="1">
        <f t="array" ref="H223">_xlfn.IFS(OR(ISBLANK(G223), G223=""),"Unknown",G223&lt;=12,"Child",G223&lt;=17,"Teen",G223&lt;=29,"Young Adult",G223&lt;=44,"Adult",G223&lt;=59,"Middle Age",G223&lt;=79,"Senior",G223&gt;=80,"Elderly")</f>
        <v>Unknown</v>
      </c>
      <c r="I223" t="s">
        <v>2607</v>
      </c>
      <c r="J223" s="7">
        <v>154.9</v>
      </c>
      <c r="K223" s="7">
        <v>49.4</v>
      </c>
      <c r="L223" s="4" t="s">
        <v>2565</v>
      </c>
      <c r="M223" s="4" t="s">
        <v>2569</v>
      </c>
      <c r="N223" s="4" t="s">
        <v>2593</v>
      </c>
      <c r="O223" s="4" t="s">
        <v>2598</v>
      </c>
      <c r="P223" s="11">
        <v>206.85</v>
      </c>
      <c r="Q223" t="s">
        <v>2609</v>
      </c>
      <c r="R223" t="str">
        <f t="shared" si="21"/>
        <v/>
      </c>
      <c r="S223" s="9" t="s">
        <v>2610</v>
      </c>
      <c r="T223">
        <f t="shared" si="22"/>
        <v>0</v>
      </c>
      <c r="U223">
        <f t="shared" si="23"/>
        <v>206.85</v>
      </c>
    </row>
    <row r="224" spans="1:21" x14ac:dyDescent="0.35">
      <c r="A224" s="4" t="s">
        <v>236</v>
      </c>
      <c r="B224" s="2">
        <v>45623</v>
      </c>
      <c r="C224" s="9">
        <f t="shared" si="18"/>
        <v>11</v>
      </c>
      <c r="D224" s="9" t="str">
        <f t="shared" si="19"/>
        <v>Nov</v>
      </c>
      <c r="E224" s="9">
        <f t="shared" si="20"/>
        <v>2024</v>
      </c>
      <c r="F224" t="s">
        <v>1786</v>
      </c>
      <c r="H224" s="9" t="str" cm="1">
        <f t="array" ref="H224">_xlfn.IFS(OR(ISBLANK(G224), G224=""),"Unknown",G224&lt;=12,"Child",G224&lt;=17,"Teen",G224&lt;=29,"Young Adult",G224&lt;=44,"Adult",G224&lt;=59,"Middle Age",G224&lt;=79,"Senior",G224&gt;=80,"Elderly")</f>
        <v>Unknown</v>
      </c>
      <c r="I224" s="4" t="s">
        <v>2561</v>
      </c>
      <c r="K224" s="7">
        <v>111</v>
      </c>
      <c r="L224" s="4" t="s">
        <v>2565</v>
      </c>
      <c r="M224" s="4" t="s">
        <v>2569</v>
      </c>
      <c r="N224" s="4" t="s">
        <v>2584</v>
      </c>
      <c r="O224" s="4" t="s">
        <v>2601</v>
      </c>
      <c r="P224" s="11">
        <v>454.53</v>
      </c>
      <c r="Q224" t="s">
        <v>2609</v>
      </c>
      <c r="R224" t="str">
        <f t="shared" si="21"/>
        <v/>
      </c>
      <c r="S224" s="9" t="s">
        <v>2610</v>
      </c>
      <c r="T224">
        <f t="shared" si="22"/>
        <v>0</v>
      </c>
      <c r="U224">
        <f t="shared" si="23"/>
        <v>454.53</v>
      </c>
    </row>
    <row r="225" spans="1:21" x14ac:dyDescent="0.35">
      <c r="A225" s="4" t="s">
        <v>237</v>
      </c>
      <c r="B225" s="2">
        <v>45518</v>
      </c>
      <c r="C225" s="9">
        <f t="shared" si="18"/>
        <v>8</v>
      </c>
      <c r="D225" s="9" t="str">
        <f t="shared" si="19"/>
        <v>Aug</v>
      </c>
      <c r="E225" s="9">
        <f t="shared" si="20"/>
        <v>2024</v>
      </c>
      <c r="F225" t="s">
        <v>1787</v>
      </c>
      <c r="H225" s="9" t="str" cm="1">
        <f t="array" ref="H225">_xlfn.IFS(OR(ISBLANK(G225), G225=""),"Unknown",G225&lt;=12,"Child",G225&lt;=17,"Teen",G225&lt;=29,"Young Adult",G225&lt;=44,"Adult",G225&lt;=59,"Middle Age",G225&lt;=79,"Senior",G225&gt;=80,"Elderly")</f>
        <v>Unknown</v>
      </c>
      <c r="I225" s="4" t="s">
        <v>2558</v>
      </c>
      <c r="K225" s="7"/>
      <c r="L225" s="4" t="s">
        <v>2563</v>
      </c>
      <c r="M225" s="4" t="s">
        <v>2583</v>
      </c>
      <c r="N225" s="4" t="s">
        <v>2586</v>
      </c>
      <c r="O225" s="4" t="s">
        <v>2600</v>
      </c>
      <c r="P225" s="11">
        <v>409.71</v>
      </c>
      <c r="Q225" s="4" t="s">
        <v>2602</v>
      </c>
      <c r="R225" t="str">
        <f t="shared" si="21"/>
        <v/>
      </c>
      <c r="S225" s="9">
        <v>1</v>
      </c>
      <c r="T225">
        <f t="shared" si="22"/>
        <v>0</v>
      </c>
      <c r="U225">
        <f t="shared" si="23"/>
        <v>409.71</v>
      </c>
    </row>
    <row r="226" spans="1:21" x14ac:dyDescent="0.35">
      <c r="A226" s="4" t="s">
        <v>238</v>
      </c>
      <c r="B226" s="2">
        <v>45633</v>
      </c>
      <c r="C226" s="9">
        <f t="shared" si="18"/>
        <v>12</v>
      </c>
      <c r="D226" s="9" t="str">
        <f t="shared" si="19"/>
        <v>Dec</v>
      </c>
      <c r="E226" s="9">
        <f t="shared" si="20"/>
        <v>2024</v>
      </c>
      <c r="F226" t="s">
        <v>1788</v>
      </c>
      <c r="H226" s="9" t="str" cm="1">
        <f t="array" ref="H226">_xlfn.IFS(OR(ISBLANK(G226), G226=""),"Unknown",G226&lt;=12,"Child",G226&lt;=17,"Teen",G226&lt;=29,"Young Adult",G226&lt;=44,"Adult",G226&lt;=59,"Middle Age",G226&lt;=79,"Senior",G226&gt;=80,"Elderly")</f>
        <v>Unknown</v>
      </c>
      <c r="I226" s="4" t="s">
        <v>2607</v>
      </c>
      <c r="K226" s="7"/>
      <c r="L226" s="4" t="s">
        <v>2564</v>
      </c>
      <c r="M226" s="4" t="s">
        <v>2583</v>
      </c>
      <c r="N226" s="4" t="s">
        <v>2587</v>
      </c>
      <c r="O226" s="4" t="s">
        <v>2599</v>
      </c>
      <c r="P226" s="11">
        <v>116.926006969383</v>
      </c>
      <c r="Q226" s="4" t="s">
        <v>2602</v>
      </c>
      <c r="R226" t="str">
        <f t="shared" si="21"/>
        <v/>
      </c>
      <c r="S226" s="9">
        <v>4</v>
      </c>
      <c r="T226">
        <f t="shared" si="22"/>
        <v>0</v>
      </c>
      <c r="U226">
        <f t="shared" si="23"/>
        <v>116.926006969383</v>
      </c>
    </row>
    <row r="227" spans="1:21" x14ac:dyDescent="0.35">
      <c r="A227" s="4" t="s">
        <v>239</v>
      </c>
      <c r="B227" s="2">
        <v>45391</v>
      </c>
      <c r="C227" s="9">
        <f t="shared" si="18"/>
        <v>4</v>
      </c>
      <c r="D227" s="9" t="str">
        <f t="shared" si="19"/>
        <v>Apr</v>
      </c>
      <c r="E227" s="9">
        <f t="shared" si="20"/>
        <v>2024</v>
      </c>
      <c r="F227" t="s">
        <v>1789</v>
      </c>
      <c r="G227" s="9">
        <v>56</v>
      </c>
      <c r="H227" s="9" t="str" cm="1">
        <f t="array" ref="H227">_xlfn.IFS(OR(ISBLANK(G227), G227=""),"Unknown",G227&lt;=12,"Child",G227&lt;=17,"Teen",G227&lt;=29,"Young Adult",G227&lt;=44,"Adult",G227&lt;=59,"Middle Age",G227&lt;=79,"Senior",G227&gt;=80,"Elderly")</f>
        <v>Middle Age</v>
      </c>
      <c r="I227" s="4" t="s">
        <v>2607</v>
      </c>
      <c r="K227" s="7">
        <v>70.900000000000006</v>
      </c>
      <c r="L227" s="4" t="s">
        <v>2565</v>
      </c>
      <c r="M227" s="4" t="s">
        <v>2578</v>
      </c>
      <c r="N227" s="4" t="s">
        <v>2586</v>
      </c>
      <c r="O227" s="4" t="s">
        <v>2601</v>
      </c>
      <c r="P227" s="11">
        <v>855.96</v>
      </c>
      <c r="Q227" t="s">
        <v>2609</v>
      </c>
      <c r="R227" t="str">
        <f t="shared" si="21"/>
        <v/>
      </c>
      <c r="S227" s="9" t="s">
        <v>2610</v>
      </c>
      <c r="T227">
        <f t="shared" si="22"/>
        <v>0</v>
      </c>
      <c r="U227">
        <f t="shared" si="23"/>
        <v>855.96</v>
      </c>
    </row>
    <row r="228" spans="1:21" x14ac:dyDescent="0.35">
      <c r="A228" s="4" t="s">
        <v>240</v>
      </c>
      <c r="B228" s="2">
        <v>45688</v>
      </c>
      <c r="C228" s="9">
        <f t="shared" si="18"/>
        <v>1</v>
      </c>
      <c r="D228" s="9" t="str">
        <f t="shared" si="19"/>
        <v>Jan</v>
      </c>
      <c r="E228" s="9">
        <f t="shared" si="20"/>
        <v>2025</v>
      </c>
      <c r="F228" t="s">
        <v>1790</v>
      </c>
      <c r="H228" s="9" t="str" cm="1">
        <f t="array" ref="H228">_xlfn.IFS(OR(ISBLANK(G228), G228=""),"Unknown",G228&lt;=12,"Child",G228&lt;=17,"Teen",G228&lt;=29,"Young Adult",G228&lt;=44,"Adult",G228&lt;=59,"Middle Age",G228&lt;=79,"Senior",G228&gt;=80,"Elderly")</f>
        <v>Unknown</v>
      </c>
      <c r="I228" s="4" t="s">
        <v>2561</v>
      </c>
      <c r="K228" s="7"/>
      <c r="L228" s="4" t="s">
        <v>2565</v>
      </c>
      <c r="M228" s="4" t="s">
        <v>2581</v>
      </c>
      <c r="N228" s="4" t="s">
        <v>2586</v>
      </c>
      <c r="O228" s="4" t="s">
        <v>2601</v>
      </c>
      <c r="P228" s="11">
        <v>826.79</v>
      </c>
      <c r="Q228" t="s">
        <v>2609</v>
      </c>
      <c r="R228" t="str">
        <f t="shared" si="21"/>
        <v/>
      </c>
      <c r="S228" s="9">
        <v>2</v>
      </c>
      <c r="T228">
        <f t="shared" si="22"/>
        <v>0</v>
      </c>
      <c r="U228">
        <f t="shared" si="23"/>
        <v>826.79</v>
      </c>
    </row>
    <row r="229" spans="1:21" x14ac:dyDescent="0.35">
      <c r="A229" s="4" t="s">
        <v>241</v>
      </c>
      <c r="B229" s="2">
        <v>45332</v>
      </c>
      <c r="C229" s="9">
        <f t="shared" si="18"/>
        <v>2</v>
      </c>
      <c r="D229" s="9" t="str">
        <f t="shared" si="19"/>
        <v>Feb</v>
      </c>
      <c r="E229" s="9">
        <f t="shared" si="20"/>
        <v>2024</v>
      </c>
      <c r="F229" t="s">
        <v>1791</v>
      </c>
      <c r="H229" s="9" t="str" cm="1">
        <f t="array" ref="H229">_xlfn.IFS(OR(ISBLANK(G229), G229=""),"Unknown",G229&lt;=12,"Child",G229&lt;=17,"Teen",G229&lt;=29,"Young Adult",G229&lt;=44,"Adult",G229&lt;=59,"Middle Age",G229&lt;=79,"Senior",G229&gt;=80,"Elderly")</f>
        <v>Unknown</v>
      </c>
      <c r="I229" t="s">
        <v>2607</v>
      </c>
      <c r="K229" s="7"/>
      <c r="L229" s="4" t="s">
        <v>2563</v>
      </c>
      <c r="M229" s="4" t="s">
        <v>2579</v>
      </c>
      <c r="N229" s="4" t="s">
        <v>2584</v>
      </c>
      <c r="O229" s="4" t="s">
        <v>2598</v>
      </c>
      <c r="P229" s="11">
        <v>315.07</v>
      </c>
      <c r="Q229" t="s">
        <v>2609</v>
      </c>
      <c r="R229" t="str">
        <f t="shared" si="21"/>
        <v/>
      </c>
      <c r="S229" s="9">
        <v>1</v>
      </c>
      <c r="T229">
        <f t="shared" si="22"/>
        <v>0</v>
      </c>
      <c r="U229">
        <f t="shared" si="23"/>
        <v>315.07</v>
      </c>
    </row>
    <row r="230" spans="1:21" x14ac:dyDescent="0.35">
      <c r="A230" s="4" t="s">
        <v>242</v>
      </c>
      <c r="B230" s="2">
        <v>45997</v>
      </c>
      <c r="C230" s="9">
        <f t="shared" si="18"/>
        <v>12</v>
      </c>
      <c r="D230" s="9" t="str">
        <f t="shared" si="19"/>
        <v>Dec</v>
      </c>
      <c r="E230" s="9">
        <f t="shared" si="20"/>
        <v>2025</v>
      </c>
      <c r="F230" t="s">
        <v>1792</v>
      </c>
      <c r="G230" s="9">
        <v>52</v>
      </c>
      <c r="H230" s="9" t="str" cm="1">
        <f t="array" ref="H230">_xlfn.IFS(OR(ISBLANK(G230), G230=""),"Unknown",G230&lt;=12,"Child",G230&lt;=17,"Teen",G230&lt;=29,"Young Adult",G230&lt;=44,"Adult",G230&lt;=59,"Middle Age",G230&lt;=79,"Senior",G230&gt;=80,"Elderly")</f>
        <v>Middle Age</v>
      </c>
      <c r="I230" s="4" t="s">
        <v>2558</v>
      </c>
      <c r="K230" s="7">
        <v>115.5</v>
      </c>
      <c r="L230" s="4" t="s">
        <v>2566</v>
      </c>
      <c r="M230" s="4" t="s">
        <v>2575</v>
      </c>
      <c r="N230" s="4" t="s">
        <v>2596</v>
      </c>
      <c r="O230" s="4" t="s">
        <v>2598</v>
      </c>
      <c r="P230" s="11">
        <v>530.79</v>
      </c>
      <c r="Q230" t="s">
        <v>2609</v>
      </c>
      <c r="R230" t="str">
        <f t="shared" si="21"/>
        <v/>
      </c>
      <c r="S230" s="9" t="s">
        <v>2610</v>
      </c>
      <c r="T230">
        <f t="shared" si="22"/>
        <v>0</v>
      </c>
      <c r="U230">
        <f t="shared" si="23"/>
        <v>530.79</v>
      </c>
    </row>
    <row r="231" spans="1:21" x14ac:dyDescent="0.35">
      <c r="A231" s="4" t="s">
        <v>243</v>
      </c>
      <c r="B231" s="2">
        <v>45774</v>
      </c>
      <c r="C231" s="9">
        <f t="shared" si="18"/>
        <v>4</v>
      </c>
      <c r="D231" s="9" t="str">
        <f t="shared" si="19"/>
        <v>Apr</v>
      </c>
      <c r="E231" s="9">
        <f t="shared" si="20"/>
        <v>2025</v>
      </c>
      <c r="F231" t="s">
        <v>1793</v>
      </c>
      <c r="G231" s="9">
        <v>18</v>
      </c>
      <c r="H231" s="9" t="str" cm="1">
        <f t="array" ref="H231">_xlfn.IFS(OR(ISBLANK(G231), G231=""),"Unknown",G231&lt;=12,"Child",G231&lt;=17,"Teen",G231&lt;=29,"Young Adult",G231&lt;=44,"Adult",G231&lt;=59,"Middle Age",G231&lt;=79,"Senior",G231&gt;=80,"Elderly")</f>
        <v>Young Adult</v>
      </c>
      <c r="I231" t="s">
        <v>2607</v>
      </c>
      <c r="K231" s="7"/>
      <c r="L231" s="4" t="s">
        <v>2567</v>
      </c>
      <c r="M231" s="4" t="s">
        <v>2576</v>
      </c>
      <c r="N231" s="4" t="s">
        <v>2585</v>
      </c>
      <c r="O231" s="4" t="s">
        <v>2601</v>
      </c>
      <c r="P231" s="11">
        <v>728.05526890545104</v>
      </c>
      <c r="Q231" s="4" t="s">
        <v>2603</v>
      </c>
      <c r="R231" t="str">
        <f t="shared" si="21"/>
        <v/>
      </c>
      <c r="S231" s="9">
        <v>5</v>
      </c>
      <c r="T231">
        <f t="shared" si="22"/>
        <v>728.05526890545104</v>
      </c>
      <c r="U231">
        <f t="shared" si="23"/>
        <v>0</v>
      </c>
    </row>
    <row r="232" spans="1:21" x14ac:dyDescent="0.35">
      <c r="A232" s="4" t="s">
        <v>244</v>
      </c>
      <c r="B232" s="2">
        <v>45805</v>
      </c>
      <c r="C232" s="9">
        <f t="shared" si="18"/>
        <v>5</v>
      </c>
      <c r="D232" s="9" t="str">
        <f t="shared" si="19"/>
        <v>May</v>
      </c>
      <c r="E232" s="9">
        <f t="shared" si="20"/>
        <v>2025</v>
      </c>
      <c r="F232" t="s">
        <v>1794</v>
      </c>
      <c r="H232" s="9" t="str" cm="1">
        <f t="array" ref="H232">_xlfn.IFS(OR(ISBLANK(G232), G232=""),"Unknown",G232&lt;=12,"Child",G232&lt;=17,"Teen",G232&lt;=29,"Young Adult",G232&lt;=44,"Adult",G232&lt;=59,"Middle Age",G232&lt;=79,"Senior",G232&gt;=80,"Elderly")</f>
        <v>Unknown</v>
      </c>
      <c r="I232" s="4" t="s">
        <v>2561</v>
      </c>
      <c r="K232" s="7"/>
      <c r="L232" s="4" t="s">
        <v>2564</v>
      </c>
      <c r="M232" s="4" t="s">
        <v>2574</v>
      </c>
      <c r="N232" s="4" t="s">
        <v>2587</v>
      </c>
      <c r="O232" s="4" t="s">
        <v>2600</v>
      </c>
      <c r="P232" s="11">
        <v>526.27</v>
      </c>
      <c r="Q232" s="4" t="s">
        <v>2602</v>
      </c>
      <c r="R232" t="str">
        <f t="shared" si="21"/>
        <v/>
      </c>
      <c r="S232" s="9">
        <v>4</v>
      </c>
      <c r="T232">
        <f t="shared" si="22"/>
        <v>0</v>
      </c>
      <c r="U232">
        <f t="shared" si="23"/>
        <v>526.27</v>
      </c>
    </row>
    <row r="233" spans="1:21" x14ac:dyDescent="0.35">
      <c r="A233" s="4" t="s">
        <v>245</v>
      </c>
      <c r="B233" s="2">
        <v>45871</v>
      </c>
      <c r="C233" s="9">
        <f t="shared" si="18"/>
        <v>8</v>
      </c>
      <c r="D233" s="9" t="str">
        <f t="shared" si="19"/>
        <v>Aug</v>
      </c>
      <c r="E233" s="9">
        <f t="shared" si="20"/>
        <v>2025</v>
      </c>
      <c r="F233" t="s">
        <v>1795</v>
      </c>
      <c r="H233" s="9" t="str" cm="1">
        <f t="array" ref="H233">_xlfn.IFS(OR(ISBLANK(G233), G233=""),"Unknown",G233&lt;=12,"Child",G233&lt;=17,"Teen",G233&lt;=29,"Young Adult",G233&lt;=44,"Adult",G233&lt;=59,"Middle Age",G233&lt;=79,"Senior",G233&gt;=80,"Elderly")</f>
        <v>Unknown</v>
      </c>
      <c r="I233" t="s">
        <v>2607</v>
      </c>
      <c r="K233" s="7">
        <v>52.9</v>
      </c>
      <c r="L233" s="4" t="s">
        <v>2566</v>
      </c>
      <c r="M233" s="4" t="s">
        <v>2572</v>
      </c>
      <c r="N233" s="4" t="s">
        <v>2587</v>
      </c>
      <c r="O233" s="4" t="s">
        <v>2601</v>
      </c>
      <c r="P233" s="11">
        <v>890.2</v>
      </c>
      <c r="Q233" s="4" t="s">
        <v>2603</v>
      </c>
      <c r="R233" t="str">
        <f t="shared" si="21"/>
        <v/>
      </c>
      <c r="S233" s="9">
        <v>2</v>
      </c>
      <c r="T233">
        <f t="shared" si="22"/>
        <v>890.2</v>
      </c>
      <c r="U233">
        <f t="shared" si="23"/>
        <v>0</v>
      </c>
    </row>
    <row r="234" spans="1:21" x14ac:dyDescent="0.35">
      <c r="A234" s="4" t="s">
        <v>246</v>
      </c>
      <c r="B234" s="2">
        <v>45499</v>
      </c>
      <c r="C234" s="9">
        <f t="shared" si="18"/>
        <v>7</v>
      </c>
      <c r="D234" s="9" t="str">
        <f t="shared" si="19"/>
        <v>Jul</v>
      </c>
      <c r="E234" s="9">
        <f t="shared" si="20"/>
        <v>2024</v>
      </c>
      <c r="F234" t="s">
        <v>1796</v>
      </c>
      <c r="H234" s="9" t="str" cm="1">
        <f t="array" ref="H234">_xlfn.IFS(OR(ISBLANK(G234), G234=""),"Unknown",G234&lt;=12,"Child",G234&lt;=17,"Teen",G234&lt;=29,"Young Adult",G234&lt;=44,"Adult",G234&lt;=59,"Middle Age",G234&lt;=79,"Senior",G234&gt;=80,"Elderly")</f>
        <v>Unknown</v>
      </c>
      <c r="I234" s="4" t="s">
        <v>2561</v>
      </c>
      <c r="J234" s="7">
        <v>122</v>
      </c>
      <c r="K234" s="7"/>
      <c r="L234" s="4" t="s">
        <v>2564</v>
      </c>
      <c r="M234" s="4" t="s">
        <v>2578</v>
      </c>
      <c r="N234" s="4" t="s">
        <v>2589</v>
      </c>
      <c r="O234" s="4" t="s">
        <v>2601</v>
      </c>
      <c r="P234" s="11">
        <v>859.67</v>
      </c>
      <c r="Q234" s="4" t="s">
        <v>2603</v>
      </c>
      <c r="R234" t="str">
        <f t="shared" si="21"/>
        <v/>
      </c>
      <c r="S234" s="9">
        <v>1</v>
      </c>
      <c r="T234">
        <f t="shared" si="22"/>
        <v>859.67</v>
      </c>
      <c r="U234">
        <f t="shared" si="23"/>
        <v>0</v>
      </c>
    </row>
    <row r="235" spans="1:21" x14ac:dyDescent="0.35">
      <c r="A235" s="4" t="s">
        <v>247</v>
      </c>
      <c r="B235" s="2">
        <v>45744</v>
      </c>
      <c r="C235" s="9">
        <f t="shared" si="18"/>
        <v>3</v>
      </c>
      <c r="D235" s="9" t="str">
        <f t="shared" si="19"/>
        <v>Mar</v>
      </c>
      <c r="E235" s="9">
        <f t="shared" si="20"/>
        <v>2025</v>
      </c>
      <c r="F235" t="s">
        <v>1797</v>
      </c>
      <c r="H235" s="9" t="str" cm="1">
        <f t="array" ref="H235">_xlfn.IFS(OR(ISBLANK(G235), G235=""),"Unknown",G235&lt;=12,"Child",G235&lt;=17,"Teen",G235&lt;=29,"Young Adult",G235&lt;=44,"Adult",G235&lt;=59,"Middle Age",G235&lt;=79,"Senior",G235&gt;=80,"Elderly")</f>
        <v>Unknown</v>
      </c>
      <c r="I235" s="4" t="s">
        <v>2607</v>
      </c>
      <c r="K235" s="7"/>
      <c r="L235" s="4" t="s">
        <v>2565</v>
      </c>
      <c r="M235" s="4" t="s">
        <v>2581</v>
      </c>
      <c r="N235" s="4" t="s">
        <v>2585</v>
      </c>
      <c r="O235" s="4" t="s">
        <v>2601</v>
      </c>
      <c r="P235" s="11">
        <v>782.17</v>
      </c>
      <c r="Q235" t="s">
        <v>2609</v>
      </c>
      <c r="R235" t="str">
        <f t="shared" si="21"/>
        <v/>
      </c>
      <c r="S235" s="9" t="s">
        <v>2610</v>
      </c>
      <c r="T235">
        <f t="shared" si="22"/>
        <v>0</v>
      </c>
      <c r="U235">
        <f t="shared" si="23"/>
        <v>782.17</v>
      </c>
    </row>
    <row r="236" spans="1:21" x14ac:dyDescent="0.35">
      <c r="A236" s="4" t="s">
        <v>248</v>
      </c>
      <c r="B236" s="2">
        <v>45903</v>
      </c>
      <c r="C236" s="9">
        <f t="shared" si="18"/>
        <v>9</v>
      </c>
      <c r="D236" s="9" t="str">
        <f t="shared" si="19"/>
        <v>Sep</v>
      </c>
      <c r="E236" s="9">
        <f t="shared" si="20"/>
        <v>2025</v>
      </c>
      <c r="F236" t="s">
        <v>1798</v>
      </c>
      <c r="G236" s="9">
        <v>41</v>
      </c>
      <c r="H236" s="9" t="str" cm="1">
        <f t="array" ref="H236">_xlfn.IFS(OR(ISBLANK(G236), G236=""),"Unknown",G236&lt;=12,"Child",G236&lt;=17,"Teen",G236&lt;=29,"Young Adult",G236&lt;=44,"Adult",G236&lt;=59,"Middle Age",G236&lt;=79,"Senior",G236&gt;=80,"Elderly")</f>
        <v>Adult</v>
      </c>
      <c r="I236" s="4" t="s">
        <v>2561</v>
      </c>
      <c r="J236" s="7">
        <v>174.6</v>
      </c>
      <c r="K236" s="7"/>
      <c r="L236" s="4" t="s">
        <v>2567</v>
      </c>
      <c r="M236" s="4" t="s">
        <v>2582</v>
      </c>
      <c r="N236" s="4" t="s">
        <v>2597</v>
      </c>
      <c r="O236" s="4" t="s">
        <v>2598</v>
      </c>
      <c r="P236" s="11">
        <v>145.05000000000001</v>
      </c>
      <c r="Q236" s="4" t="s">
        <v>2604</v>
      </c>
      <c r="R236" t="str">
        <f t="shared" si="21"/>
        <v/>
      </c>
      <c r="S236" s="9">
        <v>2</v>
      </c>
      <c r="T236">
        <f t="shared" si="22"/>
        <v>0</v>
      </c>
      <c r="U236">
        <f t="shared" si="23"/>
        <v>145.05000000000001</v>
      </c>
    </row>
    <row r="237" spans="1:21" x14ac:dyDescent="0.35">
      <c r="A237" s="4" t="s">
        <v>249</v>
      </c>
      <c r="B237" s="2">
        <v>45734</v>
      </c>
      <c r="C237" s="9">
        <f t="shared" si="18"/>
        <v>3</v>
      </c>
      <c r="D237" s="9" t="str">
        <f t="shared" si="19"/>
        <v>Mar</v>
      </c>
      <c r="E237" s="9">
        <f t="shared" si="20"/>
        <v>2025</v>
      </c>
      <c r="F237" t="s">
        <v>1799</v>
      </c>
      <c r="G237" s="9">
        <v>28</v>
      </c>
      <c r="H237" s="9" t="str" cm="1">
        <f t="array" ref="H237">_xlfn.IFS(OR(ISBLANK(G237), G237=""),"Unknown",G237&lt;=12,"Child",G237&lt;=17,"Teen",G237&lt;=29,"Young Adult",G237&lt;=44,"Adult",G237&lt;=59,"Middle Age",G237&lt;=79,"Senior",G237&gt;=80,"Elderly")</f>
        <v>Young Adult</v>
      </c>
      <c r="I237" s="4" t="s">
        <v>2558</v>
      </c>
      <c r="K237" s="7">
        <v>119</v>
      </c>
      <c r="L237" s="4" t="s">
        <v>2567</v>
      </c>
      <c r="M237" s="4" t="s">
        <v>2569</v>
      </c>
      <c r="N237" s="4" t="s">
        <v>2585</v>
      </c>
      <c r="O237" s="4" t="s">
        <v>2600</v>
      </c>
      <c r="P237" s="11">
        <v>328.25</v>
      </c>
      <c r="Q237" s="4" t="s">
        <v>2603</v>
      </c>
      <c r="R237" t="str">
        <f t="shared" si="21"/>
        <v/>
      </c>
      <c r="S237" s="9" t="s">
        <v>2610</v>
      </c>
      <c r="T237">
        <f t="shared" si="22"/>
        <v>328.25</v>
      </c>
      <c r="U237">
        <f t="shared" si="23"/>
        <v>0</v>
      </c>
    </row>
    <row r="238" spans="1:21" x14ac:dyDescent="0.35">
      <c r="A238" s="4" t="s">
        <v>250</v>
      </c>
      <c r="B238" s="2">
        <v>45606</v>
      </c>
      <c r="C238" s="9">
        <f t="shared" si="18"/>
        <v>11</v>
      </c>
      <c r="D238" s="9" t="str">
        <f t="shared" si="19"/>
        <v>Nov</v>
      </c>
      <c r="E238" s="9">
        <f t="shared" si="20"/>
        <v>2024</v>
      </c>
      <c r="F238" t="s">
        <v>1800</v>
      </c>
      <c r="H238" s="9" t="str" cm="1">
        <f t="array" ref="H238">_xlfn.IFS(OR(ISBLANK(G238), G238=""),"Unknown",G238&lt;=12,"Child",G238&lt;=17,"Teen",G238&lt;=29,"Young Adult",G238&lt;=44,"Adult",G238&lt;=59,"Middle Age",G238&lt;=79,"Senior",G238&gt;=80,"Elderly")</f>
        <v>Unknown</v>
      </c>
      <c r="I238" s="4" t="s">
        <v>2561</v>
      </c>
      <c r="K238" s="7"/>
      <c r="L238" s="4" t="s">
        <v>2563</v>
      </c>
      <c r="M238" s="4" t="s">
        <v>2580</v>
      </c>
      <c r="N238" s="4" t="s">
        <v>2590</v>
      </c>
      <c r="O238" s="4" t="s">
        <v>2598</v>
      </c>
      <c r="P238" s="11">
        <v>803.77</v>
      </c>
      <c r="Q238" s="4" t="s">
        <v>2603</v>
      </c>
      <c r="R238" t="str">
        <f t="shared" si="21"/>
        <v/>
      </c>
      <c r="S238" s="9">
        <v>4</v>
      </c>
      <c r="T238">
        <f t="shared" si="22"/>
        <v>803.77</v>
      </c>
      <c r="U238">
        <f t="shared" si="23"/>
        <v>0</v>
      </c>
    </row>
    <row r="239" spans="1:21" x14ac:dyDescent="0.35">
      <c r="A239" s="4" t="s">
        <v>251</v>
      </c>
      <c r="B239" s="2">
        <v>45802</v>
      </c>
      <c r="C239" s="9">
        <f t="shared" si="18"/>
        <v>5</v>
      </c>
      <c r="D239" s="9" t="str">
        <f t="shared" si="19"/>
        <v>May</v>
      </c>
      <c r="E239" s="9">
        <f t="shared" si="20"/>
        <v>2025</v>
      </c>
      <c r="F239" t="s">
        <v>1801</v>
      </c>
      <c r="H239" s="9" t="str" cm="1">
        <f t="array" ref="H239">_xlfn.IFS(OR(ISBLANK(G239), G239=""),"Unknown",G239&lt;=12,"Child",G239&lt;=17,"Teen",G239&lt;=29,"Young Adult",G239&lt;=44,"Adult",G239&lt;=59,"Middle Age",G239&lt;=79,"Senior",G239&gt;=80,"Elderly")</f>
        <v>Unknown</v>
      </c>
      <c r="I239" s="4" t="s">
        <v>2561</v>
      </c>
      <c r="J239" s="7">
        <v>152.80000000000001</v>
      </c>
      <c r="K239" s="7"/>
      <c r="L239" s="4" t="s">
        <v>2564</v>
      </c>
      <c r="M239" s="4" t="s">
        <v>2583</v>
      </c>
      <c r="N239" s="4" t="s">
        <v>2589</v>
      </c>
      <c r="O239" s="4" t="s">
        <v>2599</v>
      </c>
      <c r="P239" s="11">
        <v>838.02</v>
      </c>
      <c r="Q239" s="4" t="s">
        <v>2602</v>
      </c>
      <c r="R239" t="str">
        <f t="shared" si="21"/>
        <v/>
      </c>
      <c r="S239" s="9">
        <v>1</v>
      </c>
      <c r="T239">
        <f t="shared" si="22"/>
        <v>0</v>
      </c>
      <c r="U239">
        <f t="shared" si="23"/>
        <v>838.02</v>
      </c>
    </row>
    <row r="240" spans="1:21" x14ac:dyDescent="0.35">
      <c r="A240" s="4" t="s">
        <v>252</v>
      </c>
      <c r="B240" s="2">
        <v>45709</v>
      </c>
      <c r="C240" s="9">
        <f t="shared" si="18"/>
        <v>2</v>
      </c>
      <c r="D240" s="9" t="str">
        <f t="shared" si="19"/>
        <v>Feb</v>
      </c>
      <c r="E240" s="9">
        <f t="shared" si="20"/>
        <v>2025</v>
      </c>
      <c r="F240" t="s">
        <v>1802</v>
      </c>
      <c r="H240" s="9" t="str" cm="1">
        <f t="array" ref="H240">_xlfn.IFS(OR(ISBLANK(G240), G240=""),"Unknown",G240&lt;=12,"Child",G240&lt;=17,"Teen",G240&lt;=29,"Young Adult",G240&lt;=44,"Adult",G240&lt;=59,"Middle Age",G240&lt;=79,"Senior",G240&gt;=80,"Elderly")</f>
        <v>Unknown</v>
      </c>
      <c r="I240" s="4" t="s">
        <v>2558</v>
      </c>
      <c r="K240" s="7"/>
      <c r="L240" s="4" t="s">
        <v>2567</v>
      </c>
      <c r="M240" s="4" t="s">
        <v>2579</v>
      </c>
      <c r="N240" s="4" t="s">
        <v>2585</v>
      </c>
      <c r="O240" s="4" t="s">
        <v>2599</v>
      </c>
      <c r="P240" s="11">
        <v>600.63</v>
      </c>
      <c r="Q240" t="s">
        <v>2609</v>
      </c>
      <c r="R240" t="str">
        <f t="shared" si="21"/>
        <v/>
      </c>
      <c r="S240" s="9">
        <v>5</v>
      </c>
      <c r="T240">
        <f t="shared" si="22"/>
        <v>0</v>
      </c>
      <c r="U240">
        <f t="shared" si="23"/>
        <v>600.63</v>
      </c>
    </row>
    <row r="241" spans="1:21" x14ac:dyDescent="0.35">
      <c r="A241" s="4" t="s">
        <v>253</v>
      </c>
      <c r="B241" s="2">
        <v>45466</v>
      </c>
      <c r="C241" s="9">
        <f t="shared" si="18"/>
        <v>6</v>
      </c>
      <c r="D241" s="9" t="str">
        <f t="shared" si="19"/>
        <v>Jun</v>
      </c>
      <c r="E241" s="9">
        <f t="shared" si="20"/>
        <v>2024</v>
      </c>
      <c r="F241" t="s">
        <v>1803</v>
      </c>
      <c r="H241" s="9" t="str" cm="1">
        <f t="array" ref="H241">_xlfn.IFS(OR(ISBLANK(G241), G241=""),"Unknown",G241&lt;=12,"Child",G241&lt;=17,"Teen",G241&lt;=29,"Young Adult",G241&lt;=44,"Adult",G241&lt;=59,"Middle Age",G241&lt;=79,"Senior",G241&gt;=80,"Elderly")</f>
        <v>Unknown</v>
      </c>
      <c r="I241" t="s">
        <v>2607</v>
      </c>
      <c r="K241" s="7"/>
      <c r="L241" s="4" t="s">
        <v>2564</v>
      </c>
      <c r="M241" s="4" t="s">
        <v>2575</v>
      </c>
      <c r="N241" s="4" t="s">
        <v>2587</v>
      </c>
      <c r="O241" s="4" t="s">
        <v>2600</v>
      </c>
      <c r="P241" s="11">
        <v>555.44000000000005</v>
      </c>
      <c r="Q241" s="4" t="s">
        <v>2604</v>
      </c>
      <c r="R241" t="str">
        <f t="shared" si="21"/>
        <v/>
      </c>
      <c r="S241" s="9">
        <v>4</v>
      </c>
      <c r="T241">
        <f t="shared" si="22"/>
        <v>0</v>
      </c>
      <c r="U241">
        <f t="shared" si="23"/>
        <v>555.44000000000005</v>
      </c>
    </row>
    <row r="242" spans="1:21" x14ac:dyDescent="0.35">
      <c r="A242" s="4" t="s">
        <v>254</v>
      </c>
      <c r="B242" s="2">
        <v>45512</v>
      </c>
      <c r="C242" s="9">
        <f t="shared" si="18"/>
        <v>8</v>
      </c>
      <c r="D242" s="9" t="str">
        <f t="shared" si="19"/>
        <v>Aug</v>
      </c>
      <c r="E242" s="9">
        <f t="shared" si="20"/>
        <v>2024</v>
      </c>
      <c r="F242" t="s">
        <v>1804</v>
      </c>
      <c r="H242" s="9" t="str" cm="1">
        <f t="array" ref="H242">_xlfn.IFS(OR(ISBLANK(G242), G242=""),"Unknown",G242&lt;=12,"Child",G242&lt;=17,"Teen",G242&lt;=29,"Young Adult",G242&lt;=44,"Adult",G242&lt;=59,"Middle Age",G242&lt;=79,"Senior",G242&gt;=80,"Elderly")</f>
        <v>Unknown</v>
      </c>
      <c r="I242" t="s">
        <v>2607</v>
      </c>
      <c r="K242" s="7">
        <v>76.900000000000006</v>
      </c>
      <c r="L242" s="4" t="s">
        <v>2568</v>
      </c>
      <c r="M242" s="4" t="s">
        <v>2575</v>
      </c>
      <c r="N242" s="4" t="s">
        <v>2590</v>
      </c>
      <c r="O242" s="4" t="s">
        <v>2601</v>
      </c>
      <c r="P242" s="11">
        <v>476.37</v>
      </c>
      <c r="Q242" t="s">
        <v>2609</v>
      </c>
      <c r="R242" t="str">
        <f t="shared" si="21"/>
        <v/>
      </c>
      <c r="S242" s="9">
        <v>5</v>
      </c>
      <c r="T242">
        <f t="shared" si="22"/>
        <v>0</v>
      </c>
      <c r="U242">
        <f t="shared" si="23"/>
        <v>476.37</v>
      </c>
    </row>
    <row r="243" spans="1:21" x14ac:dyDescent="0.35">
      <c r="A243" s="4" t="s">
        <v>255</v>
      </c>
      <c r="B243" s="2">
        <v>45301</v>
      </c>
      <c r="C243" s="9">
        <f t="shared" si="18"/>
        <v>1</v>
      </c>
      <c r="D243" s="9" t="str">
        <f t="shared" si="19"/>
        <v>Jan</v>
      </c>
      <c r="E243" s="9">
        <f t="shared" si="20"/>
        <v>2024</v>
      </c>
      <c r="F243" t="s">
        <v>1805</v>
      </c>
      <c r="G243" s="9">
        <v>24</v>
      </c>
      <c r="H243" s="9" t="str" cm="1">
        <f t="array" ref="H243">_xlfn.IFS(OR(ISBLANK(G243), G243=""),"Unknown",G243&lt;=12,"Child",G243&lt;=17,"Teen",G243&lt;=29,"Young Adult",G243&lt;=44,"Adult",G243&lt;=59,"Middle Age",G243&lt;=79,"Senior",G243&gt;=80,"Elderly")</f>
        <v>Young Adult</v>
      </c>
      <c r="I243" t="s">
        <v>2607</v>
      </c>
      <c r="K243" s="7">
        <v>43.2</v>
      </c>
      <c r="L243" s="4" t="s">
        <v>2563</v>
      </c>
      <c r="M243" s="4" t="s">
        <v>2569</v>
      </c>
      <c r="N243" s="4" t="s">
        <v>2588</v>
      </c>
      <c r="O243" s="4" t="s">
        <v>2600</v>
      </c>
      <c r="P243" s="11">
        <v>771.41</v>
      </c>
      <c r="Q243" s="4" t="s">
        <v>2603</v>
      </c>
      <c r="R243" t="str">
        <f t="shared" si="21"/>
        <v/>
      </c>
      <c r="S243" s="9">
        <v>4</v>
      </c>
      <c r="T243">
        <f t="shared" si="22"/>
        <v>771.41</v>
      </c>
      <c r="U243">
        <f t="shared" si="23"/>
        <v>0</v>
      </c>
    </row>
    <row r="244" spans="1:21" x14ac:dyDescent="0.35">
      <c r="A244" s="4" t="s">
        <v>256</v>
      </c>
      <c r="B244" s="2">
        <v>45780</v>
      </c>
      <c r="C244" s="9">
        <f t="shared" si="18"/>
        <v>5</v>
      </c>
      <c r="D244" s="9" t="str">
        <f t="shared" si="19"/>
        <v>May</v>
      </c>
      <c r="E244" s="9">
        <f t="shared" si="20"/>
        <v>2025</v>
      </c>
      <c r="F244" t="s">
        <v>1806</v>
      </c>
      <c r="H244" s="9" t="str" cm="1">
        <f t="array" ref="H244">_xlfn.IFS(OR(ISBLANK(G244), G244=""),"Unknown",G244&lt;=12,"Child",G244&lt;=17,"Teen",G244&lt;=29,"Young Adult",G244&lt;=44,"Adult",G244&lt;=59,"Middle Age",G244&lt;=79,"Senior",G244&gt;=80,"Elderly")</f>
        <v>Unknown</v>
      </c>
      <c r="I244" t="s">
        <v>2607</v>
      </c>
      <c r="J244" s="7">
        <v>117.6</v>
      </c>
      <c r="K244" s="7">
        <v>99.1</v>
      </c>
      <c r="L244" s="4" t="s">
        <v>2565</v>
      </c>
      <c r="M244" s="4" t="s">
        <v>2571</v>
      </c>
      <c r="N244" s="4" t="s">
        <v>2584</v>
      </c>
      <c r="O244" s="4" t="s">
        <v>2601</v>
      </c>
      <c r="P244" s="11">
        <v>133.528753820216</v>
      </c>
      <c r="Q244" s="4" t="s">
        <v>2602</v>
      </c>
      <c r="R244" t="str">
        <f t="shared" si="21"/>
        <v/>
      </c>
      <c r="S244" s="9">
        <v>5</v>
      </c>
      <c r="T244">
        <f t="shared" si="22"/>
        <v>0</v>
      </c>
      <c r="U244">
        <f t="shared" si="23"/>
        <v>133.528753820216</v>
      </c>
    </row>
    <row r="245" spans="1:21" x14ac:dyDescent="0.35">
      <c r="A245" s="4" t="s">
        <v>257</v>
      </c>
      <c r="B245" s="2">
        <v>45722</v>
      </c>
      <c r="C245" s="9">
        <f t="shared" si="18"/>
        <v>3</v>
      </c>
      <c r="D245" s="9" t="str">
        <f t="shared" si="19"/>
        <v>Mar</v>
      </c>
      <c r="E245" s="9">
        <f t="shared" si="20"/>
        <v>2025</v>
      </c>
      <c r="F245" t="s">
        <v>1807</v>
      </c>
      <c r="H245" s="9" t="str" cm="1">
        <f t="array" ref="H245">_xlfn.IFS(OR(ISBLANK(G245), G245=""),"Unknown",G245&lt;=12,"Child",G245&lt;=17,"Teen",G245&lt;=29,"Young Adult",G245&lt;=44,"Adult",G245&lt;=59,"Middle Age",G245&lt;=79,"Senior",G245&gt;=80,"Elderly")</f>
        <v>Unknown</v>
      </c>
      <c r="I245" t="s">
        <v>2607</v>
      </c>
      <c r="K245" s="7"/>
      <c r="L245" s="4" t="s">
        <v>2567</v>
      </c>
      <c r="M245" s="4" t="s">
        <v>2576</v>
      </c>
      <c r="N245" s="4" t="s">
        <v>2584</v>
      </c>
      <c r="O245" s="4" t="s">
        <v>2601</v>
      </c>
      <c r="P245" s="11">
        <v>860.02</v>
      </c>
      <c r="Q245" t="s">
        <v>2609</v>
      </c>
      <c r="R245" t="str">
        <f t="shared" si="21"/>
        <v/>
      </c>
      <c r="S245" s="9" t="s">
        <v>2610</v>
      </c>
      <c r="T245">
        <f t="shared" si="22"/>
        <v>0</v>
      </c>
      <c r="U245">
        <f t="shared" si="23"/>
        <v>860.02</v>
      </c>
    </row>
    <row r="246" spans="1:21" x14ac:dyDescent="0.35">
      <c r="A246" s="4" t="s">
        <v>258</v>
      </c>
      <c r="B246" s="2">
        <v>45814</v>
      </c>
      <c r="C246" s="9">
        <f t="shared" si="18"/>
        <v>6</v>
      </c>
      <c r="D246" s="9" t="str">
        <f t="shared" si="19"/>
        <v>Jun</v>
      </c>
      <c r="E246" s="9">
        <f t="shared" si="20"/>
        <v>2025</v>
      </c>
      <c r="F246" t="s">
        <v>1808</v>
      </c>
      <c r="G246" s="9">
        <v>36</v>
      </c>
      <c r="H246" s="9" t="str" cm="1">
        <f t="array" ref="H246">_xlfn.IFS(OR(ISBLANK(G246), G246=""),"Unknown",G246&lt;=12,"Child",G246&lt;=17,"Teen",G246&lt;=29,"Young Adult",G246&lt;=44,"Adult",G246&lt;=59,"Middle Age",G246&lt;=79,"Senior",G246&gt;=80,"Elderly")</f>
        <v>Adult</v>
      </c>
      <c r="I246" s="4" t="s">
        <v>2558</v>
      </c>
      <c r="J246" s="7">
        <v>181.1</v>
      </c>
      <c r="K246" s="7"/>
      <c r="L246" s="4" t="s">
        <v>2567</v>
      </c>
      <c r="M246" s="4" t="s">
        <v>2573</v>
      </c>
      <c r="N246" s="4" t="s">
        <v>2588</v>
      </c>
      <c r="O246" s="4" t="s">
        <v>2598</v>
      </c>
      <c r="P246" s="11">
        <v>88.77</v>
      </c>
      <c r="Q246" t="s">
        <v>2609</v>
      </c>
      <c r="R246" t="str">
        <f t="shared" si="21"/>
        <v/>
      </c>
      <c r="S246" s="9">
        <v>4</v>
      </c>
      <c r="T246">
        <f t="shared" si="22"/>
        <v>0</v>
      </c>
      <c r="U246">
        <f t="shared" si="23"/>
        <v>88.77</v>
      </c>
    </row>
    <row r="247" spans="1:21" x14ac:dyDescent="0.35">
      <c r="A247" s="4" t="s">
        <v>259</v>
      </c>
      <c r="B247" s="2">
        <v>45614</v>
      </c>
      <c r="C247" s="9">
        <f t="shared" si="18"/>
        <v>11</v>
      </c>
      <c r="D247" s="9" t="str">
        <f t="shared" si="19"/>
        <v>Nov</v>
      </c>
      <c r="E247" s="9">
        <f t="shared" si="20"/>
        <v>2024</v>
      </c>
      <c r="F247" t="s">
        <v>1809</v>
      </c>
      <c r="H247" s="9" t="str" cm="1">
        <f t="array" ref="H247">_xlfn.IFS(OR(ISBLANK(G247), G247=""),"Unknown",G247&lt;=12,"Child",G247&lt;=17,"Teen",G247&lt;=29,"Young Adult",G247&lt;=44,"Adult",G247&lt;=59,"Middle Age",G247&lt;=79,"Senior",G247&gt;=80,"Elderly")</f>
        <v>Unknown</v>
      </c>
      <c r="I247" s="4" t="s">
        <v>2558</v>
      </c>
      <c r="J247" s="7">
        <v>161.30000000000001</v>
      </c>
      <c r="K247" s="7"/>
      <c r="L247" s="4" t="s">
        <v>2564</v>
      </c>
      <c r="M247" s="4" t="s">
        <v>2569</v>
      </c>
      <c r="N247" s="4" t="s">
        <v>2589</v>
      </c>
      <c r="O247" s="4" t="s">
        <v>2598</v>
      </c>
      <c r="P247" s="11">
        <v>625.28</v>
      </c>
      <c r="Q247" t="s">
        <v>2609</v>
      </c>
      <c r="R247" t="str">
        <f t="shared" si="21"/>
        <v/>
      </c>
      <c r="S247" s="9" t="s">
        <v>2610</v>
      </c>
      <c r="T247">
        <f t="shared" si="22"/>
        <v>0</v>
      </c>
      <c r="U247">
        <f t="shared" si="23"/>
        <v>625.28</v>
      </c>
    </row>
    <row r="248" spans="1:21" x14ac:dyDescent="0.35">
      <c r="A248" s="4" t="s">
        <v>260</v>
      </c>
      <c r="B248" s="2">
        <v>45730</v>
      </c>
      <c r="C248" s="9">
        <f t="shared" si="18"/>
        <v>3</v>
      </c>
      <c r="D248" s="9" t="str">
        <f t="shared" si="19"/>
        <v>Mar</v>
      </c>
      <c r="E248" s="9">
        <f t="shared" si="20"/>
        <v>2025</v>
      </c>
      <c r="F248" t="s">
        <v>1810</v>
      </c>
      <c r="H248" s="9" t="str" cm="1">
        <f t="array" ref="H248">_xlfn.IFS(OR(ISBLANK(G248), G248=""),"Unknown",G248&lt;=12,"Child",G248&lt;=17,"Teen",G248&lt;=29,"Young Adult",G248&lt;=44,"Adult",G248&lt;=59,"Middle Age",G248&lt;=79,"Senior",G248&gt;=80,"Elderly")</f>
        <v>Unknown</v>
      </c>
      <c r="I248" s="4" t="s">
        <v>2558</v>
      </c>
      <c r="K248" s="7"/>
      <c r="L248" s="4" t="s">
        <v>2565</v>
      </c>
      <c r="M248" s="4" t="s">
        <v>2581</v>
      </c>
      <c r="N248" s="4" t="s">
        <v>2588</v>
      </c>
      <c r="O248" s="4" t="s">
        <v>2598</v>
      </c>
      <c r="P248" s="11">
        <v>219.11</v>
      </c>
      <c r="Q248" s="4" t="s">
        <v>2604</v>
      </c>
      <c r="R248" t="str">
        <f t="shared" si="21"/>
        <v/>
      </c>
      <c r="S248" s="9">
        <v>4</v>
      </c>
      <c r="T248">
        <f t="shared" si="22"/>
        <v>0</v>
      </c>
      <c r="U248">
        <f t="shared" si="23"/>
        <v>219.11</v>
      </c>
    </row>
    <row r="249" spans="1:21" x14ac:dyDescent="0.35">
      <c r="A249" s="4" t="s">
        <v>261</v>
      </c>
      <c r="B249" s="2">
        <v>45521</v>
      </c>
      <c r="C249" s="9">
        <f t="shared" si="18"/>
        <v>8</v>
      </c>
      <c r="D249" s="9" t="str">
        <f t="shared" si="19"/>
        <v>Aug</v>
      </c>
      <c r="E249" s="9">
        <f t="shared" si="20"/>
        <v>2024</v>
      </c>
      <c r="F249" t="s">
        <v>1811</v>
      </c>
      <c r="G249" s="9">
        <v>1</v>
      </c>
      <c r="H249" s="9" t="str" cm="1">
        <f t="array" ref="H249">_xlfn.IFS(OR(ISBLANK(G249), G249=""),"Unknown",G249&lt;=12,"Child",G249&lt;=17,"Teen",G249&lt;=29,"Young Adult",G249&lt;=44,"Adult",G249&lt;=59,"Middle Age",G249&lt;=79,"Senior",G249&gt;=80,"Elderly")</f>
        <v>Child</v>
      </c>
      <c r="I249" s="4" t="s">
        <v>2558</v>
      </c>
      <c r="K249" s="7">
        <v>63.5</v>
      </c>
      <c r="L249" s="4" t="s">
        <v>2568</v>
      </c>
      <c r="M249" s="4" t="s">
        <v>2575</v>
      </c>
      <c r="N249" s="4" t="s">
        <v>2586</v>
      </c>
      <c r="O249" s="4" t="s">
        <v>2601</v>
      </c>
      <c r="P249" s="11">
        <v>853.52</v>
      </c>
      <c r="Q249" s="4" t="s">
        <v>2604</v>
      </c>
      <c r="R249" t="str">
        <f t="shared" si="21"/>
        <v/>
      </c>
      <c r="S249" s="9">
        <v>2</v>
      </c>
      <c r="T249">
        <f t="shared" si="22"/>
        <v>0</v>
      </c>
      <c r="U249">
        <f t="shared" si="23"/>
        <v>853.52</v>
      </c>
    </row>
    <row r="250" spans="1:21" x14ac:dyDescent="0.35">
      <c r="A250" s="4" t="s">
        <v>262</v>
      </c>
      <c r="B250" s="2">
        <v>45691</v>
      </c>
      <c r="C250" s="9">
        <f t="shared" si="18"/>
        <v>2</v>
      </c>
      <c r="D250" s="9" t="str">
        <f t="shared" si="19"/>
        <v>Feb</v>
      </c>
      <c r="E250" s="9">
        <f t="shared" si="20"/>
        <v>2025</v>
      </c>
      <c r="F250" t="s">
        <v>1812</v>
      </c>
      <c r="H250" s="9" t="str" cm="1">
        <f t="array" ref="H250">_xlfn.IFS(OR(ISBLANK(G250), G250=""),"Unknown",G250&lt;=12,"Child",G250&lt;=17,"Teen",G250&lt;=29,"Young Adult",G250&lt;=44,"Adult",G250&lt;=59,"Middle Age",G250&lt;=79,"Senior",G250&gt;=80,"Elderly")</f>
        <v>Unknown</v>
      </c>
      <c r="I250" s="4" t="s">
        <v>2561</v>
      </c>
      <c r="K250" s="7">
        <v>77.3</v>
      </c>
      <c r="L250" s="4" t="s">
        <v>2565</v>
      </c>
      <c r="M250" s="4" t="s">
        <v>2574</v>
      </c>
      <c r="N250" s="4" t="s">
        <v>2586</v>
      </c>
      <c r="O250" s="4" t="s">
        <v>2601</v>
      </c>
      <c r="P250" s="11">
        <v>24.22</v>
      </c>
      <c r="Q250" s="4" t="s">
        <v>2603</v>
      </c>
      <c r="R250" t="str">
        <f t="shared" si="21"/>
        <v/>
      </c>
      <c r="S250" s="9">
        <v>2</v>
      </c>
      <c r="T250">
        <f t="shared" si="22"/>
        <v>24.22</v>
      </c>
      <c r="U250">
        <f t="shared" si="23"/>
        <v>0</v>
      </c>
    </row>
    <row r="251" spans="1:21" x14ac:dyDescent="0.35">
      <c r="A251" s="4" t="s">
        <v>263</v>
      </c>
      <c r="B251" s="2">
        <v>45495</v>
      </c>
      <c r="C251" s="9">
        <f t="shared" si="18"/>
        <v>7</v>
      </c>
      <c r="D251" s="9" t="str">
        <f t="shared" si="19"/>
        <v>Jul</v>
      </c>
      <c r="E251" s="9">
        <f t="shared" si="20"/>
        <v>2024</v>
      </c>
      <c r="F251" t="s">
        <v>1813</v>
      </c>
      <c r="G251" s="9">
        <v>74</v>
      </c>
      <c r="H251" s="9" t="str" cm="1">
        <f t="array" ref="H251">_xlfn.IFS(OR(ISBLANK(G251), G251=""),"Unknown",G251&lt;=12,"Child",G251&lt;=17,"Teen",G251&lt;=29,"Young Adult",G251&lt;=44,"Adult",G251&lt;=59,"Middle Age",G251&lt;=79,"Senior",G251&gt;=80,"Elderly")</f>
        <v>Senior</v>
      </c>
      <c r="I251" s="4" t="s">
        <v>2558</v>
      </c>
      <c r="J251" s="7">
        <v>144.4</v>
      </c>
      <c r="K251" s="7"/>
      <c r="L251" s="4" t="s">
        <v>2564</v>
      </c>
      <c r="M251" s="4" t="s">
        <v>2579</v>
      </c>
      <c r="N251" s="4" t="s">
        <v>2585</v>
      </c>
      <c r="O251" s="4" t="s">
        <v>2600</v>
      </c>
      <c r="P251" s="11">
        <v>398.64466457772301</v>
      </c>
      <c r="Q251" s="4" t="s">
        <v>2603</v>
      </c>
      <c r="R251" t="str">
        <f t="shared" si="21"/>
        <v/>
      </c>
      <c r="S251" s="9">
        <v>5</v>
      </c>
      <c r="T251">
        <f t="shared" si="22"/>
        <v>398.64466457772301</v>
      </c>
      <c r="U251">
        <f t="shared" si="23"/>
        <v>0</v>
      </c>
    </row>
    <row r="252" spans="1:21" x14ac:dyDescent="0.35">
      <c r="A252" s="4" t="s">
        <v>264</v>
      </c>
      <c r="B252" s="2">
        <v>45585</v>
      </c>
      <c r="C252" s="9">
        <f t="shared" si="18"/>
        <v>10</v>
      </c>
      <c r="D252" s="9" t="str">
        <f t="shared" si="19"/>
        <v>Oct</v>
      </c>
      <c r="E252" s="9">
        <f t="shared" si="20"/>
        <v>2024</v>
      </c>
      <c r="F252" t="s">
        <v>1814</v>
      </c>
      <c r="H252" s="9" t="str" cm="1">
        <f t="array" ref="H252">_xlfn.IFS(OR(ISBLANK(G252), G252=""),"Unknown",G252&lt;=12,"Child",G252&lt;=17,"Teen",G252&lt;=29,"Young Adult",G252&lt;=44,"Adult",G252&lt;=59,"Middle Age",G252&lt;=79,"Senior",G252&gt;=80,"Elderly")</f>
        <v>Unknown</v>
      </c>
      <c r="I252" t="s">
        <v>2607</v>
      </c>
      <c r="K252" s="7"/>
      <c r="L252" s="4" t="s">
        <v>2566</v>
      </c>
      <c r="M252" s="4" t="s">
        <v>2569</v>
      </c>
      <c r="N252" s="4" t="s">
        <v>2589</v>
      </c>
      <c r="O252" s="4" t="s">
        <v>2598</v>
      </c>
      <c r="P252" s="11">
        <v>178.7</v>
      </c>
      <c r="Q252" t="s">
        <v>2609</v>
      </c>
      <c r="R252" t="str">
        <f t="shared" si="21"/>
        <v/>
      </c>
      <c r="S252" s="9">
        <v>1</v>
      </c>
      <c r="T252">
        <f t="shared" si="22"/>
        <v>0</v>
      </c>
      <c r="U252">
        <f t="shared" si="23"/>
        <v>178.7</v>
      </c>
    </row>
    <row r="253" spans="1:21" x14ac:dyDescent="0.35">
      <c r="A253" s="4" t="s">
        <v>265</v>
      </c>
      <c r="B253" s="2">
        <v>45420</v>
      </c>
      <c r="C253" s="9">
        <f t="shared" si="18"/>
        <v>5</v>
      </c>
      <c r="D253" s="9" t="str">
        <f t="shared" si="19"/>
        <v>May</v>
      </c>
      <c r="E253" s="9">
        <f t="shared" si="20"/>
        <v>2024</v>
      </c>
      <c r="F253" t="s">
        <v>1815</v>
      </c>
      <c r="G253" s="9">
        <v>52</v>
      </c>
      <c r="H253" s="9" t="str" cm="1">
        <f t="array" ref="H253">_xlfn.IFS(OR(ISBLANK(G253), G253=""),"Unknown",G253&lt;=12,"Child",G253&lt;=17,"Teen",G253&lt;=29,"Young Adult",G253&lt;=44,"Adult",G253&lt;=59,"Middle Age",G253&lt;=79,"Senior",G253&gt;=80,"Elderly")</f>
        <v>Middle Age</v>
      </c>
      <c r="I253" s="4" t="s">
        <v>2558</v>
      </c>
      <c r="K253" s="7"/>
      <c r="L253" s="4" t="s">
        <v>2567</v>
      </c>
      <c r="M253" s="4" t="s">
        <v>2575</v>
      </c>
      <c r="N253" s="4" t="s">
        <v>2585</v>
      </c>
      <c r="O253" s="4" t="s">
        <v>2599</v>
      </c>
      <c r="P253" s="11">
        <v>98.4231686247537</v>
      </c>
      <c r="Q253" s="4" t="s">
        <v>2603</v>
      </c>
      <c r="R253" t="str">
        <f t="shared" si="21"/>
        <v/>
      </c>
      <c r="S253" s="9">
        <v>4</v>
      </c>
      <c r="T253">
        <f t="shared" si="22"/>
        <v>98.4231686247537</v>
      </c>
      <c r="U253">
        <f t="shared" si="23"/>
        <v>0</v>
      </c>
    </row>
    <row r="254" spans="1:21" x14ac:dyDescent="0.35">
      <c r="A254" s="4" t="s">
        <v>266</v>
      </c>
      <c r="B254" s="2">
        <v>45556</v>
      </c>
      <c r="C254" s="9">
        <f t="shared" si="18"/>
        <v>9</v>
      </c>
      <c r="D254" s="9" t="str">
        <f t="shared" si="19"/>
        <v>Sep</v>
      </c>
      <c r="E254" s="9">
        <f t="shared" si="20"/>
        <v>2024</v>
      </c>
      <c r="F254" t="s">
        <v>1816</v>
      </c>
      <c r="H254" s="9" t="str" cm="1">
        <f t="array" ref="H254">_xlfn.IFS(OR(ISBLANK(G254), G254=""),"Unknown",G254&lt;=12,"Child",G254&lt;=17,"Teen",G254&lt;=29,"Young Adult",G254&lt;=44,"Adult",G254&lt;=59,"Middle Age",G254&lt;=79,"Senior",G254&gt;=80,"Elderly")</f>
        <v>Unknown</v>
      </c>
      <c r="I254" s="4" t="s">
        <v>2561</v>
      </c>
      <c r="K254" s="7"/>
      <c r="L254" s="4" t="s">
        <v>2567</v>
      </c>
      <c r="M254" s="4" t="s">
        <v>2574</v>
      </c>
      <c r="N254" s="4" t="s">
        <v>2588</v>
      </c>
      <c r="O254" s="4" t="s">
        <v>2599</v>
      </c>
      <c r="P254" s="11">
        <v>481.69</v>
      </c>
      <c r="Q254" t="s">
        <v>2609</v>
      </c>
      <c r="R254" t="str">
        <f t="shared" si="21"/>
        <v/>
      </c>
      <c r="S254" s="9">
        <v>4</v>
      </c>
      <c r="T254">
        <f t="shared" si="22"/>
        <v>0</v>
      </c>
      <c r="U254">
        <f t="shared" si="23"/>
        <v>481.69</v>
      </c>
    </row>
    <row r="255" spans="1:21" x14ac:dyDescent="0.35">
      <c r="A255" s="4" t="s">
        <v>267</v>
      </c>
      <c r="B255" s="2">
        <v>45776</v>
      </c>
      <c r="C255" s="9">
        <f t="shared" si="18"/>
        <v>4</v>
      </c>
      <c r="D255" s="9" t="str">
        <f t="shared" si="19"/>
        <v>Apr</v>
      </c>
      <c r="E255" s="9">
        <f t="shared" si="20"/>
        <v>2025</v>
      </c>
      <c r="F255" t="s">
        <v>1817</v>
      </c>
      <c r="H255" s="9" t="str" cm="1">
        <f t="array" ref="H255">_xlfn.IFS(OR(ISBLANK(G255), G255=""),"Unknown",G255&lt;=12,"Child",G255&lt;=17,"Teen",G255&lt;=29,"Young Adult",G255&lt;=44,"Adult",G255&lt;=59,"Middle Age",G255&lt;=79,"Senior",G255&gt;=80,"Elderly")</f>
        <v>Unknown</v>
      </c>
      <c r="I255" s="4" t="s">
        <v>2561</v>
      </c>
      <c r="K255" s="7"/>
      <c r="L255" s="4" t="s">
        <v>2565</v>
      </c>
      <c r="M255" s="4" t="s">
        <v>2576</v>
      </c>
      <c r="N255" s="4" t="s">
        <v>2587</v>
      </c>
      <c r="O255" s="4" t="s">
        <v>2598</v>
      </c>
      <c r="P255" s="11">
        <v>412.33</v>
      </c>
      <c r="Q255" s="4" t="s">
        <v>2604</v>
      </c>
      <c r="R255" t="str">
        <f t="shared" si="21"/>
        <v/>
      </c>
      <c r="S255" s="9">
        <v>4</v>
      </c>
      <c r="T255">
        <f t="shared" si="22"/>
        <v>0</v>
      </c>
      <c r="U255">
        <f t="shared" si="23"/>
        <v>412.33</v>
      </c>
    </row>
    <row r="256" spans="1:21" x14ac:dyDescent="0.35">
      <c r="A256" s="4" t="s">
        <v>268</v>
      </c>
      <c r="B256" s="2">
        <v>45520</v>
      </c>
      <c r="C256" s="9">
        <f t="shared" si="18"/>
        <v>8</v>
      </c>
      <c r="D256" s="9" t="str">
        <f t="shared" si="19"/>
        <v>Aug</v>
      </c>
      <c r="E256" s="9">
        <f t="shared" si="20"/>
        <v>2024</v>
      </c>
      <c r="F256" t="s">
        <v>1818</v>
      </c>
      <c r="H256" s="9" t="str" cm="1">
        <f t="array" ref="H256">_xlfn.IFS(OR(ISBLANK(G256), G256=""),"Unknown",G256&lt;=12,"Child",G256&lt;=17,"Teen",G256&lt;=29,"Young Adult",G256&lt;=44,"Adult",G256&lt;=59,"Middle Age",G256&lt;=79,"Senior",G256&gt;=80,"Elderly")</f>
        <v>Unknown</v>
      </c>
      <c r="I256" s="4" t="s">
        <v>2607</v>
      </c>
      <c r="K256" s="7"/>
      <c r="L256" s="4" t="s">
        <v>2565</v>
      </c>
      <c r="M256" s="4" t="s">
        <v>2570</v>
      </c>
      <c r="N256" s="4" t="s">
        <v>2584</v>
      </c>
      <c r="O256" s="4" t="s">
        <v>2601</v>
      </c>
      <c r="P256" s="11">
        <v>75.790000000000006</v>
      </c>
      <c r="Q256" t="s">
        <v>2609</v>
      </c>
      <c r="R256" t="str">
        <f t="shared" si="21"/>
        <v/>
      </c>
      <c r="S256" s="9">
        <v>1</v>
      </c>
      <c r="T256">
        <f t="shared" si="22"/>
        <v>0</v>
      </c>
      <c r="U256">
        <f t="shared" si="23"/>
        <v>75.790000000000006</v>
      </c>
    </row>
    <row r="257" spans="1:21" x14ac:dyDescent="0.35">
      <c r="A257" s="4" t="s">
        <v>269</v>
      </c>
      <c r="B257" s="2">
        <v>45694</v>
      </c>
      <c r="C257" s="9">
        <f t="shared" si="18"/>
        <v>2</v>
      </c>
      <c r="D257" s="9" t="str">
        <f t="shared" si="19"/>
        <v>Feb</v>
      </c>
      <c r="E257" s="9">
        <f t="shared" si="20"/>
        <v>2025</v>
      </c>
      <c r="F257" t="s">
        <v>1819</v>
      </c>
      <c r="G257" s="9">
        <v>38</v>
      </c>
      <c r="H257" s="9" t="str" cm="1">
        <f t="array" ref="H257">_xlfn.IFS(OR(ISBLANK(G257), G257=""),"Unknown",G257&lt;=12,"Child",G257&lt;=17,"Teen",G257&lt;=29,"Young Adult",G257&lt;=44,"Adult",G257&lt;=59,"Middle Age",G257&lt;=79,"Senior",G257&gt;=80,"Elderly")</f>
        <v>Adult</v>
      </c>
      <c r="I257" s="4" t="s">
        <v>2558</v>
      </c>
      <c r="K257" s="7">
        <v>84.4</v>
      </c>
      <c r="L257" s="4" t="s">
        <v>2567</v>
      </c>
      <c r="M257" s="4" t="s">
        <v>2578</v>
      </c>
      <c r="N257" s="4" t="s">
        <v>2590</v>
      </c>
      <c r="O257" s="4" t="s">
        <v>2599</v>
      </c>
      <c r="P257" s="11">
        <v>67.900000000000006</v>
      </c>
      <c r="Q257" s="4" t="s">
        <v>2604</v>
      </c>
      <c r="R257" t="str">
        <f t="shared" si="21"/>
        <v/>
      </c>
      <c r="S257" s="9">
        <v>1</v>
      </c>
      <c r="T257">
        <f t="shared" si="22"/>
        <v>0</v>
      </c>
      <c r="U257">
        <f t="shared" si="23"/>
        <v>67.900000000000006</v>
      </c>
    </row>
    <row r="258" spans="1:21" x14ac:dyDescent="0.35">
      <c r="A258" s="4" t="s">
        <v>270</v>
      </c>
      <c r="B258" s="2">
        <v>45559</v>
      </c>
      <c r="C258" s="9">
        <f t="shared" ref="C258:C321" si="24">MONTH(B258)</f>
        <v>9</v>
      </c>
      <c r="D258" s="9" t="str">
        <f t="shared" ref="D258:D321" si="25">TEXT(B258, "mmm")</f>
        <v>Sep</v>
      </c>
      <c r="E258" s="9">
        <f t="shared" ref="E258:E321" si="26">YEAR(B258)</f>
        <v>2024</v>
      </c>
      <c r="F258" t="s">
        <v>1820</v>
      </c>
      <c r="H258" s="9" t="str" cm="1">
        <f t="array" ref="H258">_xlfn.IFS(OR(ISBLANK(G258), G258=""),"Unknown",G258&lt;=12,"Child",G258&lt;=17,"Teen",G258&lt;=29,"Young Adult",G258&lt;=44,"Adult",G258&lt;=59,"Middle Age",G258&lt;=79,"Senior",G258&gt;=80,"Elderly")</f>
        <v>Unknown</v>
      </c>
      <c r="I258" t="s">
        <v>2607</v>
      </c>
      <c r="K258" s="7"/>
      <c r="L258" s="4" t="s">
        <v>2563</v>
      </c>
      <c r="M258" s="4" t="s">
        <v>2571</v>
      </c>
      <c r="N258" s="4" t="s">
        <v>2590</v>
      </c>
      <c r="O258" s="4" t="s">
        <v>2601</v>
      </c>
      <c r="P258" s="11">
        <v>493.05</v>
      </c>
      <c r="Q258" t="s">
        <v>2609</v>
      </c>
      <c r="R258" t="str">
        <f t="shared" ref="R258:R321" si="27">IF(AND(OR(ISBLANK(P258), P258=""), Q258="Unpaid"), "Needs Review", "")</f>
        <v/>
      </c>
      <c r="S258" s="9">
        <v>2</v>
      </c>
      <c r="T258">
        <f t="shared" ref="T258:T321" si="28">IF(Q258="Paid",P258,0)</f>
        <v>0</v>
      </c>
      <c r="U258">
        <f t="shared" ref="U258:U321" si="29">IF(OR(Q258="Unpaid", Q258 = "Status Missing", Q258 = "Pending"), P258, 0)</f>
        <v>493.05</v>
      </c>
    </row>
    <row r="259" spans="1:21" x14ac:dyDescent="0.35">
      <c r="A259" s="4" t="s">
        <v>271</v>
      </c>
      <c r="B259" s="2">
        <v>45749</v>
      </c>
      <c r="C259" s="9">
        <f t="shared" si="24"/>
        <v>4</v>
      </c>
      <c r="D259" s="9" t="str">
        <f t="shared" si="25"/>
        <v>Apr</v>
      </c>
      <c r="E259" s="9">
        <f t="shared" si="26"/>
        <v>2025</v>
      </c>
      <c r="F259" t="s">
        <v>1821</v>
      </c>
      <c r="G259" s="9">
        <v>85</v>
      </c>
      <c r="H259" s="9" t="str" cm="1">
        <f t="array" ref="H259">_xlfn.IFS(OR(ISBLANK(G259), G259=""),"Unknown",G259&lt;=12,"Child",G259&lt;=17,"Teen",G259&lt;=29,"Young Adult",G259&lt;=44,"Adult",G259&lt;=59,"Middle Age",G259&lt;=79,"Senior",G259&gt;=80,"Elderly")</f>
        <v>Elderly</v>
      </c>
      <c r="I259" s="4" t="s">
        <v>2558</v>
      </c>
      <c r="J259" s="7">
        <v>152.19999999999999</v>
      </c>
      <c r="K259" s="7"/>
      <c r="L259" s="4" t="s">
        <v>2567</v>
      </c>
      <c r="M259" s="4" t="s">
        <v>2581</v>
      </c>
      <c r="N259" s="4" t="s">
        <v>2585</v>
      </c>
      <c r="O259" s="4" t="s">
        <v>2600</v>
      </c>
      <c r="P259" s="11">
        <v>399.4</v>
      </c>
      <c r="Q259" s="4" t="s">
        <v>2602</v>
      </c>
      <c r="R259" t="str">
        <f t="shared" si="27"/>
        <v/>
      </c>
      <c r="S259" s="9">
        <v>2</v>
      </c>
      <c r="T259">
        <f t="shared" si="28"/>
        <v>0</v>
      </c>
      <c r="U259">
        <f t="shared" si="29"/>
        <v>399.4</v>
      </c>
    </row>
    <row r="260" spans="1:21" x14ac:dyDescent="0.35">
      <c r="A260" s="4" t="s">
        <v>272</v>
      </c>
      <c r="B260" s="2">
        <v>45806</v>
      </c>
      <c r="C260" s="9">
        <f t="shared" si="24"/>
        <v>5</v>
      </c>
      <c r="D260" s="9" t="str">
        <f t="shared" si="25"/>
        <v>May</v>
      </c>
      <c r="E260" s="9">
        <f t="shared" si="26"/>
        <v>2025</v>
      </c>
      <c r="F260" t="s">
        <v>1822</v>
      </c>
      <c r="H260" s="9" t="str" cm="1">
        <f t="array" ref="H260">_xlfn.IFS(OR(ISBLANK(G260), G260=""),"Unknown",G260&lt;=12,"Child",G260&lt;=17,"Teen",G260&lt;=29,"Young Adult",G260&lt;=44,"Adult",G260&lt;=59,"Middle Age",G260&lt;=79,"Senior",G260&gt;=80,"Elderly")</f>
        <v>Unknown</v>
      </c>
      <c r="I260" s="4" t="s">
        <v>2558</v>
      </c>
      <c r="J260" s="7">
        <v>184.1</v>
      </c>
      <c r="K260" s="7"/>
      <c r="L260" s="4" t="s">
        <v>2564</v>
      </c>
      <c r="M260" s="4" t="s">
        <v>2572</v>
      </c>
      <c r="N260" s="4" t="s">
        <v>2584</v>
      </c>
      <c r="O260" s="4" t="s">
        <v>2601</v>
      </c>
      <c r="P260" s="11">
        <v>482.12</v>
      </c>
      <c r="Q260" s="4" t="s">
        <v>2603</v>
      </c>
      <c r="R260" t="str">
        <f t="shared" si="27"/>
        <v/>
      </c>
      <c r="S260" s="9" t="s">
        <v>2610</v>
      </c>
      <c r="T260">
        <f t="shared" si="28"/>
        <v>482.12</v>
      </c>
      <c r="U260">
        <f t="shared" si="29"/>
        <v>0</v>
      </c>
    </row>
    <row r="261" spans="1:21" x14ac:dyDescent="0.35">
      <c r="A261" s="4" t="s">
        <v>273</v>
      </c>
      <c r="B261" s="2">
        <v>45610</v>
      </c>
      <c r="C261" s="9">
        <f t="shared" si="24"/>
        <v>11</v>
      </c>
      <c r="D261" s="9" t="str">
        <f t="shared" si="25"/>
        <v>Nov</v>
      </c>
      <c r="E261" s="9">
        <f t="shared" si="26"/>
        <v>2024</v>
      </c>
      <c r="F261" t="s">
        <v>1823</v>
      </c>
      <c r="H261" s="9" t="str" cm="1">
        <f t="array" ref="H261">_xlfn.IFS(OR(ISBLANK(G261), G261=""),"Unknown",G261&lt;=12,"Child",G261&lt;=17,"Teen",G261&lt;=29,"Young Adult",G261&lt;=44,"Adult",G261&lt;=59,"Middle Age",G261&lt;=79,"Senior",G261&gt;=80,"Elderly")</f>
        <v>Unknown</v>
      </c>
      <c r="I261" s="4" t="s">
        <v>2561</v>
      </c>
      <c r="J261" s="7">
        <v>167</v>
      </c>
      <c r="K261" s="7"/>
      <c r="L261" s="4" t="s">
        <v>2563</v>
      </c>
      <c r="M261" s="4" t="s">
        <v>2569</v>
      </c>
      <c r="N261" s="4" t="s">
        <v>2590</v>
      </c>
      <c r="O261" s="4" t="s">
        <v>2598</v>
      </c>
      <c r="P261" s="11">
        <v>343.2</v>
      </c>
      <c r="Q261" t="s">
        <v>2609</v>
      </c>
      <c r="R261" t="str">
        <f t="shared" si="27"/>
        <v/>
      </c>
      <c r="S261" s="9">
        <v>2</v>
      </c>
      <c r="T261">
        <f t="shared" si="28"/>
        <v>0</v>
      </c>
      <c r="U261">
        <f t="shared" si="29"/>
        <v>343.2</v>
      </c>
    </row>
    <row r="262" spans="1:21" x14ac:dyDescent="0.35">
      <c r="A262" s="4" t="s">
        <v>274</v>
      </c>
      <c r="B262" s="2">
        <v>45619</v>
      </c>
      <c r="C262" s="9">
        <f t="shared" si="24"/>
        <v>11</v>
      </c>
      <c r="D262" s="9" t="str">
        <f t="shared" si="25"/>
        <v>Nov</v>
      </c>
      <c r="E262" s="9">
        <f t="shared" si="26"/>
        <v>2024</v>
      </c>
      <c r="F262" t="s">
        <v>1824</v>
      </c>
      <c r="G262" s="9">
        <v>8</v>
      </c>
      <c r="H262" s="9" t="str" cm="1">
        <f t="array" ref="H262">_xlfn.IFS(OR(ISBLANK(G262), G262=""),"Unknown",G262&lt;=12,"Child",G262&lt;=17,"Teen",G262&lt;=29,"Young Adult",G262&lt;=44,"Adult",G262&lt;=59,"Middle Age",G262&lt;=79,"Senior",G262&gt;=80,"Elderly")</f>
        <v>Child</v>
      </c>
      <c r="I262" s="4" t="s">
        <v>2561</v>
      </c>
      <c r="K262" s="7"/>
      <c r="L262" s="4" t="s">
        <v>2566</v>
      </c>
      <c r="M262" s="4" t="s">
        <v>2575</v>
      </c>
      <c r="N262" s="4" t="s">
        <v>2588</v>
      </c>
      <c r="O262" s="4" t="s">
        <v>2598</v>
      </c>
      <c r="P262" s="11">
        <v>737.24</v>
      </c>
      <c r="Q262" s="4" t="s">
        <v>2602</v>
      </c>
      <c r="R262" t="str">
        <f t="shared" si="27"/>
        <v/>
      </c>
      <c r="S262" s="9">
        <v>1</v>
      </c>
      <c r="T262">
        <f t="shared" si="28"/>
        <v>0</v>
      </c>
      <c r="U262">
        <f t="shared" si="29"/>
        <v>737.24</v>
      </c>
    </row>
    <row r="263" spans="1:21" x14ac:dyDescent="0.35">
      <c r="A263" s="4" t="s">
        <v>275</v>
      </c>
      <c r="B263" s="2">
        <v>45581</v>
      </c>
      <c r="C263" s="9">
        <f t="shared" si="24"/>
        <v>10</v>
      </c>
      <c r="D263" s="9" t="str">
        <f t="shared" si="25"/>
        <v>Oct</v>
      </c>
      <c r="E263" s="9">
        <f t="shared" si="26"/>
        <v>2024</v>
      </c>
      <c r="F263" t="s">
        <v>1825</v>
      </c>
      <c r="H263" s="9" t="str" cm="1">
        <f t="array" ref="H263">_xlfn.IFS(OR(ISBLANK(G263), G263=""),"Unknown",G263&lt;=12,"Child",G263&lt;=17,"Teen",G263&lt;=29,"Young Adult",G263&lt;=44,"Adult",G263&lt;=59,"Middle Age",G263&lt;=79,"Senior",G263&gt;=80,"Elderly")</f>
        <v>Unknown</v>
      </c>
      <c r="I263" s="4" t="s">
        <v>2558</v>
      </c>
      <c r="K263" s="7"/>
      <c r="L263" s="4" t="s">
        <v>2566</v>
      </c>
      <c r="M263" s="4" t="s">
        <v>2574</v>
      </c>
      <c r="N263" s="4" t="s">
        <v>2585</v>
      </c>
      <c r="O263" s="4" t="s">
        <v>2601</v>
      </c>
      <c r="P263" s="11">
        <v>558.14</v>
      </c>
      <c r="Q263" s="4" t="s">
        <v>2602</v>
      </c>
      <c r="R263" t="str">
        <f t="shared" si="27"/>
        <v/>
      </c>
      <c r="S263" s="9">
        <v>5</v>
      </c>
      <c r="T263">
        <f t="shared" si="28"/>
        <v>0</v>
      </c>
      <c r="U263">
        <f t="shared" si="29"/>
        <v>558.14</v>
      </c>
    </row>
    <row r="264" spans="1:21" x14ac:dyDescent="0.35">
      <c r="A264" s="4" t="s">
        <v>276</v>
      </c>
      <c r="B264" s="2">
        <v>45622</v>
      </c>
      <c r="C264" s="9">
        <f t="shared" si="24"/>
        <v>11</v>
      </c>
      <c r="D264" s="9" t="str">
        <f t="shared" si="25"/>
        <v>Nov</v>
      </c>
      <c r="E264" s="9">
        <f t="shared" si="26"/>
        <v>2024</v>
      </c>
      <c r="F264" t="s">
        <v>1826</v>
      </c>
      <c r="H264" s="9" t="str" cm="1">
        <f t="array" ref="H264">_xlfn.IFS(OR(ISBLANK(G264), G264=""),"Unknown",G264&lt;=12,"Child",G264&lt;=17,"Teen",G264&lt;=29,"Young Adult",G264&lt;=44,"Adult",G264&lt;=59,"Middle Age",G264&lt;=79,"Senior",G264&gt;=80,"Elderly")</f>
        <v>Unknown</v>
      </c>
      <c r="I264" s="4" t="s">
        <v>2561</v>
      </c>
      <c r="K264" s="7">
        <v>53.4</v>
      </c>
      <c r="L264" s="4" t="s">
        <v>2565</v>
      </c>
      <c r="M264" s="4" t="s">
        <v>2575</v>
      </c>
      <c r="N264" s="4" t="s">
        <v>2588</v>
      </c>
      <c r="O264" s="4" t="s">
        <v>2598</v>
      </c>
      <c r="P264" s="11">
        <v>783.26</v>
      </c>
      <c r="Q264" s="4" t="s">
        <v>2603</v>
      </c>
      <c r="R264" t="str">
        <f t="shared" si="27"/>
        <v/>
      </c>
      <c r="S264" s="9">
        <v>4</v>
      </c>
      <c r="T264">
        <f t="shared" si="28"/>
        <v>783.26</v>
      </c>
      <c r="U264">
        <f t="shared" si="29"/>
        <v>0</v>
      </c>
    </row>
    <row r="265" spans="1:21" x14ac:dyDescent="0.35">
      <c r="A265" s="4" t="s">
        <v>277</v>
      </c>
      <c r="B265" s="2">
        <v>45743</v>
      </c>
      <c r="C265" s="9">
        <f t="shared" si="24"/>
        <v>3</v>
      </c>
      <c r="D265" s="9" t="str">
        <f t="shared" si="25"/>
        <v>Mar</v>
      </c>
      <c r="E265" s="9">
        <f t="shared" si="26"/>
        <v>2025</v>
      </c>
      <c r="F265" t="s">
        <v>1827</v>
      </c>
      <c r="H265" s="9" t="str" cm="1">
        <f t="array" ref="H265">_xlfn.IFS(OR(ISBLANK(G265), G265=""),"Unknown",G265&lt;=12,"Child",G265&lt;=17,"Teen",G265&lt;=29,"Young Adult",G265&lt;=44,"Adult",G265&lt;=59,"Middle Age",G265&lt;=79,"Senior",G265&gt;=80,"Elderly")</f>
        <v>Unknown</v>
      </c>
      <c r="I265" s="4" t="s">
        <v>2561</v>
      </c>
      <c r="K265" s="7">
        <v>56.1</v>
      </c>
      <c r="L265" s="4" t="s">
        <v>2564</v>
      </c>
      <c r="M265" s="4" t="s">
        <v>2575</v>
      </c>
      <c r="N265" s="4" t="s">
        <v>2589</v>
      </c>
      <c r="O265" s="4" t="s">
        <v>2601</v>
      </c>
      <c r="P265" s="11">
        <v>64.930000000000007</v>
      </c>
      <c r="Q265" t="s">
        <v>2609</v>
      </c>
      <c r="R265" t="str">
        <f t="shared" si="27"/>
        <v/>
      </c>
      <c r="S265" s="9">
        <v>3</v>
      </c>
      <c r="T265">
        <f t="shared" si="28"/>
        <v>0</v>
      </c>
      <c r="U265">
        <f t="shared" si="29"/>
        <v>64.930000000000007</v>
      </c>
    </row>
    <row r="266" spans="1:21" x14ac:dyDescent="0.35">
      <c r="A266" s="4" t="s">
        <v>278</v>
      </c>
      <c r="B266" s="2">
        <v>45871</v>
      </c>
      <c r="C266" s="9">
        <f t="shared" si="24"/>
        <v>8</v>
      </c>
      <c r="D266" s="9" t="str">
        <f t="shared" si="25"/>
        <v>Aug</v>
      </c>
      <c r="E266" s="9">
        <f t="shared" si="26"/>
        <v>2025</v>
      </c>
      <c r="F266" t="s">
        <v>1828</v>
      </c>
      <c r="G266" s="9">
        <v>60</v>
      </c>
      <c r="H266" s="9" t="str" cm="1">
        <f t="array" ref="H266">_xlfn.IFS(OR(ISBLANK(G266), G266=""),"Unknown",G266&lt;=12,"Child",G266&lt;=17,"Teen",G266&lt;=29,"Young Adult",G266&lt;=44,"Adult",G266&lt;=59,"Middle Age",G266&lt;=79,"Senior",G266&gt;=80,"Elderly")</f>
        <v>Senior</v>
      </c>
      <c r="I266" s="4" t="s">
        <v>2607</v>
      </c>
      <c r="K266" s="7">
        <v>63.3</v>
      </c>
      <c r="L266" s="4" t="s">
        <v>2564</v>
      </c>
      <c r="M266" s="4" t="s">
        <v>2577</v>
      </c>
      <c r="N266" s="4" t="s">
        <v>2587</v>
      </c>
      <c r="O266" s="4" t="s">
        <v>2598</v>
      </c>
      <c r="P266" s="11">
        <v>808.81520509871098</v>
      </c>
      <c r="Q266" s="4" t="s">
        <v>2602</v>
      </c>
      <c r="R266" t="str">
        <f t="shared" si="27"/>
        <v/>
      </c>
      <c r="S266" s="9">
        <v>5</v>
      </c>
      <c r="T266">
        <f t="shared" si="28"/>
        <v>0</v>
      </c>
      <c r="U266">
        <f t="shared" si="29"/>
        <v>808.81520509871098</v>
      </c>
    </row>
    <row r="267" spans="1:21" x14ac:dyDescent="0.35">
      <c r="A267" s="4" t="s">
        <v>279</v>
      </c>
      <c r="B267" s="2">
        <v>45522</v>
      </c>
      <c r="C267" s="9">
        <f t="shared" si="24"/>
        <v>8</v>
      </c>
      <c r="D267" s="9" t="str">
        <f t="shared" si="25"/>
        <v>Aug</v>
      </c>
      <c r="E267" s="9">
        <f t="shared" si="26"/>
        <v>2024</v>
      </c>
      <c r="F267" t="s">
        <v>1829</v>
      </c>
      <c r="G267" s="9">
        <v>52</v>
      </c>
      <c r="H267" s="9" t="str" cm="1">
        <f t="array" ref="H267">_xlfn.IFS(OR(ISBLANK(G267), G267=""),"Unknown",G267&lt;=12,"Child",G267&lt;=17,"Teen",G267&lt;=29,"Young Adult",G267&lt;=44,"Adult",G267&lt;=59,"Middle Age",G267&lt;=79,"Senior",G267&gt;=80,"Elderly")</f>
        <v>Middle Age</v>
      </c>
      <c r="I267" s="4" t="s">
        <v>2607</v>
      </c>
      <c r="K267" s="7"/>
      <c r="L267" s="4" t="s">
        <v>2564</v>
      </c>
      <c r="M267" s="4" t="s">
        <v>2578</v>
      </c>
      <c r="N267" s="4" t="s">
        <v>2586</v>
      </c>
      <c r="O267" s="4" t="s">
        <v>2601</v>
      </c>
      <c r="P267" s="11">
        <v>61.03</v>
      </c>
      <c r="Q267" s="4" t="s">
        <v>2604</v>
      </c>
      <c r="R267" t="str">
        <f t="shared" si="27"/>
        <v/>
      </c>
      <c r="S267" s="9">
        <v>4</v>
      </c>
      <c r="T267">
        <f t="shared" si="28"/>
        <v>0</v>
      </c>
      <c r="U267">
        <f t="shared" si="29"/>
        <v>61.03</v>
      </c>
    </row>
    <row r="268" spans="1:21" x14ac:dyDescent="0.35">
      <c r="A268" s="4" t="s">
        <v>280</v>
      </c>
      <c r="B268" s="2">
        <v>45844</v>
      </c>
      <c r="C268" s="9">
        <f t="shared" si="24"/>
        <v>7</v>
      </c>
      <c r="D268" s="9" t="str">
        <f t="shared" si="25"/>
        <v>Jul</v>
      </c>
      <c r="E268" s="9">
        <f t="shared" si="26"/>
        <v>2025</v>
      </c>
      <c r="F268" t="s">
        <v>1830</v>
      </c>
      <c r="H268" s="9" t="str" cm="1">
        <f t="array" ref="H268">_xlfn.IFS(OR(ISBLANK(G268), G268=""),"Unknown",G268&lt;=12,"Child",G268&lt;=17,"Teen",G268&lt;=29,"Young Adult",G268&lt;=44,"Adult",G268&lt;=59,"Middle Age",G268&lt;=79,"Senior",G268&gt;=80,"Elderly")</f>
        <v>Unknown</v>
      </c>
      <c r="I268" t="s">
        <v>2607</v>
      </c>
      <c r="K268" s="7">
        <v>110.3</v>
      </c>
      <c r="L268" s="4" t="s">
        <v>2563</v>
      </c>
      <c r="M268" s="4" t="s">
        <v>2579</v>
      </c>
      <c r="N268" s="4" t="s">
        <v>2587</v>
      </c>
      <c r="O268" s="4" t="s">
        <v>2599</v>
      </c>
      <c r="P268" s="11">
        <v>176.28</v>
      </c>
      <c r="Q268" s="4" t="s">
        <v>2603</v>
      </c>
      <c r="R268" t="str">
        <f t="shared" si="27"/>
        <v/>
      </c>
      <c r="S268" s="9" t="s">
        <v>2610</v>
      </c>
      <c r="T268">
        <f t="shared" si="28"/>
        <v>176.28</v>
      </c>
      <c r="U268">
        <f t="shared" si="29"/>
        <v>0</v>
      </c>
    </row>
    <row r="269" spans="1:21" x14ac:dyDescent="0.35">
      <c r="A269" s="4" t="s">
        <v>281</v>
      </c>
      <c r="B269" s="2">
        <v>45701</v>
      </c>
      <c r="C269" s="9">
        <f t="shared" si="24"/>
        <v>2</v>
      </c>
      <c r="D269" s="9" t="str">
        <f t="shared" si="25"/>
        <v>Feb</v>
      </c>
      <c r="E269" s="9">
        <f t="shared" si="26"/>
        <v>2025</v>
      </c>
      <c r="F269" t="s">
        <v>1831</v>
      </c>
      <c r="G269" s="9">
        <v>31</v>
      </c>
      <c r="H269" s="9" t="str" cm="1">
        <f t="array" ref="H269">_xlfn.IFS(OR(ISBLANK(G269), G269=""),"Unknown",G269&lt;=12,"Child",G269&lt;=17,"Teen",G269&lt;=29,"Young Adult",G269&lt;=44,"Adult",G269&lt;=59,"Middle Age",G269&lt;=79,"Senior",G269&gt;=80,"Elderly")</f>
        <v>Adult</v>
      </c>
      <c r="I269" t="s">
        <v>2607</v>
      </c>
      <c r="J269" s="7">
        <v>125.2</v>
      </c>
      <c r="K269" s="7"/>
      <c r="L269" s="4" t="s">
        <v>2567</v>
      </c>
      <c r="M269" s="4" t="s">
        <v>2570</v>
      </c>
      <c r="N269" s="4" t="s">
        <v>2589</v>
      </c>
      <c r="O269" s="4" t="s">
        <v>2601</v>
      </c>
      <c r="P269" s="11">
        <v>778.07</v>
      </c>
      <c r="Q269" s="4" t="s">
        <v>2604</v>
      </c>
      <c r="R269" t="str">
        <f t="shared" si="27"/>
        <v/>
      </c>
      <c r="S269" s="9">
        <v>3</v>
      </c>
      <c r="T269">
        <f t="shared" si="28"/>
        <v>0</v>
      </c>
      <c r="U269">
        <f t="shared" si="29"/>
        <v>778.07</v>
      </c>
    </row>
    <row r="270" spans="1:21" x14ac:dyDescent="0.35">
      <c r="A270" s="4" t="s">
        <v>282</v>
      </c>
      <c r="B270" s="2">
        <v>45333</v>
      </c>
      <c r="C270" s="9">
        <f t="shared" si="24"/>
        <v>2</v>
      </c>
      <c r="D270" s="9" t="str">
        <f t="shared" si="25"/>
        <v>Feb</v>
      </c>
      <c r="E270" s="9">
        <f t="shared" si="26"/>
        <v>2024</v>
      </c>
      <c r="F270" t="s">
        <v>1832</v>
      </c>
      <c r="H270" s="9" t="str" cm="1">
        <f t="array" ref="H270">_xlfn.IFS(OR(ISBLANK(G270), G270=""),"Unknown",G270&lt;=12,"Child",G270&lt;=17,"Teen",G270&lt;=29,"Young Adult",G270&lt;=44,"Adult",G270&lt;=59,"Middle Age",G270&lt;=79,"Senior",G270&gt;=80,"Elderly")</f>
        <v>Unknown</v>
      </c>
      <c r="I270" s="4" t="s">
        <v>2561</v>
      </c>
      <c r="J270" s="7">
        <v>173.2</v>
      </c>
      <c r="K270" s="7">
        <v>88.6</v>
      </c>
      <c r="L270" s="4" t="s">
        <v>2563</v>
      </c>
      <c r="M270" s="4" t="s">
        <v>2578</v>
      </c>
      <c r="N270" s="4" t="s">
        <v>2589</v>
      </c>
      <c r="O270" s="4" t="s">
        <v>2600</v>
      </c>
      <c r="P270" s="11">
        <v>540.32000000000005</v>
      </c>
      <c r="Q270" t="s">
        <v>2609</v>
      </c>
      <c r="R270" t="str">
        <f t="shared" si="27"/>
        <v/>
      </c>
      <c r="S270" s="9">
        <v>4</v>
      </c>
      <c r="T270">
        <f t="shared" si="28"/>
        <v>0</v>
      </c>
      <c r="U270">
        <f t="shared" si="29"/>
        <v>540.32000000000005</v>
      </c>
    </row>
    <row r="271" spans="1:21" x14ac:dyDescent="0.35">
      <c r="A271" s="4" t="s">
        <v>283</v>
      </c>
      <c r="B271" s="2">
        <v>45714</v>
      </c>
      <c r="C271" s="9">
        <f t="shared" si="24"/>
        <v>2</v>
      </c>
      <c r="D271" s="9" t="str">
        <f t="shared" si="25"/>
        <v>Feb</v>
      </c>
      <c r="E271" s="9">
        <f t="shared" si="26"/>
        <v>2025</v>
      </c>
      <c r="F271" t="s">
        <v>1833</v>
      </c>
      <c r="H271" s="9" t="str" cm="1">
        <f t="array" ref="H271">_xlfn.IFS(OR(ISBLANK(G271), G271=""),"Unknown",G271&lt;=12,"Child",G271&lt;=17,"Teen",G271&lt;=29,"Young Adult",G271&lt;=44,"Adult",G271&lt;=59,"Middle Age",G271&lt;=79,"Senior",G271&gt;=80,"Elderly")</f>
        <v>Unknown</v>
      </c>
      <c r="I271" t="s">
        <v>2607</v>
      </c>
      <c r="K271" s="7">
        <v>82.5</v>
      </c>
      <c r="L271" s="4" t="s">
        <v>2563</v>
      </c>
      <c r="M271" s="4" t="s">
        <v>2571</v>
      </c>
      <c r="N271" s="4" t="s">
        <v>2589</v>
      </c>
      <c r="O271" s="4" t="s">
        <v>2598</v>
      </c>
      <c r="P271" s="11">
        <v>655.97</v>
      </c>
      <c r="Q271" t="s">
        <v>2609</v>
      </c>
      <c r="R271" t="str">
        <f t="shared" si="27"/>
        <v/>
      </c>
      <c r="S271" s="9">
        <v>4</v>
      </c>
      <c r="T271">
        <f t="shared" si="28"/>
        <v>0</v>
      </c>
      <c r="U271">
        <f t="shared" si="29"/>
        <v>655.97</v>
      </c>
    </row>
    <row r="272" spans="1:21" x14ac:dyDescent="0.35">
      <c r="A272" s="4" t="s">
        <v>284</v>
      </c>
      <c r="B272" s="2">
        <v>45481</v>
      </c>
      <c r="C272" s="9">
        <f t="shared" si="24"/>
        <v>7</v>
      </c>
      <c r="D272" s="9" t="str">
        <f t="shared" si="25"/>
        <v>Jul</v>
      </c>
      <c r="E272" s="9">
        <f t="shared" si="26"/>
        <v>2024</v>
      </c>
      <c r="F272" t="s">
        <v>1834</v>
      </c>
      <c r="G272" s="9">
        <v>87</v>
      </c>
      <c r="H272" s="9" t="str" cm="1">
        <f t="array" ref="H272">_xlfn.IFS(OR(ISBLANK(G272), G272=""),"Unknown",G272&lt;=12,"Child",G272&lt;=17,"Teen",G272&lt;=29,"Young Adult",G272&lt;=44,"Adult",G272&lt;=59,"Middle Age",G272&lt;=79,"Senior",G272&gt;=80,"Elderly")</f>
        <v>Elderly</v>
      </c>
      <c r="I272" s="4" t="s">
        <v>2561</v>
      </c>
      <c r="J272" s="7">
        <v>150.1</v>
      </c>
      <c r="K272" s="7"/>
      <c r="L272" s="4" t="s">
        <v>2564</v>
      </c>
      <c r="M272" s="4" t="s">
        <v>2569</v>
      </c>
      <c r="N272" s="4" t="s">
        <v>2588</v>
      </c>
      <c r="O272" s="4" t="s">
        <v>2600</v>
      </c>
      <c r="P272" s="11">
        <v>431.06</v>
      </c>
      <c r="Q272" t="s">
        <v>2609</v>
      </c>
      <c r="R272" t="str">
        <f t="shared" si="27"/>
        <v/>
      </c>
      <c r="S272" s="9">
        <v>4</v>
      </c>
      <c r="T272">
        <f t="shared" si="28"/>
        <v>0</v>
      </c>
      <c r="U272">
        <f t="shared" si="29"/>
        <v>431.06</v>
      </c>
    </row>
    <row r="273" spans="1:21" x14ac:dyDescent="0.35">
      <c r="A273" s="4" t="s">
        <v>285</v>
      </c>
      <c r="B273" s="2">
        <v>45905</v>
      </c>
      <c r="C273" s="9">
        <f t="shared" si="24"/>
        <v>9</v>
      </c>
      <c r="D273" s="9" t="str">
        <f t="shared" si="25"/>
        <v>Sep</v>
      </c>
      <c r="E273" s="9">
        <f t="shared" si="26"/>
        <v>2025</v>
      </c>
      <c r="F273" t="s">
        <v>1835</v>
      </c>
      <c r="H273" s="9" t="str" cm="1">
        <f t="array" ref="H273">_xlfn.IFS(OR(ISBLANK(G273), G273=""),"Unknown",G273&lt;=12,"Child",G273&lt;=17,"Teen",G273&lt;=29,"Young Adult",G273&lt;=44,"Adult",G273&lt;=59,"Middle Age",G273&lt;=79,"Senior",G273&gt;=80,"Elderly")</f>
        <v>Unknown</v>
      </c>
      <c r="I273" t="s">
        <v>2607</v>
      </c>
      <c r="J273" s="7">
        <v>126.6</v>
      </c>
      <c r="K273" s="7"/>
      <c r="L273" s="4" t="s">
        <v>2568</v>
      </c>
      <c r="M273" s="4" t="s">
        <v>2576</v>
      </c>
      <c r="N273" s="4" t="s">
        <v>2585</v>
      </c>
      <c r="O273" s="4" t="s">
        <v>2601</v>
      </c>
      <c r="P273" s="11">
        <v>338.63</v>
      </c>
      <c r="Q273" s="4" t="s">
        <v>2604</v>
      </c>
      <c r="R273" t="str">
        <f t="shared" si="27"/>
        <v/>
      </c>
      <c r="S273" s="9" t="s">
        <v>2610</v>
      </c>
      <c r="T273">
        <f t="shared" si="28"/>
        <v>0</v>
      </c>
      <c r="U273">
        <f t="shared" si="29"/>
        <v>338.63</v>
      </c>
    </row>
    <row r="274" spans="1:21" x14ac:dyDescent="0.35">
      <c r="A274" s="4" t="s">
        <v>286</v>
      </c>
      <c r="B274" s="2">
        <v>45496</v>
      </c>
      <c r="C274" s="9">
        <f t="shared" si="24"/>
        <v>7</v>
      </c>
      <c r="D274" s="9" t="str">
        <f t="shared" si="25"/>
        <v>Jul</v>
      </c>
      <c r="E274" s="9">
        <f t="shared" si="26"/>
        <v>2024</v>
      </c>
      <c r="F274" t="s">
        <v>1836</v>
      </c>
      <c r="H274" s="9" t="str" cm="1">
        <f t="array" ref="H274">_xlfn.IFS(OR(ISBLANK(G274), G274=""),"Unknown",G274&lt;=12,"Child",G274&lt;=17,"Teen",G274&lt;=29,"Young Adult",G274&lt;=44,"Adult",G274&lt;=59,"Middle Age",G274&lt;=79,"Senior",G274&gt;=80,"Elderly")</f>
        <v>Unknown</v>
      </c>
      <c r="I274" s="4" t="s">
        <v>2561</v>
      </c>
      <c r="J274" s="7">
        <v>192.7</v>
      </c>
      <c r="K274" s="7"/>
      <c r="L274" s="4" t="s">
        <v>2564</v>
      </c>
      <c r="M274" s="4" t="s">
        <v>2577</v>
      </c>
      <c r="N274" s="4" t="s">
        <v>2588</v>
      </c>
      <c r="O274" s="4" t="s">
        <v>2598</v>
      </c>
      <c r="P274" s="11">
        <v>351.80588944838797</v>
      </c>
      <c r="Q274" t="s">
        <v>2609</v>
      </c>
      <c r="R274" t="str">
        <f t="shared" si="27"/>
        <v/>
      </c>
      <c r="S274" s="9">
        <v>1</v>
      </c>
      <c r="T274">
        <f t="shared" si="28"/>
        <v>0</v>
      </c>
      <c r="U274">
        <f t="shared" si="29"/>
        <v>351.80588944838797</v>
      </c>
    </row>
    <row r="275" spans="1:21" x14ac:dyDescent="0.35">
      <c r="A275" s="4" t="s">
        <v>287</v>
      </c>
      <c r="B275" s="2">
        <v>45519</v>
      </c>
      <c r="C275" s="9">
        <f t="shared" si="24"/>
        <v>8</v>
      </c>
      <c r="D275" s="9" t="str">
        <f t="shared" si="25"/>
        <v>Aug</v>
      </c>
      <c r="E275" s="9">
        <f t="shared" si="26"/>
        <v>2024</v>
      </c>
      <c r="F275" t="s">
        <v>1837</v>
      </c>
      <c r="H275" s="9" t="str" cm="1">
        <f t="array" ref="H275">_xlfn.IFS(OR(ISBLANK(G275), G275=""),"Unknown",G275&lt;=12,"Child",G275&lt;=17,"Teen",G275&lt;=29,"Young Adult",G275&lt;=44,"Adult",G275&lt;=59,"Middle Age",G275&lt;=79,"Senior",G275&gt;=80,"Elderly")</f>
        <v>Unknown</v>
      </c>
      <c r="I275" t="s">
        <v>2607</v>
      </c>
      <c r="K275" s="7"/>
      <c r="L275" s="4" t="s">
        <v>2566</v>
      </c>
      <c r="M275" s="4" t="s">
        <v>2578</v>
      </c>
      <c r="N275" s="4" t="s">
        <v>2588</v>
      </c>
      <c r="O275" s="4" t="s">
        <v>2599</v>
      </c>
      <c r="P275" s="11">
        <v>179.57</v>
      </c>
      <c r="Q275" t="s">
        <v>2609</v>
      </c>
      <c r="R275" t="str">
        <f t="shared" si="27"/>
        <v/>
      </c>
      <c r="S275" s="9" t="s">
        <v>2610</v>
      </c>
      <c r="T275">
        <f t="shared" si="28"/>
        <v>0</v>
      </c>
      <c r="U275">
        <f t="shared" si="29"/>
        <v>179.57</v>
      </c>
    </row>
    <row r="276" spans="1:21" x14ac:dyDescent="0.35">
      <c r="A276" s="4" t="s">
        <v>288</v>
      </c>
      <c r="B276" s="2">
        <v>45840</v>
      </c>
      <c r="C276" s="9">
        <f t="shared" si="24"/>
        <v>7</v>
      </c>
      <c r="D276" s="9" t="str">
        <f t="shared" si="25"/>
        <v>Jul</v>
      </c>
      <c r="E276" s="9">
        <f t="shared" si="26"/>
        <v>2025</v>
      </c>
      <c r="F276" t="s">
        <v>1838</v>
      </c>
      <c r="H276" s="9" t="str" cm="1">
        <f t="array" ref="H276">_xlfn.IFS(OR(ISBLANK(G276), G276=""),"Unknown",G276&lt;=12,"Child",G276&lt;=17,"Teen",G276&lt;=29,"Young Adult",G276&lt;=44,"Adult",G276&lt;=59,"Middle Age",G276&lt;=79,"Senior",G276&gt;=80,"Elderly")</f>
        <v>Unknown</v>
      </c>
      <c r="I276" s="4" t="s">
        <v>2558</v>
      </c>
      <c r="K276" s="7"/>
      <c r="L276" s="4" t="s">
        <v>2568</v>
      </c>
      <c r="M276" s="4" t="s">
        <v>2571</v>
      </c>
      <c r="N276" s="4" t="s">
        <v>2585</v>
      </c>
      <c r="O276" s="4" t="s">
        <v>2601</v>
      </c>
      <c r="P276" s="11">
        <v>215.62</v>
      </c>
      <c r="Q276" s="4" t="s">
        <v>2604</v>
      </c>
      <c r="R276" t="str">
        <f t="shared" si="27"/>
        <v/>
      </c>
      <c r="S276" s="9">
        <v>1</v>
      </c>
      <c r="T276">
        <f t="shared" si="28"/>
        <v>0</v>
      </c>
      <c r="U276">
        <f t="shared" si="29"/>
        <v>215.62</v>
      </c>
    </row>
    <row r="277" spans="1:21" x14ac:dyDescent="0.35">
      <c r="A277" s="4" t="s">
        <v>289</v>
      </c>
      <c r="B277" s="2">
        <v>45530</v>
      </c>
      <c r="C277" s="9">
        <f t="shared" si="24"/>
        <v>8</v>
      </c>
      <c r="D277" s="9" t="str">
        <f t="shared" si="25"/>
        <v>Aug</v>
      </c>
      <c r="E277" s="9">
        <f t="shared" si="26"/>
        <v>2024</v>
      </c>
      <c r="F277" t="s">
        <v>1839</v>
      </c>
      <c r="G277" s="9">
        <v>24</v>
      </c>
      <c r="H277" s="9" t="str" cm="1">
        <f t="array" ref="H277">_xlfn.IFS(OR(ISBLANK(G277), G277=""),"Unknown",G277&lt;=12,"Child",G277&lt;=17,"Teen",G277&lt;=29,"Young Adult",G277&lt;=44,"Adult",G277&lt;=59,"Middle Age",G277&lt;=79,"Senior",G277&gt;=80,"Elderly")</f>
        <v>Young Adult</v>
      </c>
      <c r="I277" t="s">
        <v>2607</v>
      </c>
      <c r="K277" s="7">
        <v>55.1</v>
      </c>
      <c r="L277" s="4" t="s">
        <v>2564</v>
      </c>
      <c r="M277" s="4" t="s">
        <v>2582</v>
      </c>
      <c r="N277" s="4" t="s">
        <v>2584</v>
      </c>
      <c r="O277" s="4" t="s">
        <v>2599</v>
      </c>
      <c r="P277" s="11">
        <v>214.36</v>
      </c>
      <c r="Q277" s="4" t="s">
        <v>2604</v>
      </c>
      <c r="R277" t="str">
        <f t="shared" si="27"/>
        <v/>
      </c>
      <c r="S277" s="9">
        <v>4</v>
      </c>
      <c r="T277">
        <f t="shared" si="28"/>
        <v>0</v>
      </c>
      <c r="U277">
        <f t="shared" si="29"/>
        <v>214.36</v>
      </c>
    </row>
    <row r="278" spans="1:21" x14ac:dyDescent="0.35">
      <c r="A278" s="4" t="s">
        <v>290</v>
      </c>
      <c r="B278" s="2">
        <v>45394</v>
      </c>
      <c r="C278" s="9">
        <f t="shared" si="24"/>
        <v>4</v>
      </c>
      <c r="D278" s="9" t="str">
        <f t="shared" si="25"/>
        <v>Apr</v>
      </c>
      <c r="E278" s="9">
        <f t="shared" si="26"/>
        <v>2024</v>
      </c>
      <c r="F278" t="s">
        <v>1840</v>
      </c>
      <c r="H278" s="9" t="str" cm="1">
        <f t="array" ref="H278">_xlfn.IFS(OR(ISBLANK(G278), G278=""),"Unknown",G278&lt;=12,"Child",G278&lt;=17,"Teen",G278&lt;=29,"Young Adult",G278&lt;=44,"Adult",G278&lt;=59,"Middle Age",G278&lt;=79,"Senior",G278&gt;=80,"Elderly")</f>
        <v>Unknown</v>
      </c>
      <c r="I278" s="4" t="s">
        <v>2561</v>
      </c>
      <c r="K278" s="7">
        <v>66.3</v>
      </c>
      <c r="L278" s="4" t="s">
        <v>2565</v>
      </c>
      <c r="M278" s="4" t="s">
        <v>2574</v>
      </c>
      <c r="N278" s="4" t="s">
        <v>2584</v>
      </c>
      <c r="O278" s="4" t="s">
        <v>2598</v>
      </c>
      <c r="P278" s="11">
        <v>950.47</v>
      </c>
      <c r="Q278" s="4" t="s">
        <v>2603</v>
      </c>
      <c r="R278" t="str">
        <f t="shared" si="27"/>
        <v/>
      </c>
      <c r="S278" s="9" t="s">
        <v>2610</v>
      </c>
      <c r="T278">
        <f t="shared" si="28"/>
        <v>950.47</v>
      </c>
      <c r="U278">
        <f t="shared" si="29"/>
        <v>0</v>
      </c>
    </row>
    <row r="279" spans="1:21" x14ac:dyDescent="0.35">
      <c r="A279" s="4" t="s">
        <v>291</v>
      </c>
      <c r="B279" s="2">
        <v>45967</v>
      </c>
      <c r="C279" s="9">
        <f t="shared" si="24"/>
        <v>11</v>
      </c>
      <c r="D279" s="9" t="str">
        <f t="shared" si="25"/>
        <v>Nov</v>
      </c>
      <c r="E279" s="9">
        <f t="shared" si="26"/>
        <v>2025</v>
      </c>
      <c r="F279" t="s">
        <v>1841</v>
      </c>
      <c r="H279" s="9" t="str" cm="1">
        <f t="array" ref="H279">_xlfn.IFS(OR(ISBLANK(G279), G279=""),"Unknown",G279&lt;=12,"Child",G279&lt;=17,"Teen",G279&lt;=29,"Young Adult",G279&lt;=44,"Adult",G279&lt;=59,"Middle Age",G279&lt;=79,"Senior",G279&gt;=80,"Elderly")</f>
        <v>Unknown</v>
      </c>
      <c r="I279" s="4" t="s">
        <v>2561</v>
      </c>
      <c r="K279" s="7"/>
      <c r="L279" s="4" t="s">
        <v>2566</v>
      </c>
      <c r="M279" s="4" t="s">
        <v>2569</v>
      </c>
      <c r="N279" s="4" t="s">
        <v>2588</v>
      </c>
      <c r="O279" s="4" t="s">
        <v>2598</v>
      </c>
      <c r="P279" s="11">
        <v>271.83</v>
      </c>
      <c r="Q279" s="4" t="s">
        <v>2602</v>
      </c>
      <c r="R279" t="str">
        <f t="shared" si="27"/>
        <v/>
      </c>
      <c r="S279" s="9">
        <v>4</v>
      </c>
      <c r="T279">
        <f t="shared" si="28"/>
        <v>0</v>
      </c>
      <c r="U279">
        <f t="shared" si="29"/>
        <v>271.83</v>
      </c>
    </row>
    <row r="280" spans="1:21" x14ac:dyDescent="0.35">
      <c r="A280" s="4" t="s">
        <v>292</v>
      </c>
      <c r="B280" s="2">
        <v>45573</v>
      </c>
      <c r="C280" s="9">
        <f t="shared" si="24"/>
        <v>10</v>
      </c>
      <c r="D280" s="9" t="str">
        <f t="shared" si="25"/>
        <v>Oct</v>
      </c>
      <c r="E280" s="9">
        <f t="shared" si="26"/>
        <v>2024</v>
      </c>
      <c r="F280" t="s">
        <v>1842</v>
      </c>
      <c r="G280" s="9">
        <v>20</v>
      </c>
      <c r="H280" s="9" t="str" cm="1">
        <f t="array" ref="H280">_xlfn.IFS(OR(ISBLANK(G280), G280=""),"Unknown",G280&lt;=12,"Child",G280&lt;=17,"Teen",G280&lt;=29,"Young Adult",G280&lt;=44,"Adult",G280&lt;=59,"Middle Age",G280&lt;=79,"Senior",G280&gt;=80,"Elderly")</f>
        <v>Young Adult</v>
      </c>
      <c r="I280" s="4" t="s">
        <v>2561</v>
      </c>
      <c r="K280" s="7"/>
      <c r="L280" s="4" t="s">
        <v>2567</v>
      </c>
      <c r="M280" s="4" t="s">
        <v>2573</v>
      </c>
      <c r="N280" s="4" t="s">
        <v>2588</v>
      </c>
      <c r="O280" s="4" t="s">
        <v>2598</v>
      </c>
      <c r="P280" s="11">
        <v>528.88</v>
      </c>
      <c r="Q280" t="s">
        <v>2609</v>
      </c>
      <c r="R280" t="str">
        <f t="shared" si="27"/>
        <v/>
      </c>
      <c r="S280" s="9" t="s">
        <v>2610</v>
      </c>
      <c r="T280">
        <f t="shared" si="28"/>
        <v>0</v>
      </c>
      <c r="U280">
        <f t="shared" si="29"/>
        <v>528.88</v>
      </c>
    </row>
    <row r="281" spans="1:21" x14ac:dyDescent="0.35">
      <c r="A281" s="4" t="s">
        <v>293</v>
      </c>
      <c r="B281" s="2">
        <v>45533</v>
      </c>
      <c r="C281" s="9">
        <f t="shared" si="24"/>
        <v>8</v>
      </c>
      <c r="D281" s="9" t="str">
        <f t="shared" si="25"/>
        <v>Aug</v>
      </c>
      <c r="E281" s="9">
        <f t="shared" si="26"/>
        <v>2024</v>
      </c>
      <c r="F281" t="s">
        <v>1843</v>
      </c>
      <c r="G281" s="9">
        <v>45</v>
      </c>
      <c r="H281" s="9" t="str" cm="1">
        <f t="array" ref="H281">_xlfn.IFS(OR(ISBLANK(G281), G281=""),"Unknown",G281&lt;=12,"Child",G281&lt;=17,"Teen",G281&lt;=29,"Young Adult",G281&lt;=44,"Adult",G281&lt;=59,"Middle Age",G281&lt;=79,"Senior",G281&gt;=80,"Elderly")</f>
        <v>Middle Age</v>
      </c>
      <c r="I281" s="4" t="s">
        <v>2607</v>
      </c>
      <c r="K281" s="7"/>
      <c r="L281" s="4" t="s">
        <v>2567</v>
      </c>
      <c r="M281" s="4" t="s">
        <v>2577</v>
      </c>
      <c r="N281" s="4" t="s">
        <v>2590</v>
      </c>
      <c r="O281" s="4" t="s">
        <v>2598</v>
      </c>
      <c r="P281" s="11">
        <v>617.78</v>
      </c>
      <c r="Q281" t="s">
        <v>2609</v>
      </c>
      <c r="R281" t="str">
        <f t="shared" si="27"/>
        <v/>
      </c>
      <c r="S281" s="9" t="s">
        <v>2610</v>
      </c>
      <c r="T281">
        <f t="shared" si="28"/>
        <v>0</v>
      </c>
      <c r="U281">
        <f t="shared" si="29"/>
        <v>617.78</v>
      </c>
    </row>
    <row r="282" spans="1:21" x14ac:dyDescent="0.35">
      <c r="A282" s="4" t="s">
        <v>294</v>
      </c>
      <c r="B282" s="2">
        <v>45473</v>
      </c>
      <c r="C282" s="9">
        <f t="shared" si="24"/>
        <v>6</v>
      </c>
      <c r="D282" s="9" t="str">
        <f t="shared" si="25"/>
        <v>Jun</v>
      </c>
      <c r="E282" s="9">
        <f t="shared" si="26"/>
        <v>2024</v>
      </c>
      <c r="F282" t="s">
        <v>1844</v>
      </c>
      <c r="H282" s="9" t="str" cm="1">
        <f t="array" ref="H282">_xlfn.IFS(OR(ISBLANK(G282), G282=""),"Unknown",G282&lt;=12,"Child",G282&lt;=17,"Teen",G282&lt;=29,"Young Adult",G282&lt;=44,"Adult",G282&lt;=59,"Middle Age",G282&lt;=79,"Senior",G282&gt;=80,"Elderly")</f>
        <v>Unknown</v>
      </c>
      <c r="I282" t="s">
        <v>2607</v>
      </c>
      <c r="J282" s="7">
        <v>148</v>
      </c>
      <c r="K282" s="7">
        <v>64</v>
      </c>
      <c r="L282" s="4" t="s">
        <v>2566</v>
      </c>
      <c r="M282" s="4" t="s">
        <v>2571</v>
      </c>
      <c r="N282" s="4" t="s">
        <v>2585</v>
      </c>
      <c r="O282" s="4" t="s">
        <v>2601</v>
      </c>
      <c r="P282" s="11">
        <v>851.57</v>
      </c>
      <c r="Q282" t="s">
        <v>2609</v>
      </c>
      <c r="R282" t="str">
        <f t="shared" si="27"/>
        <v/>
      </c>
      <c r="S282" s="9">
        <v>3</v>
      </c>
      <c r="T282">
        <f t="shared" si="28"/>
        <v>0</v>
      </c>
      <c r="U282">
        <f t="shared" si="29"/>
        <v>851.57</v>
      </c>
    </row>
    <row r="283" spans="1:21" x14ac:dyDescent="0.35">
      <c r="A283" s="4" t="s">
        <v>295</v>
      </c>
      <c r="B283" s="2">
        <v>45738</v>
      </c>
      <c r="C283" s="9">
        <f t="shared" si="24"/>
        <v>3</v>
      </c>
      <c r="D283" s="9" t="str">
        <f t="shared" si="25"/>
        <v>Mar</v>
      </c>
      <c r="E283" s="9">
        <f t="shared" si="26"/>
        <v>2025</v>
      </c>
      <c r="F283" t="s">
        <v>1845</v>
      </c>
      <c r="H283" s="9" t="str" cm="1">
        <f t="array" ref="H283">_xlfn.IFS(OR(ISBLANK(G283), G283=""),"Unknown",G283&lt;=12,"Child",G283&lt;=17,"Teen",G283&lt;=29,"Young Adult",G283&lt;=44,"Adult",G283&lt;=59,"Middle Age",G283&lt;=79,"Senior",G283&gt;=80,"Elderly")</f>
        <v>Unknown</v>
      </c>
      <c r="I283" s="4" t="s">
        <v>2558</v>
      </c>
      <c r="K283" s="7">
        <v>43.8</v>
      </c>
      <c r="L283" s="4" t="s">
        <v>2565</v>
      </c>
      <c r="M283" s="4" t="s">
        <v>2575</v>
      </c>
      <c r="N283" s="4" t="s">
        <v>2589</v>
      </c>
      <c r="O283" s="4" t="s">
        <v>2598</v>
      </c>
      <c r="P283" s="11">
        <v>175.84463685269401</v>
      </c>
      <c r="Q283" s="4" t="s">
        <v>2604</v>
      </c>
      <c r="R283" t="str">
        <f t="shared" si="27"/>
        <v/>
      </c>
      <c r="S283" s="9">
        <v>1</v>
      </c>
      <c r="T283">
        <f t="shared" si="28"/>
        <v>0</v>
      </c>
      <c r="U283">
        <f t="shared" si="29"/>
        <v>175.84463685269401</v>
      </c>
    </row>
    <row r="284" spans="1:21" x14ac:dyDescent="0.35">
      <c r="A284" s="4" t="s">
        <v>296</v>
      </c>
      <c r="B284" s="2">
        <v>45767</v>
      </c>
      <c r="C284" s="9">
        <f t="shared" si="24"/>
        <v>4</v>
      </c>
      <c r="D284" s="9" t="str">
        <f t="shared" si="25"/>
        <v>Apr</v>
      </c>
      <c r="E284" s="9">
        <f t="shared" si="26"/>
        <v>2025</v>
      </c>
      <c r="F284" t="s">
        <v>1846</v>
      </c>
      <c r="G284" s="9">
        <v>51</v>
      </c>
      <c r="H284" s="9" t="str" cm="1">
        <f t="array" ref="H284">_xlfn.IFS(OR(ISBLANK(G284), G284=""),"Unknown",G284&lt;=12,"Child",G284&lt;=17,"Teen",G284&lt;=29,"Young Adult",G284&lt;=44,"Adult",G284&lt;=59,"Middle Age",G284&lt;=79,"Senior",G284&gt;=80,"Elderly")</f>
        <v>Middle Age</v>
      </c>
      <c r="I284" t="s">
        <v>2607</v>
      </c>
      <c r="K284" s="7"/>
      <c r="L284" s="4" t="s">
        <v>2563</v>
      </c>
      <c r="M284" s="4" t="s">
        <v>2574</v>
      </c>
      <c r="N284" s="4" t="s">
        <v>2587</v>
      </c>
      <c r="O284" s="4" t="s">
        <v>2601</v>
      </c>
      <c r="P284" s="11">
        <v>83.06</v>
      </c>
      <c r="Q284" s="4" t="s">
        <v>2603</v>
      </c>
      <c r="R284" t="str">
        <f t="shared" si="27"/>
        <v/>
      </c>
      <c r="S284" s="9" t="s">
        <v>2610</v>
      </c>
      <c r="T284">
        <f t="shared" si="28"/>
        <v>83.06</v>
      </c>
      <c r="U284">
        <f t="shared" si="29"/>
        <v>0</v>
      </c>
    </row>
    <row r="285" spans="1:21" x14ac:dyDescent="0.35">
      <c r="A285" s="4" t="s">
        <v>297</v>
      </c>
      <c r="B285" s="2">
        <v>45494</v>
      </c>
      <c r="C285" s="9">
        <f t="shared" si="24"/>
        <v>7</v>
      </c>
      <c r="D285" s="9" t="str">
        <f t="shared" si="25"/>
        <v>Jul</v>
      </c>
      <c r="E285" s="9">
        <f t="shared" si="26"/>
        <v>2024</v>
      </c>
      <c r="F285" t="s">
        <v>1847</v>
      </c>
      <c r="G285" s="9">
        <v>53</v>
      </c>
      <c r="H285" s="9" t="str" cm="1">
        <f t="array" ref="H285">_xlfn.IFS(OR(ISBLANK(G285), G285=""),"Unknown",G285&lt;=12,"Child",G285&lt;=17,"Teen",G285&lt;=29,"Young Adult",G285&lt;=44,"Adult",G285&lt;=59,"Middle Age",G285&lt;=79,"Senior",G285&gt;=80,"Elderly")</f>
        <v>Middle Age</v>
      </c>
      <c r="I285" s="4" t="s">
        <v>2561</v>
      </c>
      <c r="K285" s="7"/>
      <c r="L285" s="4" t="s">
        <v>2566</v>
      </c>
      <c r="M285" s="4" t="s">
        <v>2581</v>
      </c>
      <c r="N285" s="4" t="s">
        <v>2584</v>
      </c>
      <c r="O285" s="4" t="s">
        <v>2600</v>
      </c>
      <c r="P285" s="11">
        <v>671.84</v>
      </c>
      <c r="Q285" s="4" t="s">
        <v>2604</v>
      </c>
      <c r="R285" t="str">
        <f t="shared" si="27"/>
        <v/>
      </c>
      <c r="S285" s="9" t="s">
        <v>2610</v>
      </c>
      <c r="T285">
        <f t="shared" si="28"/>
        <v>0</v>
      </c>
      <c r="U285">
        <f t="shared" si="29"/>
        <v>671.84</v>
      </c>
    </row>
    <row r="286" spans="1:21" x14ac:dyDescent="0.35">
      <c r="A286" s="4" t="s">
        <v>298</v>
      </c>
      <c r="B286" s="2">
        <v>45362</v>
      </c>
      <c r="C286" s="9">
        <f t="shared" si="24"/>
        <v>3</v>
      </c>
      <c r="D286" s="9" t="str">
        <f t="shared" si="25"/>
        <v>Mar</v>
      </c>
      <c r="E286" s="9">
        <f t="shared" si="26"/>
        <v>2024</v>
      </c>
      <c r="F286" t="s">
        <v>1848</v>
      </c>
      <c r="H286" s="9" t="str" cm="1">
        <f t="array" ref="H286">_xlfn.IFS(OR(ISBLANK(G286), G286=""),"Unknown",G286&lt;=12,"Child",G286&lt;=17,"Teen",G286&lt;=29,"Young Adult",G286&lt;=44,"Adult",G286&lt;=59,"Middle Age",G286&lt;=79,"Senior",G286&gt;=80,"Elderly")</f>
        <v>Unknown</v>
      </c>
      <c r="I286" t="s">
        <v>2607</v>
      </c>
      <c r="K286" s="7"/>
      <c r="L286" s="4" t="s">
        <v>2564</v>
      </c>
      <c r="M286" s="4" t="s">
        <v>2580</v>
      </c>
      <c r="N286" s="4" t="s">
        <v>2585</v>
      </c>
      <c r="O286" s="4" t="s">
        <v>2600</v>
      </c>
      <c r="P286" s="11">
        <v>596.33000000000004</v>
      </c>
      <c r="Q286" s="4" t="s">
        <v>2602</v>
      </c>
      <c r="R286" t="str">
        <f t="shared" si="27"/>
        <v/>
      </c>
      <c r="S286" s="9" t="s">
        <v>2610</v>
      </c>
      <c r="T286">
        <f t="shared" si="28"/>
        <v>0</v>
      </c>
      <c r="U286">
        <f t="shared" si="29"/>
        <v>596.33000000000004</v>
      </c>
    </row>
    <row r="287" spans="1:21" x14ac:dyDescent="0.35">
      <c r="A287" s="4" t="s">
        <v>299</v>
      </c>
      <c r="B287" s="2">
        <v>45771</v>
      </c>
      <c r="C287" s="9">
        <f t="shared" si="24"/>
        <v>4</v>
      </c>
      <c r="D287" s="9" t="str">
        <f t="shared" si="25"/>
        <v>Apr</v>
      </c>
      <c r="E287" s="9">
        <f t="shared" si="26"/>
        <v>2025</v>
      </c>
      <c r="F287" t="s">
        <v>1849</v>
      </c>
      <c r="H287" s="9" t="str" cm="1">
        <f t="array" ref="H287">_xlfn.IFS(OR(ISBLANK(G287), G287=""),"Unknown",G287&lt;=12,"Child",G287&lt;=17,"Teen",G287&lt;=29,"Young Adult",G287&lt;=44,"Adult",G287&lt;=59,"Middle Age",G287&lt;=79,"Senior",G287&gt;=80,"Elderly")</f>
        <v>Unknown</v>
      </c>
      <c r="I287" s="4" t="s">
        <v>2561</v>
      </c>
      <c r="J287" s="7">
        <v>111.4</v>
      </c>
      <c r="K287" s="7">
        <v>80.900000000000006</v>
      </c>
      <c r="L287" s="4" t="s">
        <v>2565</v>
      </c>
      <c r="M287" s="4" t="s">
        <v>2582</v>
      </c>
      <c r="N287" s="4" t="s">
        <v>2587</v>
      </c>
      <c r="O287" s="4" t="s">
        <v>2601</v>
      </c>
      <c r="P287" s="11">
        <v>539.16</v>
      </c>
      <c r="Q287" s="4" t="s">
        <v>2602</v>
      </c>
      <c r="R287" t="str">
        <f t="shared" si="27"/>
        <v/>
      </c>
      <c r="S287" s="9">
        <v>5</v>
      </c>
      <c r="T287">
        <f t="shared" si="28"/>
        <v>0</v>
      </c>
      <c r="U287">
        <f t="shared" si="29"/>
        <v>539.16</v>
      </c>
    </row>
    <row r="288" spans="1:21" x14ac:dyDescent="0.35">
      <c r="A288" s="4" t="s">
        <v>300</v>
      </c>
      <c r="B288" s="2">
        <v>45512</v>
      </c>
      <c r="C288" s="9">
        <f t="shared" si="24"/>
        <v>8</v>
      </c>
      <c r="D288" s="9" t="str">
        <f t="shared" si="25"/>
        <v>Aug</v>
      </c>
      <c r="E288" s="9">
        <f t="shared" si="26"/>
        <v>2024</v>
      </c>
      <c r="F288" t="s">
        <v>1850</v>
      </c>
      <c r="H288" s="9" t="str" cm="1">
        <f t="array" ref="H288">_xlfn.IFS(OR(ISBLANK(G288), G288=""),"Unknown",G288&lt;=12,"Child",G288&lt;=17,"Teen",G288&lt;=29,"Young Adult",G288&lt;=44,"Adult",G288&lt;=59,"Middle Age",G288&lt;=79,"Senior",G288&gt;=80,"Elderly")</f>
        <v>Unknown</v>
      </c>
      <c r="I288" s="4" t="s">
        <v>2558</v>
      </c>
      <c r="J288" s="7">
        <v>186.4</v>
      </c>
      <c r="K288" s="7"/>
      <c r="L288" s="4" t="s">
        <v>2563</v>
      </c>
      <c r="M288" s="4" t="s">
        <v>2578</v>
      </c>
      <c r="N288" s="4" t="s">
        <v>2584</v>
      </c>
      <c r="O288" s="4" t="s">
        <v>2601</v>
      </c>
      <c r="P288" s="11">
        <v>867.11</v>
      </c>
      <c r="Q288" s="4" t="s">
        <v>2603</v>
      </c>
      <c r="R288" t="str">
        <f t="shared" si="27"/>
        <v/>
      </c>
      <c r="S288" s="9">
        <v>4</v>
      </c>
      <c r="T288">
        <f t="shared" si="28"/>
        <v>867.11</v>
      </c>
      <c r="U288">
        <f t="shared" si="29"/>
        <v>0</v>
      </c>
    </row>
    <row r="289" spans="1:21" x14ac:dyDescent="0.35">
      <c r="A289" s="4" t="s">
        <v>301</v>
      </c>
      <c r="B289" s="2">
        <v>45637</v>
      </c>
      <c r="C289" s="9">
        <f t="shared" si="24"/>
        <v>12</v>
      </c>
      <c r="D289" s="9" t="str">
        <f t="shared" si="25"/>
        <v>Dec</v>
      </c>
      <c r="E289" s="9">
        <f t="shared" si="26"/>
        <v>2024</v>
      </c>
      <c r="F289" t="s">
        <v>1851</v>
      </c>
      <c r="H289" s="9" t="str" cm="1">
        <f t="array" ref="H289">_xlfn.IFS(OR(ISBLANK(G289), G289=""),"Unknown",G289&lt;=12,"Child",G289&lt;=17,"Teen",G289&lt;=29,"Young Adult",G289&lt;=44,"Adult",G289&lt;=59,"Middle Age",G289&lt;=79,"Senior",G289&gt;=80,"Elderly")</f>
        <v>Unknown</v>
      </c>
      <c r="I289" s="4" t="s">
        <v>2561</v>
      </c>
      <c r="K289" s="7">
        <v>91.4</v>
      </c>
      <c r="L289" s="4" t="s">
        <v>2566</v>
      </c>
      <c r="M289" s="4" t="s">
        <v>2581</v>
      </c>
      <c r="N289" s="4" t="s">
        <v>2590</v>
      </c>
      <c r="O289" s="4" t="s">
        <v>2601</v>
      </c>
      <c r="P289" s="11">
        <v>771.39</v>
      </c>
      <c r="Q289" s="4" t="s">
        <v>2604</v>
      </c>
      <c r="R289" t="str">
        <f t="shared" si="27"/>
        <v/>
      </c>
      <c r="S289" s="9" t="s">
        <v>2610</v>
      </c>
      <c r="T289">
        <f t="shared" si="28"/>
        <v>0</v>
      </c>
      <c r="U289">
        <f t="shared" si="29"/>
        <v>771.39</v>
      </c>
    </row>
    <row r="290" spans="1:21" x14ac:dyDescent="0.35">
      <c r="A290" s="4" t="s">
        <v>302</v>
      </c>
      <c r="B290" s="2">
        <v>45547</v>
      </c>
      <c r="C290" s="9">
        <f t="shared" si="24"/>
        <v>9</v>
      </c>
      <c r="D290" s="9" t="str">
        <f t="shared" si="25"/>
        <v>Sep</v>
      </c>
      <c r="E290" s="9">
        <f t="shared" si="26"/>
        <v>2024</v>
      </c>
      <c r="F290" t="s">
        <v>1852</v>
      </c>
      <c r="H290" s="9" t="str" cm="1">
        <f t="array" ref="H290">_xlfn.IFS(OR(ISBLANK(G290), G290=""),"Unknown",G290&lt;=12,"Child",G290&lt;=17,"Teen",G290&lt;=29,"Young Adult",G290&lt;=44,"Adult",G290&lt;=59,"Middle Age",G290&lt;=79,"Senior",G290&gt;=80,"Elderly")</f>
        <v>Unknown</v>
      </c>
      <c r="I290" s="4" t="s">
        <v>2561</v>
      </c>
      <c r="K290" s="7"/>
      <c r="L290" s="4" t="s">
        <v>2565</v>
      </c>
      <c r="M290" s="4" t="s">
        <v>2570</v>
      </c>
      <c r="N290" s="4" t="s">
        <v>2584</v>
      </c>
      <c r="O290" s="4" t="s">
        <v>2600</v>
      </c>
      <c r="P290" s="11">
        <v>69.83</v>
      </c>
      <c r="Q290" t="s">
        <v>2609</v>
      </c>
      <c r="R290" t="str">
        <f t="shared" si="27"/>
        <v/>
      </c>
      <c r="S290" s="9">
        <v>5</v>
      </c>
      <c r="T290">
        <f t="shared" si="28"/>
        <v>0</v>
      </c>
      <c r="U290">
        <f t="shared" si="29"/>
        <v>69.83</v>
      </c>
    </row>
    <row r="291" spans="1:21" x14ac:dyDescent="0.35">
      <c r="A291" s="4" t="s">
        <v>303</v>
      </c>
      <c r="B291" s="2">
        <v>45839</v>
      </c>
      <c r="C291" s="9">
        <f t="shared" si="24"/>
        <v>7</v>
      </c>
      <c r="D291" s="9" t="str">
        <f t="shared" si="25"/>
        <v>Jul</v>
      </c>
      <c r="E291" s="9">
        <f t="shared" si="26"/>
        <v>2025</v>
      </c>
      <c r="F291" t="s">
        <v>1853</v>
      </c>
      <c r="G291" s="9">
        <v>23</v>
      </c>
      <c r="H291" s="9" t="str" cm="1">
        <f t="array" ref="H291">_xlfn.IFS(OR(ISBLANK(G291), G291=""),"Unknown",G291&lt;=12,"Child",G291&lt;=17,"Teen",G291&lt;=29,"Young Adult",G291&lt;=44,"Adult",G291&lt;=59,"Middle Age",G291&lt;=79,"Senior",G291&gt;=80,"Elderly")</f>
        <v>Young Adult</v>
      </c>
      <c r="I291" s="4" t="s">
        <v>2558</v>
      </c>
      <c r="K291" s="7"/>
      <c r="L291" s="4" t="s">
        <v>2565</v>
      </c>
      <c r="M291" s="4" t="s">
        <v>2573</v>
      </c>
      <c r="N291" s="4" t="s">
        <v>2588</v>
      </c>
      <c r="O291" s="4" t="s">
        <v>2598</v>
      </c>
      <c r="P291" s="11">
        <v>292.82</v>
      </c>
      <c r="Q291" t="s">
        <v>2609</v>
      </c>
      <c r="R291" t="str">
        <f t="shared" si="27"/>
        <v/>
      </c>
      <c r="S291" s="9">
        <v>1</v>
      </c>
      <c r="T291">
        <f t="shared" si="28"/>
        <v>0</v>
      </c>
      <c r="U291">
        <f t="shared" si="29"/>
        <v>292.82</v>
      </c>
    </row>
    <row r="292" spans="1:21" x14ac:dyDescent="0.35">
      <c r="A292" s="4" t="s">
        <v>304</v>
      </c>
      <c r="B292" s="2">
        <v>45329</v>
      </c>
      <c r="C292" s="9">
        <f t="shared" si="24"/>
        <v>2</v>
      </c>
      <c r="D292" s="9" t="str">
        <f t="shared" si="25"/>
        <v>Feb</v>
      </c>
      <c r="E292" s="9">
        <f t="shared" si="26"/>
        <v>2024</v>
      </c>
      <c r="F292" t="s">
        <v>1854</v>
      </c>
      <c r="G292" s="9">
        <v>27</v>
      </c>
      <c r="H292" s="9" t="str" cm="1">
        <f t="array" ref="H292">_xlfn.IFS(OR(ISBLANK(G292), G292=""),"Unknown",G292&lt;=12,"Child",G292&lt;=17,"Teen",G292&lt;=29,"Young Adult",G292&lt;=44,"Adult",G292&lt;=59,"Middle Age",G292&lt;=79,"Senior",G292&gt;=80,"Elderly")</f>
        <v>Young Adult</v>
      </c>
      <c r="I292" s="4" t="s">
        <v>2561</v>
      </c>
      <c r="K292" s="7">
        <v>50.6</v>
      </c>
      <c r="L292" s="4" t="s">
        <v>2565</v>
      </c>
      <c r="M292" s="4" t="s">
        <v>2582</v>
      </c>
      <c r="N292" s="4" t="s">
        <v>2589</v>
      </c>
      <c r="O292" s="4" t="s">
        <v>2600</v>
      </c>
      <c r="P292" s="11">
        <v>693.86</v>
      </c>
      <c r="Q292" s="4" t="s">
        <v>2602</v>
      </c>
      <c r="R292" t="str">
        <f t="shared" si="27"/>
        <v/>
      </c>
      <c r="S292" s="9">
        <v>5</v>
      </c>
      <c r="T292">
        <f t="shared" si="28"/>
        <v>0</v>
      </c>
      <c r="U292">
        <f t="shared" si="29"/>
        <v>693.86</v>
      </c>
    </row>
    <row r="293" spans="1:21" x14ac:dyDescent="0.35">
      <c r="A293" s="4" t="s">
        <v>305</v>
      </c>
      <c r="B293" s="2">
        <v>45551</v>
      </c>
      <c r="C293" s="9">
        <f t="shared" si="24"/>
        <v>9</v>
      </c>
      <c r="D293" s="9" t="str">
        <f t="shared" si="25"/>
        <v>Sep</v>
      </c>
      <c r="E293" s="9">
        <f t="shared" si="26"/>
        <v>2024</v>
      </c>
      <c r="F293" t="s">
        <v>1855</v>
      </c>
      <c r="G293" s="9">
        <v>33</v>
      </c>
      <c r="H293" s="9" t="str" cm="1">
        <f t="array" ref="H293">_xlfn.IFS(OR(ISBLANK(G293), G293=""),"Unknown",G293&lt;=12,"Child",G293&lt;=17,"Teen",G293&lt;=29,"Young Adult",G293&lt;=44,"Adult",G293&lt;=59,"Middle Age",G293&lt;=79,"Senior",G293&gt;=80,"Elderly")</f>
        <v>Adult</v>
      </c>
      <c r="I293" s="4" t="s">
        <v>2561</v>
      </c>
      <c r="K293" s="7"/>
      <c r="L293" s="4" t="s">
        <v>2564</v>
      </c>
      <c r="M293" s="4" t="s">
        <v>2576</v>
      </c>
      <c r="N293" s="4" t="s">
        <v>2584</v>
      </c>
      <c r="O293" s="4" t="s">
        <v>2600</v>
      </c>
      <c r="P293" s="11">
        <v>254.68</v>
      </c>
      <c r="Q293" s="4" t="s">
        <v>2604</v>
      </c>
      <c r="R293" t="str">
        <f t="shared" si="27"/>
        <v/>
      </c>
      <c r="S293" s="9">
        <v>4</v>
      </c>
      <c r="T293">
        <f t="shared" si="28"/>
        <v>0</v>
      </c>
      <c r="U293">
        <f t="shared" si="29"/>
        <v>254.68</v>
      </c>
    </row>
    <row r="294" spans="1:21" x14ac:dyDescent="0.35">
      <c r="A294" s="4" t="s">
        <v>306</v>
      </c>
      <c r="B294" s="2">
        <v>45575</v>
      </c>
      <c r="C294" s="9">
        <f t="shared" si="24"/>
        <v>10</v>
      </c>
      <c r="D294" s="9" t="str">
        <f t="shared" si="25"/>
        <v>Oct</v>
      </c>
      <c r="E294" s="9">
        <f t="shared" si="26"/>
        <v>2024</v>
      </c>
      <c r="F294" t="s">
        <v>1856</v>
      </c>
      <c r="H294" s="9" t="str" cm="1">
        <f t="array" ref="H294">_xlfn.IFS(OR(ISBLANK(G294), G294=""),"Unknown",G294&lt;=12,"Child",G294&lt;=17,"Teen",G294&lt;=29,"Young Adult",G294&lt;=44,"Adult",G294&lt;=59,"Middle Age",G294&lt;=79,"Senior",G294&gt;=80,"Elderly")</f>
        <v>Unknown</v>
      </c>
      <c r="I294" s="4" t="s">
        <v>2558</v>
      </c>
      <c r="K294" s="7"/>
      <c r="L294" s="4" t="s">
        <v>2564</v>
      </c>
      <c r="M294" s="4" t="s">
        <v>2578</v>
      </c>
      <c r="N294" s="4" t="s">
        <v>2588</v>
      </c>
      <c r="O294" s="4" t="s">
        <v>2598</v>
      </c>
      <c r="P294" s="11">
        <v>627.15717703029804</v>
      </c>
      <c r="Q294" s="4" t="s">
        <v>2604</v>
      </c>
      <c r="R294" t="str">
        <f t="shared" si="27"/>
        <v/>
      </c>
      <c r="S294" s="9" t="s">
        <v>2610</v>
      </c>
      <c r="T294">
        <f t="shared" si="28"/>
        <v>0</v>
      </c>
      <c r="U294">
        <f t="shared" si="29"/>
        <v>627.15717703029804</v>
      </c>
    </row>
    <row r="295" spans="1:21" x14ac:dyDescent="0.35">
      <c r="A295" s="4" t="s">
        <v>307</v>
      </c>
      <c r="B295" s="2">
        <v>45704</v>
      </c>
      <c r="C295" s="9">
        <f t="shared" si="24"/>
        <v>2</v>
      </c>
      <c r="D295" s="9" t="str">
        <f t="shared" si="25"/>
        <v>Feb</v>
      </c>
      <c r="E295" s="9">
        <f t="shared" si="26"/>
        <v>2025</v>
      </c>
      <c r="F295" t="s">
        <v>1857</v>
      </c>
      <c r="H295" s="9" t="str" cm="1">
        <f t="array" ref="H295">_xlfn.IFS(OR(ISBLANK(G295), G295=""),"Unknown",G295&lt;=12,"Child",G295&lt;=17,"Teen",G295&lt;=29,"Young Adult",G295&lt;=44,"Adult",G295&lt;=59,"Middle Age",G295&lt;=79,"Senior",G295&gt;=80,"Elderly")</f>
        <v>Unknown</v>
      </c>
      <c r="I295" t="s">
        <v>2607</v>
      </c>
      <c r="K295" s="7"/>
      <c r="L295" s="4" t="s">
        <v>2565</v>
      </c>
      <c r="M295" s="4" t="s">
        <v>2569</v>
      </c>
      <c r="N295" s="4" t="s">
        <v>2589</v>
      </c>
      <c r="O295" s="4" t="s">
        <v>2601</v>
      </c>
      <c r="P295" s="11">
        <v>580.05999999999995</v>
      </c>
      <c r="Q295" s="4" t="s">
        <v>2602</v>
      </c>
      <c r="R295" t="str">
        <f t="shared" si="27"/>
        <v/>
      </c>
      <c r="S295" s="9" t="s">
        <v>2610</v>
      </c>
      <c r="T295">
        <f t="shared" si="28"/>
        <v>0</v>
      </c>
      <c r="U295">
        <f t="shared" si="29"/>
        <v>580.05999999999995</v>
      </c>
    </row>
    <row r="296" spans="1:21" x14ac:dyDescent="0.35">
      <c r="A296" s="4" t="s">
        <v>308</v>
      </c>
      <c r="B296" s="2">
        <v>45712</v>
      </c>
      <c r="C296" s="9">
        <f t="shared" si="24"/>
        <v>2</v>
      </c>
      <c r="D296" s="9" t="str">
        <f t="shared" si="25"/>
        <v>Feb</v>
      </c>
      <c r="E296" s="9">
        <f t="shared" si="26"/>
        <v>2025</v>
      </c>
      <c r="F296" t="s">
        <v>1858</v>
      </c>
      <c r="G296" s="9">
        <v>61</v>
      </c>
      <c r="H296" s="9" t="str" cm="1">
        <f t="array" ref="H296">_xlfn.IFS(OR(ISBLANK(G296), G296=""),"Unknown",G296&lt;=12,"Child",G296&lt;=17,"Teen",G296&lt;=29,"Young Adult",G296&lt;=44,"Adult",G296&lt;=59,"Middle Age",G296&lt;=79,"Senior",G296&gt;=80,"Elderly")</f>
        <v>Senior</v>
      </c>
      <c r="I296" s="4" t="s">
        <v>2558</v>
      </c>
      <c r="K296" s="7"/>
      <c r="L296" s="4" t="s">
        <v>2564</v>
      </c>
      <c r="M296" s="4" t="s">
        <v>2573</v>
      </c>
      <c r="N296" s="4" t="s">
        <v>2585</v>
      </c>
      <c r="O296" s="4" t="s">
        <v>2600</v>
      </c>
      <c r="P296" s="11">
        <v>872.8</v>
      </c>
      <c r="Q296" t="s">
        <v>2609</v>
      </c>
      <c r="R296" t="str">
        <f t="shared" si="27"/>
        <v/>
      </c>
      <c r="S296" s="9">
        <v>4</v>
      </c>
      <c r="T296">
        <f t="shared" si="28"/>
        <v>0</v>
      </c>
      <c r="U296">
        <f t="shared" si="29"/>
        <v>872.8</v>
      </c>
    </row>
    <row r="297" spans="1:21" x14ac:dyDescent="0.35">
      <c r="A297" s="4" t="s">
        <v>309</v>
      </c>
      <c r="B297" s="2">
        <v>45586</v>
      </c>
      <c r="C297" s="9">
        <f t="shared" si="24"/>
        <v>10</v>
      </c>
      <c r="D297" s="9" t="str">
        <f t="shared" si="25"/>
        <v>Oct</v>
      </c>
      <c r="E297" s="9">
        <f t="shared" si="26"/>
        <v>2024</v>
      </c>
      <c r="F297" t="s">
        <v>1859</v>
      </c>
      <c r="G297" s="9">
        <v>77</v>
      </c>
      <c r="H297" s="9" t="str" cm="1">
        <f t="array" ref="H297">_xlfn.IFS(OR(ISBLANK(G297), G297=""),"Unknown",G297&lt;=12,"Child",G297&lt;=17,"Teen",G297&lt;=29,"Young Adult",G297&lt;=44,"Adult",G297&lt;=59,"Middle Age",G297&lt;=79,"Senior",G297&gt;=80,"Elderly")</f>
        <v>Senior</v>
      </c>
      <c r="I297" s="4" t="s">
        <v>2558</v>
      </c>
      <c r="K297" s="7"/>
      <c r="L297" s="4" t="s">
        <v>2566</v>
      </c>
      <c r="M297" s="4" t="s">
        <v>2578</v>
      </c>
      <c r="N297" s="4" t="s">
        <v>2585</v>
      </c>
      <c r="O297" s="4" t="s">
        <v>2599</v>
      </c>
      <c r="P297" s="11">
        <v>309.14999999999998</v>
      </c>
      <c r="Q297" s="4" t="s">
        <v>2603</v>
      </c>
      <c r="R297" t="str">
        <f t="shared" si="27"/>
        <v/>
      </c>
      <c r="S297" s="9" t="s">
        <v>2610</v>
      </c>
      <c r="T297">
        <f t="shared" si="28"/>
        <v>309.14999999999998</v>
      </c>
      <c r="U297">
        <f t="shared" si="29"/>
        <v>0</v>
      </c>
    </row>
    <row r="298" spans="1:21" x14ac:dyDescent="0.35">
      <c r="A298" s="4" t="s">
        <v>310</v>
      </c>
      <c r="B298" s="2">
        <v>45778</v>
      </c>
      <c r="C298" s="9">
        <f t="shared" si="24"/>
        <v>5</v>
      </c>
      <c r="D298" s="9" t="str">
        <f t="shared" si="25"/>
        <v>May</v>
      </c>
      <c r="E298" s="9">
        <f t="shared" si="26"/>
        <v>2025</v>
      </c>
      <c r="F298" t="s">
        <v>1860</v>
      </c>
      <c r="G298" s="9">
        <v>61</v>
      </c>
      <c r="H298" s="9" t="str" cm="1">
        <f t="array" ref="H298">_xlfn.IFS(OR(ISBLANK(G298), G298=""),"Unknown",G298&lt;=12,"Child",G298&lt;=17,"Teen",G298&lt;=29,"Young Adult",G298&lt;=44,"Adult",G298&lt;=59,"Middle Age",G298&lt;=79,"Senior",G298&gt;=80,"Elderly")</f>
        <v>Senior</v>
      </c>
      <c r="I298" t="s">
        <v>2607</v>
      </c>
      <c r="K298" s="7">
        <v>104.9</v>
      </c>
      <c r="L298" s="4" t="s">
        <v>2565</v>
      </c>
      <c r="M298" s="4" t="s">
        <v>2573</v>
      </c>
      <c r="N298" s="4" t="s">
        <v>2588</v>
      </c>
      <c r="O298" s="4" t="s">
        <v>2600</v>
      </c>
      <c r="P298" s="11">
        <v>794.79</v>
      </c>
      <c r="Q298" t="s">
        <v>2609</v>
      </c>
      <c r="R298" t="str">
        <f t="shared" si="27"/>
        <v/>
      </c>
      <c r="S298" s="9">
        <v>5</v>
      </c>
      <c r="T298">
        <f t="shared" si="28"/>
        <v>0</v>
      </c>
      <c r="U298">
        <f t="shared" si="29"/>
        <v>794.79</v>
      </c>
    </row>
    <row r="299" spans="1:21" x14ac:dyDescent="0.35">
      <c r="A299" s="4" t="s">
        <v>311</v>
      </c>
      <c r="B299" s="2">
        <v>45721</v>
      </c>
      <c r="C299" s="9">
        <f t="shared" si="24"/>
        <v>3</v>
      </c>
      <c r="D299" s="9" t="str">
        <f t="shared" si="25"/>
        <v>Mar</v>
      </c>
      <c r="E299" s="9">
        <f t="shared" si="26"/>
        <v>2025</v>
      </c>
      <c r="F299" t="s">
        <v>1861</v>
      </c>
      <c r="H299" s="9" t="str" cm="1">
        <f t="array" ref="H299">_xlfn.IFS(OR(ISBLANK(G299), G299=""),"Unknown",G299&lt;=12,"Child",G299&lt;=17,"Teen",G299&lt;=29,"Young Adult",G299&lt;=44,"Adult",G299&lt;=59,"Middle Age",G299&lt;=79,"Senior",G299&gt;=80,"Elderly")</f>
        <v>Unknown</v>
      </c>
      <c r="I299" s="4" t="s">
        <v>2558</v>
      </c>
      <c r="J299" s="7">
        <v>149.69999999999999</v>
      </c>
      <c r="K299" s="7"/>
      <c r="L299" s="4" t="s">
        <v>2567</v>
      </c>
      <c r="M299" s="4" t="s">
        <v>2583</v>
      </c>
      <c r="N299" s="4" t="s">
        <v>2587</v>
      </c>
      <c r="O299" s="4" t="s">
        <v>2598</v>
      </c>
      <c r="P299" s="11">
        <v>592.25</v>
      </c>
      <c r="Q299" s="4" t="s">
        <v>2604</v>
      </c>
      <c r="R299" t="str">
        <f t="shared" si="27"/>
        <v/>
      </c>
      <c r="S299" s="9">
        <v>3</v>
      </c>
      <c r="T299">
        <f t="shared" si="28"/>
        <v>0</v>
      </c>
      <c r="U299">
        <f t="shared" si="29"/>
        <v>592.25</v>
      </c>
    </row>
    <row r="300" spans="1:21" x14ac:dyDescent="0.35">
      <c r="A300" s="4" t="s">
        <v>312</v>
      </c>
      <c r="B300" s="2">
        <v>45504</v>
      </c>
      <c r="C300" s="9">
        <f t="shared" si="24"/>
        <v>7</v>
      </c>
      <c r="D300" s="9" t="str">
        <f t="shared" si="25"/>
        <v>Jul</v>
      </c>
      <c r="E300" s="9">
        <f t="shared" si="26"/>
        <v>2024</v>
      </c>
      <c r="F300" t="s">
        <v>1862</v>
      </c>
      <c r="H300" s="9" t="str" cm="1">
        <f t="array" ref="H300">_xlfn.IFS(OR(ISBLANK(G300), G300=""),"Unknown",G300&lt;=12,"Child",G300&lt;=17,"Teen",G300&lt;=29,"Young Adult",G300&lt;=44,"Adult",G300&lt;=59,"Middle Age",G300&lt;=79,"Senior",G300&gt;=80,"Elderly")</f>
        <v>Unknown</v>
      </c>
      <c r="I300" s="4" t="s">
        <v>2607</v>
      </c>
      <c r="J300" s="7">
        <v>195.6</v>
      </c>
      <c r="K300" s="7"/>
      <c r="L300" s="4" t="s">
        <v>2565</v>
      </c>
      <c r="M300" s="4" t="s">
        <v>2579</v>
      </c>
      <c r="N300" s="4" t="s">
        <v>2587</v>
      </c>
      <c r="O300" s="4" t="s">
        <v>2598</v>
      </c>
      <c r="P300" s="11">
        <v>846.19</v>
      </c>
      <c r="Q300" t="s">
        <v>2609</v>
      </c>
      <c r="R300" t="str">
        <f t="shared" si="27"/>
        <v/>
      </c>
      <c r="S300" s="9">
        <v>4</v>
      </c>
      <c r="T300">
        <f t="shared" si="28"/>
        <v>0</v>
      </c>
      <c r="U300">
        <f t="shared" si="29"/>
        <v>846.19</v>
      </c>
    </row>
    <row r="301" spans="1:21" x14ac:dyDescent="0.35">
      <c r="A301" s="4" t="s">
        <v>313</v>
      </c>
      <c r="B301" s="2">
        <v>45731</v>
      </c>
      <c r="C301" s="9">
        <f t="shared" si="24"/>
        <v>3</v>
      </c>
      <c r="D301" s="9" t="str">
        <f t="shared" si="25"/>
        <v>Mar</v>
      </c>
      <c r="E301" s="9">
        <f t="shared" si="26"/>
        <v>2025</v>
      </c>
      <c r="F301" t="s">
        <v>1863</v>
      </c>
      <c r="G301" s="9">
        <v>50</v>
      </c>
      <c r="H301" s="9" t="str" cm="1">
        <f t="array" ref="H301">_xlfn.IFS(OR(ISBLANK(G301), G301=""),"Unknown",G301&lt;=12,"Child",G301&lt;=17,"Teen",G301&lt;=29,"Young Adult",G301&lt;=44,"Adult",G301&lt;=59,"Middle Age",G301&lt;=79,"Senior",G301&gt;=80,"Elderly")</f>
        <v>Middle Age</v>
      </c>
      <c r="I301" s="4" t="s">
        <v>2561</v>
      </c>
      <c r="K301" s="7"/>
      <c r="L301" s="4" t="s">
        <v>2563</v>
      </c>
      <c r="M301" s="4" t="s">
        <v>2579</v>
      </c>
      <c r="N301" s="4" t="s">
        <v>2584</v>
      </c>
      <c r="O301" s="4" t="s">
        <v>2601</v>
      </c>
      <c r="P301" s="11">
        <v>348.26</v>
      </c>
      <c r="Q301" s="4" t="s">
        <v>2602</v>
      </c>
      <c r="R301" t="str">
        <f t="shared" si="27"/>
        <v/>
      </c>
      <c r="S301" s="9" t="s">
        <v>2610</v>
      </c>
      <c r="T301">
        <f t="shared" si="28"/>
        <v>0</v>
      </c>
      <c r="U301">
        <f t="shared" si="29"/>
        <v>348.26</v>
      </c>
    </row>
    <row r="302" spans="1:21" x14ac:dyDescent="0.35">
      <c r="A302" s="4" t="s">
        <v>314</v>
      </c>
      <c r="B302" s="2">
        <v>45680</v>
      </c>
      <c r="C302" s="9">
        <f t="shared" si="24"/>
        <v>1</v>
      </c>
      <c r="D302" s="9" t="str">
        <f t="shared" si="25"/>
        <v>Jan</v>
      </c>
      <c r="E302" s="9">
        <f t="shared" si="26"/>
        <v>2025</v>
      </c>
      <c r="F302" t="s">
        <v>1864</v>
      </c>
      <c r="H302" s="9" t="str" cm="1">
        <f t="array" ref="H302">_xlfn.IFS(OR(ISBLANK(G302), G302=""),"Unknown",G302&lt;=12,"Child",G302&lt;=17,"Teen",G302&lt;=29,"Young Adult",G302&lt;=44,"Adult",G302&lt;=59,"Middle Age",G302&lt;=79,"Senior",G302&gt;=80,"Elderly")</f>
        <v>Unknown</v>
      </c>
      <c r="I302" s="4" t="s">
        <v>2607</v>
      </c>
      <c r="K302" s="7">
        <v>53.5</v>
      </c>
      <c r="L302" s="4" t="s">
        <v>2563</v>
      </c>
      <c r="M302" s="4" t="s">
        <v>2581</v>
      </c>
      <c r="N302" s="4" t="s">
        <v>2585</v>
      </c>
      <c r="O302" s="4" t="s">
        <v>2601</v>
      </c>
      <c r="P302" s="11">
        <v>108.41</v>
      </c>
      <c r="Q302" s="4" t="s">
        <v>2602</v>
      </c>
      <c r="R302" t="str">
        <f t="shared" si="27"/>
        <v/>
      </c>
      <c r="S302" s="9">
        <v>1</v>
      </c>
      <c r="T302">
        <f t="shared" si="28"/>
        <v>0</v>
      </c>
      <c r="U302">
        <f t="shared" si="29"/>
        <v>108.41</v>
      </c>
    </row>
    <row r="303" spans="1:21" x14ac:dyDescent="0.35">
      <c r="A303" s="4" t="s">
        <v>315</v>
      </c>
      <c r="B303" s="2">
        <v>45932</v>
      </c>
      <c r="C303" s="9">
        <f t="shared" si="24"/>
        <v>10</v>
      </c>
      <c r="D303" s="9" t="str">
        <f t="shared" si="25"/>
        <v>Oct</v>
      </c>
      <c r="E303" s="9">
        <f t="shared" si="26"/>
        <v>2025</v>
      </c>
      <c r="F303" t="s">
        <v>1865</v>
      </c>
      <c r="H303" s="9" t="str" cm="1">
        <f t="array" ref="H303">_xlfn.IFS(OR(ISBLANK(G303), G303=""),"Unknown",G303&lt;=12,"Child",G303&lt;=17,"Teen",G303&lt;=29,"Young Adult",G303&lt;=44,"Adult",G303&lt;=59,"Middle Age",G303&lt;=79,"Senior",G303&gt;=80,"Elderly")</f>
        <v>Unknown</v>
      </c>
      <c r="I303" s="4" t="s">
        <v>2561</v>
      </c>
      <c r="K303" s="7"/>
      <c r="L303" s="4" t="s">
        <v>2564</v>
      </c>
      <c r="M303" s="4" t="s">
        <v>2579</v>
      </c>
      <c r="N303" s="4" t="s">
        <v>2585</v>
      </c>
      <c r="O303" s="4" t="s">
        <v>2599</v>
      </c>
      <c r="P303" s="11">
        <v>944.58</v>
      </c>
      <c r="Q303" s="4" t="s">
        <v>2604</v>
      </c>
      <c r="R303" t="str">
        <f t="shared" si="27"/>
        <v/>
      </c>
      <c r="S303" s="9">
        <v>5</v>
      </c>
      <c r="T303">
        <f t="shared" si="28"/>
        <v>0</v>
      </c>
      <c r="U303">
        <f t="shared" si="29"/>
        <v>944.58</v>
      </c>
    </row>
    <row r="304" spans="1:21" x14ac:dyDescent="0.35">
      <c r="A304" s="4" t="s">
        <v>316</v>
      </c>
      <c r="B304" s="2">
        <v>45390</v>
      </c>
      <c r="C304" s="9">
        <f t="shared" si="24"/>
        <v>4</v>
      </c>
      <c r="D304" s="9" t="str">
        <f t="shared" si="25"/>
        <v>Apr</v>
      </c>
      <c r="E304" s="9">
        <f t="shared" si="26"/>
        <v>2024</v>
      </c>
      <c r="F304" t="s">
        <v>1866</v>
      </c>
      <c r="G304" s="9">
        <v>41</v>
      </c>
      <c r="H304" s="9" t="str" cm="1">
        <f t="array" ref="H304">_xlfn.IFS(OR(ISBLANK(G304), G304=""),"Unknown",G304&lt;=12,"Child",G304&lt;=17,"Teen",G304&lt;=29,"Young Adult",G304&lt;=44,"Adult",G304&lt;=59,"Middle Age",G304&lt;=79,"Senior",G304&gt;=80,"Elderly")</f>
        <v>Adult</v>
      </c>
      <c r="I304" t="s">
        <v>2607</v>
      </c>
      <c r="K304" s="7">
        <v>76.3</v>
      </c>
      <c r="L304" s="4" t="s">
        <v>2567</v>
      </c>
      <c r="M304" s="4" t="s">
        <v>2582</v>
      </c>
      <c r="N304" s="4" t="s">
        <v>2584</v>
      </c>
      <c r="O304" s="4" t="s">
        <v>2600</v>
      </c>
      <c r="P304" s="11">
        <v>417.93</v>
      </c>
      <c r="Q304" t="s">
        <v>2609</v>
      </c>
      <c r="R304" t="str">
        <f t="shared" si="27"/>
        <v/>
      </c>
      <c r="S304" s="9" t="s">
        <v>2610</v>
      </c>
      <c r="T304">
        <f t="shared" si="28"/>
        <v>0</v>
      </c>
      <c r="U304">
        <f t="shared" si="29"/>
        <v>417.93</v>
      </c>
    </row>
    <row r="305" spans="1:21" x14ac:dyDescent="0.35">
      <c r="A305" s="4" t="s">
        <v>317</v>
      </c>
      <c r="B305" s="2">
        <v>45301</v>
      </c>
      <c r="C305" s="9">
        <f t="shared" si="24"/>
        <v>1</v>
      </c>
      <c r="D305" s="9" t="str">
        <f t="shared" si="25"/>
        <v>Jan</v>
      </c>
      <c r="E305" s="9">
        <f t="shared" si="26"/>
        <v>2024</v>
      </c>
      <c r="F305" t="s">
        <v>1867</v>
      </c>
      <c r="H305" s="9" t="str" cm="1">
        <f t="array" ref="H305">_xlfn.IFS(OR(ISBLANK(G305), G305=""),"Unknown",G305&lt;=12,"Child",G305&lt;=17,"Teen",G305&lt;=29,"Young Adult",G305&lt;=44,"Adult",G305&lt;=59,"Middle Age",G305&lt;=79,"Senior",G305&gt;=80,"Elderly")</f>
        <v>Unknown</v>
      </c>
      <c r="I305" s="4" t="s">
        <v>2558</v>
      </c>
      <c r="K305" s="7"/>
      <c r="L305" s="4" t="s">
        <v>2563</v>
      </c>
      <c r="M305" s="4" t="s">
        <v>2580</v>
      </c>
      <c r="N305" s="4" t="s">
        <v>2584</v>
      </c>
      <c r="O305" s="4" t="s">
        <v>2598</v>
      </c>
      <c r="P305" s="11">
        <v>605.54999999999995</v>
      </c>
      <c r="Q305" s="4" t="s">
        <v>2604</v>
      </c>
      <c r="R305" t="str">
        <f t="shared" si="27"/>
        <v/>
      </c>
      <c r="S305" s="9">
        <v>1</v>
      </c>
      <c r="T305">
        <f t="shared" si="28"/>
        <v>0</v>
      </c>
      <c r="U305">
        <f t="shared" si="29"/>
        <v>605.54999999999995</v>
      </c>
    </row>
    <row r="306" spans="1:21" x14ac:dyDescent="0.35">
      <c r="A306" s="4" t="s">
        <v>318</v>
      </c>
      <c r="B306" s="2">
        <v>45466</v>
      </c>
      <c r="C306" s="9">
        <f t="shared" si="24"/>
        <v>6</v>
      </c>
      <c r="D306" s="9" t="str">
        <f t="shared" si="25"/>
        <v>Jun</v>
      </c>
      <c r="E306" s="9">
        <f t="shared" si="26"/>
        <v>2024</v>
      </c>
      <c r="F306" t="s">
        <v>1868</v>
      </c>
      <c r="H306" s="9" t="str" cm="1">
        <f t="array" ref="H306">_xlfn.IFS(OR(ISBLANK(G306), G306=""),"Unknown",G306&lt;=12,"Child",G306&lt;=17,"Teen",G306&lt;=29,"Young Adult",G306&lt;=44,"Adult",G306&lt;=59,"Middle Age",G306&lt;=79,"Senior",G306&gt;=80,"Elderly")</f>
        <v>Unknown</v>
      </c>
      <c r="I306" s="4" t="s">
        <v>2558</v>
      </c>
      <c r="K306" s="7"/>
      <c r="L306" s="4" t="s">
        <v>2563</v>
      </c>
      <c r="M306" s="4" t="s">
        <v>2578</v>
      </c>
      <c r="N306" s="4" t="s">
        <v>2585</v>
      </c>
      <c r="O306" s="4" t="s">
        <v>2601</v>
      </c>
      <c r="P306" s="11">
        <v>540.48</v>
      </c>
      <c r="Q306" s="4" t="s">
        <v>2602</v>
      </c>
      <c r="R306" t="str">
        <f t="shared" si="27"/>
        <v/>
      </c>
      <c r="S306" s="9" t="s">
        <v>2610</v>
      </c>
      <c r="T306">
        <f t="shared" si="28"/>
        <v>0</v>
      </c>
      <c r="U306">
        <f t="shared" si="29"/>
        <v>540.48</v>
      </c>
    </row>
    <row r="307" spans="1:21" x14ac:dyDescent="0.35">
      <c r="A307" s="4" t="s">
        <v>319</v>
      </c>
      <c r="B307" s="2">
        <v>45332</v>
      </c>
      <c r="C307" s="9">
        <f t="shared" si="24"/>
        <v>2</v>
      </c>
      <c r="D307" s="9" t="str">
        <f t="shared" si="25"/>
        <v>Feb</v>
      </c>
      <c r="E307" s="9">
        <f t="shared" si="26"/>
        <v>2024</v>
      </c>
      <c r="F307" t="s">
        <v>1869</v>
      </c>
      <c r="H307" s="9" t="str" cm="1">
        <f t="array" ref="H307">_xlfn.IFS(OR(ISBLANK(G307), G307=""),"Unknown",G307&lt;=12,"Child",G307&lt;=17,"Teen",G307&lt;=29,"Young Adult",G307&lt;=44,"Adult",G307&lt;=59,"Middle Age",G307&lt;=79,"Senior",G307&gt;=80,"Elderly")</f>
        <v>Unknown</v>
      </c>
      <c r="I307" t="s">
        <v>2607</v>
      </c>
      <c r="K307" s="7">
        <v>70.099999999999994</v>
      </c>
      <c r="L307" s="4" t="s">
        <v>2563</v>
      </c>
      <c r="M307" s="4" t="s">
        <v>2570</v>
      </c>
      <c r="N307" s="4" t="s">
        <v>2586</v>
      </c>
      <c r="O307" s="4" t="s">
        <v>2600</v>
      </c>
      <c r="P307" s="11">
        <v>793.13</v>
      </c>
      <c r="Q307" t="s">
        <v>2609</v>
      </c>
      <c r="R307" t="str">
        <f t="shared" si="27"/>
        <v/>
      </c>
      <c r="S307" s="9">
        <v>5</v>
      </c>
      <c r="T307">
        <f t="shared" si="28"/>
        <v>0</v>
      </c>
      <c r="U307">
        <f t="shared" si="29"/>
        <v>793.13</v>
      </c>
    </row>
    <row r="308" spans="1:21" x14ac:dyDescent="0.35">
      <c r="A308" s="4" t="s">
        <v>320</v>
      </c>
      <c r="B308" s="2">
        <v>45662</v>
      </c>
      <c r="C308" s="9">
        <f t="shared" si="24"/>
        <v>1</v>
      </c>
      <c r="D308" s="9" t="str">
        <f t="shared" si="25"/>
        <v>Jan</v>
      </c>
      <c r="E308" s="9">
        <f t="shared" si="26"/>
        <v>2025</v>
      </c>
      <c r="F308" t="s">
        <v>1870</v>
      </c>
      <c r="H308" s="9" t="str" cm="1">
        <f t="array" ref="H308">_xlfn.IFS(OR(ISBLANK(G308), G308=""),"Unknown",G308&lt;=12,"Child",G308&lt;=17,"Teen",G308&lt;=29,"Young Adult",G308&lt;=44,"Adult",G308&lt;=59,"Middle Age",G308&lt;=79,"Senior",G308&gt;=80,"Elderly")</f>
        <v>Unknown</v>
      </c>
      <c r="I308" s="4" t="s">
        <v>2607</v>
      </c>
      <c r="K308" s="7"/>
      <c r="L308" s="4" t="s">
        <v>2565</v>
      </c>
      <c r="M308" s="4" t="s">
        <v>2577</v>
      </c>
      <c r="N308" s="4" t="s">
        <v>2587</v>
      </c>
      <c r="O308" s="4" t="s">
        <v>2599</v>
      </c>
      <c r="P308" s="11">
        <v>55.77</v>
      </c>
      <c r="Q308" t="s">
        <v>2609</v>
      </c>
      <c r="R308" t="str">
        <f t="shared" si="27"/>
        <v/>
      </c>
      <c r="S308" s="9">
        <v>3</v>
      </c>
      <c r="T308">
        <f t="shared" si="28"/>
        <v>0</v>
      </c>
      <c r="U308">
        <f t="shared" si="29"/>
        <v>55.77</v>
      </c>
    </row>
    <row r="309" spans="1:21" x14ac:dyDescent="0.35">
      <c r="A309" s="4" t="s">
        <v>321</v>
      </c>
      <c r="B309" s="2">
        <v>45805</v>
      </c>
      <c r="C309" s="9">
        <f t="shared" si="24"/>
        <v>5</v>
      </c>
      <c r="D309" s="9" t="str">
        <f t="shared" si="25"/>
        <v>May</v>
      </c>
      <c r="E309" s="9">
        <f t="shared" si="26"/>
        <v>2025</v>
      </c>
      <c r="F309" t="s">
        <v>1871</v>
      </c>
      <c r="G309" s="9">
        <v>86</v>
      </c>
      <c r="H309" s="9" t="str" cm="1">
        <f t="array" ref="H309">_xlfn.IFS(OR(ISBLANK(G309), G309=""),"Unknown",G309&lt;=12,"Child",G309&lt;=17,"Teen",G309&lt;=29,"Young Adult",G309&lt;=44,"Adult",G309&lt;=59,"Middle Age",G309&lt;=79,"Senior",G309&gt;=80,"Elderly")</f>
        <v>Elderly</v>
      </c>
      <c r="I309" t="s">
        <v>2607</v>
      </c>
      <c r="K309" s="7"/>
      <c r="L309" s="4" t="s">
        <v>2566</v>
      </c>
      <c r="M309" s="4" t="s">
        <v>2582</v>
      </c>
      <c r="N309" s="4" t="s">
        <v>2587</v>
      </c>
      <c r="O309" s="4" t="s">
        <v>2600</v>
      </c>
      <c r="P309" s="11">
        <v>548.91403468736405</v>
      </c>
      <c r="Q309" s="4" t="s">
        <v>2602</v>
      </c>
      <c r="R309" t="str">
        <f t="shared" si="27"/>
        <v/>
      </c>
      <c r="S309" s="9">
        <v>4</v>
      </c>
      <c r="T309">
        <f t="shared" si="28"/>
        <v>0</v>
      </c>
      <c r="U309">
        <f t="shared" si="29"/>
        <v>548.91403468736405</v>
      </c>
    </row>
    <row r="310" spans="1:21" x14ac:dyDescent="0.35">
      <c r="A310" s="4" t="s">
        <v>322</v>
      </c>
      <c r="B310" s="2">
        <v>45583</v>
      </c>
      <c r="C310" s="9">
        <f t="shared" si="24"/>
        <v>10</v>
      </c>
      <c r="D310" s="9" t="str">
        <f t="shared" si="25"/>
        <v>Oct</v>
      </c>
      <c r="E310" s="9">
        <f t="shared" si="26"/>
        <v>2024</v>
      </c>
      <c r="F310" t="s">
        <v>1872</v>
      </c>
      <c r="H310" s="9" t="str" cm="1">
        <f t="array" ref="H310">_xlfn.IFS(OR(ISBLANK(G310), G310=""),"Unknown",G310&lt;=12,"Child",G310&lt;=17,"Teen",G310&lt;=29,"Young Adult",G310&lt;=44,"Adult",G310&lt;=59,"Middle Age",G310&lt;=79,"Senior",G310&gt;=80,"Elderly")</f>
        <v>Unknown</v>
      </c>
      <c r="I310" t="s">
        <v>2607</v>
      </c>
      <c r="K310" s="7"/>
      <c r="L310" s="4" t="s">
        <v>2564</v>
      </c>
      <c r="M310" s="4" t="s">
        <v>2575</v>
      </c>
      <c r="N310" s="4" t="s">
        <v>2595</v>
      </c>
      <c r="O310" s="4" t="s">
        <v>2599</v>
      </c>
      <c r="P310" s="11">
        <v>752.17</v>
      </c>
      <c r="Q310" t="s">
        <v>2609</v>
      </c>
      <c r="R310" t="str">
        <f t="shared" si="27"/>
        <v/>
      </c>
      <c r="S310" s="9">
        <v>5</v>
      </c>
      <c r="T310">
        <f t="shared" si="28"/>
        <v>0</v>
      </c>
      <c r="U310">
        <f t="shared" si="29"/>
        <v>752.17</v>
      </c>
    </row>
    <row r="311" spans="1:21" x14ac:dyDescent="0.35">
      <c r="A311" s="4" t="s">
        <v>323</v>
      </c>
      <c r="B311" s="2">
        <v>45620</v>
      </c>
      <c r="C311" s="9">
        <f t="shared" si="24"/>
        <v>11</v>
      </c>
      <c r="D311" s="9" t="str">
        <f t="shared" si="25"/>
        <v>Nov</v>
      </c>
      <c r="E311" s="9">
        <f t="shared" si="26"/>
        <v>2024</v>
      </c>
      <c r="F311" t="s">
        <v>1873</v>
      </c>
      <c r="G311" s="9">
        <v>66</v>
      </c>
      <c r="H311" s="9" t="str" cm="1">
        <f t="array" ref="H311">_xlfn.IFS(OR(ISBLANK(G311), G311=""),"Unknown",G311&lt;=12,"Child",G311&lt;=17,"Teen",G311&lt;=29,"Young Adult",G311&lt;=44,"Adult",G311&lt;=59,"Middle Age",G311&lt;=79,"Senior",G311&gt;=80,"Elderly")</f>
        <v>Senior</v>
      </c>
      <c r="I311" s="4" t="s">
        <v>2561</v>
      </c>
      <c r="J311" s="7">
        <v>142.5</v>
      </c>
      <c r="K311" s="7"/>
      <c r="L311" s="4" t="s">
        <v>2565</v>
      </c>
      <c r="M311" s="4" t="s">
        <v>2583</v>
      </c>
      <c r="N311" s="4" t="s">
        <v>2589</v>
      </c>
      <c r="O311" s="4" t="s">
        <v>2601</v>
      </c>
      <c r="P311" s="11">
        <v>996.88</v>
      </c>
      <c r="Q311" t="s">
        <v>2609</v>
      </c>
      <c r="R311" t="str">
        <f t="shared" si="27"/>
        <v/>
      </c>
      <c r="S311" s="9">
        <v>1</v>
      </c>
      <c r="T311">
        <f t="shared" si="28"/>
        <v>0</v>
      </c>
      <c r="U311">
        <f t="shared" si="29"/>
        <v>996.88</v>
      </c>
    </row>
    <row r="312" spans="1:21" x14ac:dyDescent="0.35">
      <c r="A312" s="4" t="s">
        <v>324</v>
      </c>
      <c r="B312" s="2">
        <v>45995</v>
      </c>
      <c r="C312" s="9">
        <f t="shared" si="24"/>
        <v>12</v>
      </c>
      <c r="D312" s="9" t="str">
        <f t="shared" si="25"/>
        <v>Dec</v>
      </c>
      <c r="E312" s="9">
        <f t="shared" si="26"/>
        <v>2025</v>
      </c>
      <c r="F312" t="s">
        <v>1874</v>
      </c>
      <c r="H312" s="9" t="str" cm="1">
        <f t="array" ref="H312">_xlfn.IFS(OR(ISBLANK(G312), G312=""),"Unknown",G312&lt;=12,"Child",G312&lt;=17,"Teen",G312&lt;=29,"Young Adult",G312&lt;=44,"Adult",G312&lt;=59,"Middle Age",G312&lt;=79,"Senior",G312&gt;=80,"Elderly")</f>
        <v>Unknown</v>
      </c>
      <c r="I312" t="s">
        <v>2607</v>
      </c>
      <c r="K312" s="7"/>
      <c r="L312" s="4" t="s">
        <v>2565</v>
      </c>
      <c r="M312" s="4" t="s">
        <v>2576</v>
      </c>
      <c r="N312" s="4" t="s">
        <v>2585</v>
      </c>
      <c r="O312" s="4" t="s">
        <v>2598</v>
      </c>
      <c r="P312" s="11">
        <v>647.39582953361605</v>
      </c>
      <c r="Q312" s="4" t="s">
        <v>2602</v>
      </c>
      <c r="R312" t="str">
        <f t="shared" si="27"/>
        <v/>
      </c>
      <c r="S312" s="9">
        <v>1</v>
      </c>
      <c r="T312">
        <f t="shared" si="28"/>
        <v>0</v>
      </c>
      <c r="U312">
        <f t="shared" si="29"/>
        <v>647.39582953361605</v>
      </c>
    </row>
    <row r="313" spans="1:21" x14ac:dyDescent="0.35">
      <c r="A313" s="4" t="s">
        <v>325</v>
      </c>
      <c r="B313" s="2">
        <v>45421</v>
      </c>
      <c r="C313" s="9">
        <f t="shared" si="24"/>
        <v>5</v>
      </c>
      <c r="D313" s="9" t="str">
        <f t="shared" si="25"/>
        <v>May</v>
      </c>
      <c r="E313" s="9">
        <f t="shared" si="26"/>
        <v>2024</v>
      </c>
      <c r="F313" t="s">
        <v>1875</v>
      </c>
      <c r="G313" s="9">
        <v>34</v>
      </c>
      <c r="H313" s="9" t="str" cm="1">
        <f t="array" ref="H313">_xlfn.IFS(OR(ISBLANK(G313), G313=""),"Unknown",G313&lt;=12,"Child",G313&lt;=17,"Teen",G313&lt;=29,"Young Adult",G313&lt;=44,"Adult",G313&lt;=59,"Middle Age",G313&lt;=79,"Senior",G313&gt;=80,"Elderly")</f>
        <v>Adult</v>
      </c>
      <c r="I313" s="4" t="s">
        <v>2561</v>
      </c>
      <c r="K313" s="7"/>
      <c r="L313" s="4" t="s">
        <v>2568</v>
      </c>
      <c r="M313" s="4" t="s">
        <v>2573</v>
      </c>
      <c r="N313" s="4" t="s">
        <v>2585</v>
      </c>
      <c r="O313" s="4" t="s">
        <v>2600</v>
      </c>
      <c r="P313" s="11">
        <v>691.35</v>
      </c>
      <c r="Q313" s="4" t="s">
        <v>2602</v>
      </c>
      <c r="R313" t="str">
        <f t="shared" si="27"/>
        <v/>
      </c>
      <c r="S313" s="9" t="s">
        <v>2610</v>
      </c>
      <c r="T313">
        <f t="shared" si="28"/>
        <v>0</v>
      </c>
      <c r="U313">
        <f t="shared" si="29"/>
        <v>691.35</v>
      </c>
    </row>
    <row r="314" spans="1:21" x14ac:dyDescent="0.35">
      <c r="A314" s="4" t="s">
        <v>326</v>
      </c>
      <c r="B314" s="2">
        <v>45902</v>
      </c>
      <c r="C314" s="9">
        <f t="shared" si="24"/>
        <v>9</v>
      </c>
      <c r="D314" s="9" t="str">
        <f t="shared" si="25"/>
        <v>Sep</v>
      </c>
      <c r="E314" s="9">
        <f t="shared" si="26"/>
        <v>2025</v>
      </c>
      <c r="F314" t="s">
        <v>1876</v>
      </c>
      <c r="H314" s="9" t="str" cm="1">
        <f t="array" ref="H314">_xlfn.IFS(OR(ISBLANK(G314), G314=""),"Unknown",G314&lt;=12,"Child",G314&lt;=17,"Teen",G314&lt;=29,"Young Adult",G314&lt;=44,"Adult",G314&lt;=59,"Middle Age",G314&lt;=79,"Senior",G314&gt;=80,"Elderly")</f>
        <v>Unknown</v>
      </c>
      <c r="I314" s="4" t="s">
        <v>2558</v>
      </c>
      <c r="J314" s="7">
        <v>103.6</v>
      </c>
      <c r="K314" s="7"/>
      <c r="L314" s="4" t="s">
        <v>2566</v>
      </c>
      <c r="M314" s="4" t="s">
        <v>2573</v>
      </c>
      <c r="N314" s="4" t="s">
        <v>2589</v>
      </c>
      <c r="O314" s="4" t="s">
        <v>2599</v>
      </c>
      <c r="P314" s="11">
        <v>750.73</v>
      </c>
      <c r="Q314" s="4" t="s">
        <v>2602</v>
      </c>
      <c r="R314" t="str">
        <f t="shared" si="27"/>
        <v/>
      </c>
      <c r="S314" s="9">
        <v>4</v>
      </c>
      <c r="T314">
        <f t="shared" si="28"/>
        <v>0</v>
      </c>
      <c r="U314">
        <f t="shared" si="29"/>
        <v>750.73</v>
      </c>
    </row>
    <row r="315" spans="1:21" x14ac:dyDescent="0.35">
      <c r="A315" s="4" t="s">
        <v>327</v>
      </c>
      <c r="B315" s="2">
        <v>45813</v>
      </c>
      <c r="C315" s="9">
        <f t="shared" si="24"/>
        <v>6</v>
      </c>
      <c r="D315" s="9" t="str">
        <f t="shared" si="25"/>
        <v>Jun</v>
      </c>
      <c r="E315" s="9">
        <f t="shared" si="26"/>
        <v>2025</v>
      </c>
      <c r="F315" t="s">
        <v>1612</v>
      </c>
      <c r="H315" s="9" t="str" cm="1">
        <f t="array" ref="H315">_xlfn.IFS(OR(ISBLANK(G315), G315=""),"Unknown",G315&lt;=12,"Child",G315&lt;=17,"Teen",G315&lt;=29,"Young Adult",G315&lt;=44,"Adult",G315&lt;=59,"Middle Age",G315&lt;=79,"Senior",G315&gt;=80,"Elderly")</f>
        <v>Unknown</v>
      </c>
      <c r="I315" s="4" t="s">
        <v>2561</v>
      </c>
      <c r="K315" s="7"/>
      <c r="L315" s="4" t="s">
        <v>2565</v>
      </c>
      <c r="M315" s="4" t="s">
        <v>2580</v>
      </c>
      <c r="N315" s="4" t="s">
        <v>2585</v>
      </c>
      <c r="O315" s="4" t="s">
        <v>2601</v>
      </c>
      <c r="P315" s="11">
        <v>407.94</v>
      </c>
      <c r="Q315" t="s">
        <v>2609</v>
      </c>
      <c r="R315" t="str">
        <f t="shared" si="27"/>
        <v/>
      </c>
      <c r="S315" s="9">
        <v>1</v>
      </c>
      <c r="T315">
        <f t="shared" si="28"/>
        <v>0</v>
      </c>
      <c r="U315">
        <f t="shared" si="29"/>
        <v>407.94</v>
      </c>
    </row>
    <row r="316" spans="1:21" x14ac:dyDescent="0.35">
      <c r="A316" s="4" t="s">
        <v>328</v>
      </c>
      <c r="B316" s="2">
        <v>45581</v>
      </c>
      <c r="C316" s="9">
        <f t="shared" si="24"/>
        <v>10</v>
      </c>
      <c r="D316" s="9" t="str">
        <f t="shared" si="25"/>
        <v>Oct</v>
      </c>
      <c r="E316" s="9">
        <f t="shared" si="26"/>
        <v>2024</v>
      </c>
      <c r="F316" t="s">
        <v>1877</v>
      </c>
      <c r="H316" s="9" t="str" cm="1">
        <f t="array" ref="H316">_xlfn.IFS(OR(ISBLANK(G316), G316=""),"Unknown",G316&lt;=12,"Child",G316&lt;=17,"Teen",G316&lt;=29,"Young Adult",G316&lt;=44,"Adult",G316&lt;=59,"Middle Age",G316&lt;=79,"Senior",G316&gt;=80,"Elderly")</f>
        <v>Unknown</v>
      </c>
      <c r="I316" s="4" t="s">
        <v>2607</v>
      </c>
      <c r="K316" s="7">
        <v>100.6</v>
      </c>
      <c r="L316" s="4" t="s">
        <v>2566</v>
      </c>
      <c r="M316" s="4" t="s">
        <v>2569</v>
      </c>
      <c r="N316" s="4" t="s">
        <v>2587</v>
      </c>
      <c r="O316" s="4" t="s">
        <v>2598</v>
      </c>
      <c r="P316" s="11">
        <v>35.4</v>
      </c>
      <c r="Q316" s="4" t="s">
        <v>2603</v>
      </c>
      <c r="R316" t="str">
        <f t="shared" si="27"/>
        <v/>
      </c>
      <c r="S316" s="9">
        <v>2</v>
      </c>
      <c r="T316">
        <f t="shared" si="28"/>
        <v>35.4</v>
      </c>
      <c r="U316">
        <f t="shared" si="29"/>
        <v>0</v>
      </c>
    </row>
    <row r="317" spans="1:21" x14ac:dyDescent="0.35">
      <c r="A317" s="4" t="s">
        <v>329</v>
      </c>
      <c r="B317" s="2">
        <v>45659</v>
      </c>
      <c r="C317" s="9">
        <f t="shared" si="24"/>
        <v>1</v>
      </c>
      <c r="D317" s="9" t="str">
        <f t="shared" si="25"/>
        <v>Jan</v>
      </c>
      <c r="E317" s="9">
        <f t="shared" si="26"/>
        <v>2025</v>
      </c>
      <c r="F317" t="s">
        <v>1878</v>
      </c>
      <c r="H317" s="9" t="str" cm="1">
        <f t="array" ref="H317">_xlfn.IFS(OR(ISBLANK(G317), G317=""),"Unknown",G317&lt;=12,"Child",G317&lt;=17,"Teen",G317&lt;=29,"Young Adult",G317&lt;=44,"Adult",G317&lt;=59,"Middle Age",G317&lt;=79,"Senior",G317&gt;=80,"Elderly")</f>
        <v>Unknown</v>
      </c>
      <c r="I317" t="s">
        <v>2607</v>
      </c>
      <c r="K317" s="7"/>
      <c r="L317" s="4" t="s">
        <v>2567</v>
      </c>
      <c r="M317" s="4" t="s">
        <v>2580</v>
      </c>
      <c r="N317" s="4" t="s">
        <v>2586</v>
      </c>
      <c r="O317" s="4" t="s">
        <v>2598</v>
      </c>
      <c r="P317" s="11">
        <v>456.39</v>
      </c>
      <c r="Q317" s="4" t="s">
        <v>2602</v>
      </c>
      <c r="R317" t="str">
        <f t="shared" si="27"/>
        <v/>
      </c>
      <c r="S317" s="9">
        <v>1</v>
      </c>
      <c r="T317">
        <f t="shared" si="28"/>
        <v>0</v>
      </c>
      <c r="U317">
        <f t="shared" si="29"/>
        <v>456.39</v>
      </c>
    </row>
    <row r="318" spans="1:21" x14ac:dyDescent="0.35">
      <c r="A318" s="4" t="s">
        <v>330</v>
      </c>
      <c r="B318" s="2">
        <v>45464</v>
      </c>
      <c r="C318" s="9">
        <f t="shared" si="24"/>
        <v>6</v>
      </c>
      <c r="D318" s="9" t="str">
        <f t="shared" si="25"/>
        <v>Jun</v>
      </c>
      <c r="E318" s="9">
        <f t="shared" si="26"/>
        <v>2024</v>
      </c>
      <c r="F318" t="s">
        <v>1879</v>
      </c>
      <c r="G318" s="9">
        <v>19</v>
      </c>
      <c r="H318" s="9" t="str" cm="1">
        <f t="array" ref="H318">_xlfn.IFS(OR(ISBLANK(G318), G318=""),"Unknown",G318&lt;=12,"Child",G318&lt;=17,"Teen",G318&lt;=29,"Young Adult",G318&lt;=44,"Adult",G318&lt;=59,"Middle Age",G318&lt;=79,"Senior",G318&gt;=80,"Elderly")</f>
        <v>Young Adult</v>
      </c>
      <c r="I318" s="4" t="s">
        <v>2558</v>
      </c>
      <c r="K318" s="7">
        <v>65.8</v>
      </c>
      <c r="L318" s="4" t="s">
        <v>2564</v>
      </c>
      <c r="M318" s="4" t="s">
        <v>2570</v>
      </c>
      <c r="N318" s="4" t="s">
        <v>2590</v>
      </c>
      <c r="O318" s="4" t="s">
        <v>2599</v>
      </c>
      <c r="P318" s="11">
        <v>659.4</v>
      </c>
      <c r="Q318" t="s">
        <v>2609</v>
      </c>
      <c r="R318" t="str">
        <f t="shared" si="27"/>
        <v/>
      </c>
      <c r="S318" s="9">
        <v>5</v>
      </c>
      <c r="T318">
        <f t="shared" si="28"/>
        <v>0</v>
      </c>
      <c r="U318">
        <f t="shared" si="29"/>
        <v>659.4</v>
      </c>
    </row>
    <row r="319" spans="1:21" x14ac:dyDescent="0.35">
      <c r="A319" s="4" t="s">
        <v>331</v>
      </c>
      <c r="B319" s="2">
        <v>45738</v>
      </c>
      <c r="C319" s="9">
        <f t="shared" si="24"/>
        <v>3</v>
      </c>
      <c r="D319" s="9" t="str">
        <f t="shared" si="25"/>
        <v>Mar</v>
      </c>
      <c r="E319" s="9">
        <f t="shared" si="26"/>
        <v>2025</v>
      </c>
      <c r="F319" t="s">
        <v>1880</v>
      </c>
      <c r="H319" s="9" t="str" cm="1">
        <f t="array" ref="H319">_xlfn.IFS(OR(ISBLANK(G319), G319=""),"Unknown",G319&lt;=12,"Child",G319&lt;=17,"Teen",G319&lt;=29,"Young Adult",G319&lt;=44,"Adult",G319&lt;=59,"Middle Age",G319&lt;=79,"Senior",G319&gt;=80,"Elderly")</f>
        <v>Unknown</v>
      </c>
      <c r="I319" s="4" t="s">
        <v>2558</v>
      </c>
      <c r="K319" s="7"/>
      <c r="L319" s="4" t="s">
        <v>2567</v>
      </c>
      <c r="M319" s="4" t="s">
        <v>2576</v>
      </c>
      <c r="N319" s="4" t="s">
        <v>2588</v>
      </c>
      <c r="O319" s="4" t="s">
        <v>2600</v>
      </c>
      <c r="P319" s="11">
        <v>80.010000000000005</v>
      </c>
      <c r="Q319" s="4" t="s">
        <v>2603</v>
      </c>
      <c r="R319" t="str">
        <f t="shared" si="27"/>
        <v/>
      </c>
      <c r="S319" s="9">
        <v>5</v>
      </c>
      <c r="T319">
        <f t="shared" si="28"/>
        <v>80.010000000000005</v>
      </c>
      <c r="U319">
        <f t="shared" si="29"/>
        <v>0</v>
      </c>
    </row>
    <row r="320" spans="1:21" x14ac:dyDescent="0.35">
      <c r="A320" s="4" t="s">
        <v>332</v>
      </c>
      <c r="B320" s="2">
        <v>45691</v>
      </c>
      <c r="C320" s="9">
        <f t="shared" si="24"/>
        <v>2</v>
      </c>
      <c r="D320" s="9" t="str">
        <f t="shared" si="25"/>
        <v>Feb</v>
      </c>
      <c r="E320" s="9">
        <f t="shared" si="26"/>
        <v>2025</v>
      </c>
      <c r="F320" t="s">
        <v>1881</v>
      </c>
      <c r="H320" s="9" t="str" cm="1">
        <f t="array" ref="H320">_xlfn.IFS(OR(ISBLANK(G320), G320=""),"Unknown",G320&lt;=12,"Child",G320&lt;=17,"Teen",G320&lt;=29,"Young Adult",G320&lt;=44,"Adult",G320&lt;=59,"Middle Age",G320&lt;=79,"Senior",G320&gt;=80,"Elderly")</f>
        <v>Unknown</v>
      </c>
      <c r="I320" t="s">
        <v>2607</v>
      </c>
      <c r="K320" s="7">
        <v>68.900000000000006</v>
      </c>
      <c r="L320" s="4" t="s">
        <v>2565</v>
      </c>
      <c r="M320" s="4" t="s">
        <v>2580</v>
      </c>
      <c r="N320" s="4" t="s">
        <v>2587</v>
      </c>
      <c r="O320" s="4" t="s">
        <v>2600</v>
      </c>
      <c r="P320" s="11">
        <v>52.19</v>
      </c>
      <c r="Q320" s="4" t="s">
        <v>2602</v>
      </c>
      <c r="R320" t="str">
        <f t="shared" si="27"/>
        <v/>
      </c>
      <c r="S320" s="9">
        <v>1</v>
      </c>
      <c r="T320">
        <f t="shared" si="28"/>
        <v>0</v>
      </c>
      <c r="U320">
        <f t="shared" si="29"/>
        <v>52.19</v>
      </c>
    </row>
    <row r="321" spans="1:21" x14ac:dyDescent="0.35">
      <c r="A321" s="4" t="s">
        <v>333</v>
      </c>
      <c r="B321" s="2">
        <v>45552</v>
      </c>
      <c r="C321" s="9">
        <f t="shared" si="24"/>
        <v>9</v>
      </c>
      <c r="D321" s="9" t="str">
        <f t="shared" si="25"/>
        <v>Sep</v>
      </c>
      <c r="E321" s="9">
        <f t="shared" si="26"/>
        <v>2024</v>
      </c>
      <c r="F321" t="s">
        <v>1882</v>
      </c>
      <c r="H321" s="9" t="str" cm="1">
        <f t="array" ref="H321">_xlfn.IFS(OR(ISBLANK(G321), G321=""),"Unknown",G321&lt;=12,"Child",G321&lt;=17,"Teen",G321&lt;=29,"Young Adult",G321&lt;=44,"Adult",G321&lt;=59,"Middle Age",G321&lt;=79,"Senior",G321&gt;=80,"Elderly")</f>
        <v>Unknown</v>
      </c>
      <c r="I321" t="s">
        <v>2607</v>
      </c>
      <c r="K321" s="7"/>
      <c r="L321" s="4" t="s">
        <v>2565</v>
      </c>
      <c r="M321" s="4" t="s">
        <v>2577</v>
      </c>
      <c r="N321" s="4" t="s">
        <v>2590</v>
      </c>
      <c r="O321" s="4" t="s">
        <v>2599</v>
      </c>
      <c r="P321" s="11">
        <v>260.18</v>
      </c>
      <c r="Q321" s="4" t="s">
        <v>2603</v>
      </c>
      <c r="R321" t="str">
        <f t="shared" si="27"/>
        <v/>
      </c>
      <c r="S321" s="9">
        <v>4</v>
      </c>
      <c r="T321">
        <f t="shared" si="28"/>
        <v>260.18</v>
      </c>
      <c r="U321">
        <f t="shared" si="29"/>
        <v>0</v>
      </c>
    </row>
    <row r="322" spans="1:21" x14ac:dyDescent="0.35">
      <c r="A322" s="4" t="s">
        <v>334</v>
      </c>
      <c r="B322" s="2">
        <v>45842</v>
      </c>
      <c r="C322" s="9">
        <f t="shared" ref="C322:C385" si="30">MONTH(B322)</f>
        <v>7</v>
      </c>
      <c r="D322" s="9" t="str">
        <f t="shared" ref="D322:D385" si="31">TEXT(B322, "mmm")</f>
        <v>Jul</v>
      </c>
      <c r="E322" s="9">
        <f t="shared" ref="E322:E385" si="32">YEAR(B322)</f>
        <v>2025</v>
      </c>
      <c r="F322" t="s">
        <v>1883</v>
      </c>
      <c r="H322" s="9" t="str" cm="1">
        <f t="array" ref="H322">_xlfn.IFS(OR(ISBLANK(G322), G322=""),"Unknown",G322&lt;=12,"Child",G322&lt;=17,"Teen",G322&lt;=29,"Young Adult",G322&lt;=44,"Adult",G322&lt;=59,"Middle Age",G322&lt;=79,"Senior",G322&gt;=80,"Elderly")</f>
        <v>Unknown</v>
      </c>
      <c r="I322" s="4" t="s">
        <v>2558</v>
      </c>
      <c r="J322" s="7">
        <v>135.80000000000001</v>
      </c>
      <c r="K322" s="7"/>
      <c r="L322" s="4" t="s">
        <v>2564</v>
      </c>
      <c r="M322" s="4" t="s">
        <v>2579</v>
      </c>
      <c r="N322" s="4" t="s">
        <v>2587</v>
      </c>
      <c r="O322" s="4" t="s">
        <v>2598</v>
      </c>
      <c r="P322" s="11">
        <v>749.04</v>
      </c>
      <c r="Q322" s="4" t="s">
        <v>2603</v>
      </c>
      <c r="R322" t="str">
        <f t="shared" ref="R322:R385" si="33">IF(AND(OR(ISBLANK(P322), P322=""), Q322="Unpaid"), "Needs Review", "")</f>
        <v/>
      </c>
      <c r="S322" s="9" t="s">
        <v>2610</v>
      </c>
      <c r="T322">
        <f t="shared" ref="T322:T385" si="34">IF(Q322="Paid",P322,0)</f>
        <v>749.04</v>
      </c>
      <c r="U322">
        <f t="shared" ref="U322:U385" si="35">IF(OR(Q322="Unpaid", Q322 = "Status Missing", Q322 = "Pending"), P322, 0)</f>
        <v>0</v>
      </c>
    </row>
    <row r="323" spans="1:21" x14ac:dyDescent="0.35">
      <c r="A323" s="4" t="s">
        <v>335</v>
      </c>
      <c r="B323" s="2">
        <v>45547</v>
      </c>
      <c r="C323" s="9">
        <f t="shared" si="30"/>
        <v>9</v>
      </c>
      <c r="D323" s="9" t="str">
        <f t="shared" si="31"/>
        <v>Sep</v>
      </c>
      <c r="E323" s="9">
        <f t="shared" si="32"/>
        <v>2024</v>
      </c>
      <c r="F323" t="s">
        <v>1884</v>
      </c>
      <c r="H323" s="9" t="str" cm="1">
        <f t="array" ref="H323">_xlfn.IFS(OR(ISBLANK(G323), G323=""),"Unknown",G323&lt;=12,"Child",G323&lt;=17,"Teen",G323&lt;=29,"Young Adult",G323&lt;=44,"Adult",G323&lt;=59,"Middle Age",G323&lt;=79,"Senior",G323&gt;=80,"Elderly")</f>
        <v>Unknown</v>
      </c>
      <c r="I323" t="s">
        <v>2607</v>
      </c>
      <c r="K323" s="7"/>
      <c r="L323" s="4" t="s">
        <v>2564</v>
      </c>
      <c r="M323" s="4" t="s">
        <v>2583</v>
      </c>
      <c r="N323" s="4" t="s">
        <v>2590</v>
      </c>
      <c r="O323" s="4" t="s">
        <v>2600</v>
      </c>
      <c r="P323" s="11">
        <v>847.02603433678803</v>
      </c>
      <c r="Q323" t="s">
        <v>2609</v>
      </c>
      <c r="R323" t="str">
        <f t="shared" si="33"/>
        <v/>
      </c>
      <c r="S323" s="9">
        <v>3</v>
      </c>
      <c r="T323">
        <f t="shared" si="34"/>
        <v>0</v>
      </c>
      <c r="U323">
        <f t="shared" si="35"/>
        <v>847.02603433678803</v>
      </c>
    </row>
    <row r="324" spans="1:21" x14ac:dyDescent="0.35">
      <c r="A324" s="4" t="s">
        <v>336</v>
      </c>
      <c r="B324" s="2">
        <v>45633</v>
      </c>
      <c r="C324" s="9">
        <f t="shared" si="30"/>
        <v>12</v>
      </c>
      <c r="D324" s="9" t="str">
        <f t="shared" si="31"/>
        <v>Dec</v>
      </c>
      <c r="E324" s="9">
        <f t="shared" si="32"/>
        <v>2024</v>
      </c>
      <c r="F324" t="s">
        <v>1885</v>
      </c>
      <c r="G324" s="9">
        <v>69</v>
      </c>
      <c r="H324" s="9" t="str" cm="1">
        <f t="array" ref="H324">_xlfn.IFS(OR(ISBLANK(G324), G324=""),"Unknown",G324&lt;=12,"Child",G324&lt;=17,"Teen",G324&lt;=29,"Young Adult",G324&lt;=44,"Adult",G324&lt;=59,"Middle Age",G324&lt;=79,"Senior",G324&gt;=80,"Elderly")</f>
        <v>Senior</v>
      </c>
      <c r="I324" s="4" t="s">
        <v>2561</v>
      </c>
      <c r="K324" s="7"/>
      <c r="L324" s="4" t="s">
        <v>2564</v>
      </c>
      <c r="M324" s="4" t="s">
        <v>2581</v>
      </c>
      <c r="N324" s="4" t="s">
        <v>2588</v>
      </c>
      <c r="O324" s="4" t="s">
        <v>2601</v>
      </c>
      <c r="P324" s="11">
        <v>972.23</v>
      </c>
      <c r="Q324" t="s">
        <v>2609</v>
      </c>
      <c r="R324" t="str">
        <f t="shared" si="33"/>
        <v/>
      </c>
      <c r="S324" s="9">
        <v>2</v>
      </c>
      <c r="T324">
        <f t="shared" si="34"/>
        <v>0</v>
      </c>
      <c r="U324">
        <f t="shared" si="35"/>
        <v>972.23</v>
      </c>
    </row>
    <row r="325" spans="1:21" x14ac:dyDescent="0.35">
      <c r="A325" s="4" t="s">
        <v>337</v>
      </c>
      <c r="B325" s="2">
        <v>45690</v>
      </c>
      <c r="C325" s="9">
        <f t="shared" si="30"/>
        <v>2</v>
      </c>
      <c r="D325" s="9" t="str">
        <f t="shared" si="31"/>
        <v>Feb</v>
      </c>
      <c r="E325" s="9">
        <f t="shared" si="32"/>
        <v>2025</v>
      </c>
      <c r="F325" t="s">
        <v>1886</v>
      </c>
      <c r="H325" s="9" t="str" cm="1">
        <f t="array" ref="H325">_xlfn.IFS(OR(ISBLANK(G325), G325=""),"Unknown",G325&lt;=12,"Child",G325&lt;=17,"Teen",G325&lt;=29,"Young Adult",G325&lt;=44,"Adult",G325&lt;=59,"Middle Age",G325&lt;=79,"Senior",G325&gt;=80,"Elderly")</f>
        <v>Unknown</v>
      </c>
      <c r="I325" s="4" t="s">
        <v>2558</v>
      </c>
      <c r="J325" s="7">
        <v>139.5</v>
      </c>
      <c r="K325" s="7"/>
      <c r="L325" s="4" t="s">
        <v>2565</v>
      </c>
      <c r="M325" s="4" t="s">
        <v>2569</v>
      </c>
      <c r="N325" s="4" t="s">
        <v>2586</v>
      </c>
      <c r="O325" s="4" t="s">
        <v>2600</v>
      </c>
      <c r="P325" s="11">
        <v>350.27</v>
      </c>
      <c r="Q325" s="4" t="s">
        <v>2602</v>
      </c>
      <c r="R325" t="str">
        <f t="shared" si="33"/>
        <v/>
      </c>
      <c r="S325" s="9">
        <v>2</v>
      </c>
      <c r="T325">
        <f t="shared" si="34"/>
        <v>0</v>
      </c>
      <c r="U325">
        <f t="shared" si="35"/>
        <v>350.27</v>
      </c>
    </row>
    <row r="326" spans="1:21" x14ac:dyDescent="0.35">
      <c r="A326" s="4" t="s">
        <v>338</v>
      </c>
      <c r="B326" s="2">
        <v>45709</v>
      </c>
      <c r="C326" s="9">
        <f t="shared" si="30"/>
        <v>2</v>
      </c>
      <c r="D326" s="9" t="str">
        <f t="shared" si="31"/>
        <v>Feb</v>
      </c>
      <c r="E326" s="9">
        <f t="shared" si="32"/>
        <v>2025</v>
      </c>
      <c r="F326" t="s">
        <v>1887</v>
      </c>
      <c r="H326" s="9" t="str" cm="1">
        <f t="array" ref="H326">_xlfn.IFS(OR(ISBLANK(G326), G326=""),"Unknown",G326&lt;=12,"Child",G326&lt;=17,"Teen",G326&lt;=29,"Young Adult",G326&lt;=44,"Adult",G326&lt;=59,"Middle Age",G326&lt;=79,"Senior",G326&gt;=80,"Elderly")</f>
        <v>Unknown</v>
      </c>
      <c r="I326" s="4" t="s">
        <v>2561</v>
      </c>
      <c r="J326" s="7">
        <v>185.3</v>
      </c>
      <c r="K326" s="7"/>
      <c r="L326" s="4" t="s">
        <v>2567</v>
      </c>
      <c r="M326" s="4" t="s">
        <v>2582</v>
      </c>
      <c r="N326" s="4" t="s">
        <v>2589</v>
      </c>
      <c r="O326" s="4" t="s">
        <v>2601</v>
      </c>
      <c r="P326" s="11">
        <v>123.81</v>
      </c>
      <c r="Q326" t="s">
        <v>2609</v>
      </c>
      <c r="R326" t="str">
        <f t="shared" si="33"/>
        <v/>
      </c>
      <c r="S326" s="9">
        <v>3</v>
      </c>
      <c r="T326">
        <f t="shared" si="34"/>
        <v>0</v>
      </c>
      <c r="U326">
        <f t="shared" si="35"/>
        <v>123.81</v>
      </c>
    </row>
    <row r="327" spans="1:21" x14ac:dyDescent="0.35">
      <c r="A327" s="4" t="s">
        <v>339</v>
      </c>
      <c r="B327" s="2">
        <v>45662</v>
      </c>
      <c r="C327" s="9">
        <f t="shared" si="30"/>
        <v>1</v>
      </c>
      <c r="D327" s="9" t="str">
        <f t="shared" si="31"/>
        <v>Jan</v>
      </c>
      <c r="E327" s="9">
        <f t="shared" si="32"/>
        <v>2025</v>
      </c>
      <c r="F327" t="s">
        <v>1888</v>
      </c>
      <c r="G327" s="9">
        <v>51</v>
      </c>
      <c r="H327" s="9" t="str" cm="1">
        <f t="array" ref="H327">_xlfn.IFS(OR(ISBLANK(G327), G327=""),"Unknown",G327&lt;=12,"Child",G327&lt;=17,"Teen",G327&lt;=29,"Young Adult",G327&lt;=44,"Adult",G327&lt;=59,"Middle Age",G327&lt;=79,"Senior",G327&gt;=80,"Elderly")</f>
        <v>Middle Age</v>
      </c>
      <c r="I327" s="4" t="s">
        <v>2558</v>
      </c>
      <c r="K327" s="7"/>
      <c r="L327" s="4" t="s">
        <v>2565</v>
      </c>
      <c r="M327" s="4" t="s">
        <v>2583</v>
      </c>
      <c r="N327" s="4" t="s">
        <v>2584</v>
      </c>
      <c r="O327" s="4" t="s">
        <v>2600</v>
      </c>
      <c r="P327" s="11">
        <v>818.9</v>
      </c>
      <c r="Q327" t="s">
        <v>2609</v>
      </c>
      <c r="R327" t="str">
        <f t="shared" si="33"/>
        <v/>
      </c>
      <c r="S327" s="9" t="s">
        <v>2610</v>
      </c>
      <c r="T327">
        <f t="shared" si="34"/>
        <v>0</v>
      </c>
      <c r="U327">
        <f t="shared" si="35"/>
        <v>818.9</v>
      </c>
    </row>
    <row r="328" spans="1:21" x14ac:dyDescent="0.35">
      <c r="A328" s="4" t="s">
        <v>340</v>
      </c>
      <c r="B328" s="2">
        <v>45470</v>
      </c>
      <c r="C328" s="9">
        <f t="shared" si="30"/>
        <v>6</v>
      </c>
      <c r="D328" s="9" t="str">
        <f t="shared" si="31"/>
        <v>Jun</v>
      </c>
      <c r="E328" s="9">
        <f t="shared" si="32"/>
        <v>2024</v>
      </c>
      <c r="F328" t="s">
        <v>1889</v>
      </c>
      <c r="H328" s="9" t="str" cm="1">
        <f t="array" ref="H328">_xlfn.IFS(OR(ISBLANK(G328), G328=""),"Unknown",G328&lt;=12,"Child",G328&lt;=17,"Teen",G328&lt;=29,"Young Adult",G328&lt;=44,"Adult",G328&lt;=59,"Middle Age",G328&lt;=79,"Senior",G328&gt;=80,"Elderly")</f>
        <v>Unknown</v>
      </c>
      <c r="I328" s="4" t="s">
        <v>2558</v>
      </c>
      <c r="K328" s="7"/>
      <c r="L328" s="4" t="s">
        <v>2564</v>
      </c>
      <c r="M328" s="4" t="s">
        <v>2579</v>
      </c>
      <c r="N328" s="4" t="s">
        <v>2589</v>
      </c>
      <c r="O328" s="4" t="s">
        <v>2601</v>
      </c>
      <c r="P328" s="11">
        <v>108.68</v>
      </c>
      <c r="Q328" s="4" t="s">
        <v>2603</v>
      </c>
      <c r="R328" t="str">
        <f t="shared" si="33"/>
        <v/>
      </c>
      <c r="S328" s="9">
        <v>1</v>
      </c>
      <c r="T328">
        <f t="shared" si="34"/>
        <v>108.68</v>
      </c>
      <c r="U328">
        <f t="shared" si="35"/>
        <v>0</v>
      </c>
    </row>
    <row r="329" spans="1:21" x14ac:dyDescent="0.35">
      <c r="A329" s="4" t="s">
        <v>341</v>
      </c>
      <c r="B329" s="2">
        <v>45763</v>
      </c>
      <c r="C329" s="9">
        <f t="shared" si="30"/>
        <v>4</v>
      </c>
      <c r="D329" s="9" t="str">
        <f t="shared" si="31"/>
        <v>Apr</v>
      </c>
      <c r="E329" s="9">
        <f t="shared" si="32"/>
        <v>2025</v>
      </c>
      <c r="F329" t="s">
        <v>1890</v>
      </c>
      <c r="H329" s="9" t="str" cm="1">
        <f t="array" ref="H329">_xlfn.IFS(OR(ISBLANK(G329), G329=""),"Unknown",G329&lt;=12,"Child",G329&lt;=17,"Teen",G329&lt;=29,"Young Adult",G329&lt;=44,"Adult",G329&lt;=59,"Middle Age",G329&lt;=79,"Senior",G329&gt;=80,"Elderly")</f>
        <v>Unknown</v>
      </c>
      <c r="I329" s="4" t="s">
        <v>2607</v>
      </c>
      <c r="K329" s="7"/>
      <c r="L329" s="4" t="s">
        <v>2565</v>
      </c>
      <c r="M329" s="4" t="s">
        <v>2581</v>
      </c>
      <c r="N329" s="4" t="s">
        <v>2585</v>
      </c>
      <c r="O329" s="4" t="s">
        <v>2601</v>
      </c>
      <c r="P329" s="11">
        <v>549.26</v>
      </c>
      <c r="Q329" t="s">
        <v>2609</v>
      </c>
      <c r="R329" t="str">
        <f t="shared" si="33"/>
        <v/>
      </c>
      <c r="S329" s="9">
        <v>4</v>
      </c>
      <c r="T329">
        <f t="shared" si="34"/>
        <v>0</v>
      </c>
      <c r="U329">
        <f t="shared" si="35"/>
        <v>549.26</v>
      </c>
    </row>
    <row r="330" spans="1:21" x14ac:dyDescent="0.35">
      <c r="A330" s="4" t="s">
        <v>342</v>
      </c>
      <c r="B330" s="2">
        <v>45393</v>
      </c>
      <c r="C330" s="9">
        <f t="shared" si="30"/>
        <v>4</v>
      </c>
      <c r="D330" s="9" t="str">
        <f t="shared" si="31"/>
        <v>Apr</v>
      </c>
      <c r="E330" s="9">
        <f t="shared" si="32"/>
        <v>2024</v>
      </c>
      <c r="F330" t="s">
        <v>1891</v>
      </c>
      <c r="H330" s="9" t="str" cm="1">
        <f t="array" ref="H330">_xlfn.IFS(OR(ISBLANK(G330), G330=""),"Unknown",G330&lt;=12,"Child",G330&lt;=17,"Teen",G330&lt;=29,"Young Adult",G330&lt;=44,"Adult",G330&lt;=59,"Middle Age",G330&lt;=79,"Senior",G330&gt;=80,"Elderly")</f>
        <v>Unknown</v>
      </c>
      <c r="I330" s="4" t="s">
        <v>2561</v>
      </c>
      <c r="K330" s="7"/>
      <c r="L330" s="4" t="s">
        <v>2566</v>
      </c>
      <c r="M330" s="4" t="s">
        <v>2569</v>
      </c>
      <c r="N330" s="4" t="s">
        <v>2590</v>
      </c>
      <c r="O330" s="4" t="s">
        <v>2600</v>
      </c>
      <c r="P330" s="11">
        <v>199.01</v>
      </c>
      <c r="Q330" s="4" t="s">
        <v>2602</v>
      </c>
      <c r="R330" t="str">
        <f t="shared" si="33"/>
        <v/>
      </c>
      <c r="S330" s="9">
        <v>4</v>
      </c>
      <c r="T330">
        <f t="shared" si="34"/>
        <v>0</v>
      </c>
      <c r="U330">
        <f t="shared" si="35"/>
        <v>199.01</v>
      </c>
    </row>
    <row r="331" spans="1:21" x14ac:dyDescent="0.35">
      <c r="A331" s="4" t="s">
        <v>343</v>
      </c>
      <c r="B331" s="2">
        <v>45298</v>
      </c>
      <c r="C331" s="9">
        <f t="shared" si="30"/>
        <v>1</v>
      </c>
      <c r="D331" s="9" t="str">
        <f t="shared" si="31"/>
        <v>Jan</v>
      </c>
      <c r="E331" s="9">
        <f t="shared" si="32"/>
        <v>2024</v>
      </c>
      <c r="F331" t="s">
        <v>1892</v>
      </c>
      <c r="G331" s="9">
        <v>80</v>
      </c>
      <c r="H331" s="9" t="str" cm="1">
        <f t="array" ref="H331">_xlfn.IFS(OR(ISBLANK(G331), G331=""),"Unknown",G331&lt;=12,"Child",G331&lt;=17,"Teen",G331&lt;=29,"Young Adult",G331&lt;=44,"Adult",G331&lt;=59,"Middle Age",G331&lt;=79,"Senior",G331&gt;=80,"Elderly")</f>
        <v>Elderly</v>
      </c>
      <c r="I331" s="4" t="s">
        <v>2558</v>
      </c>
      <c r="J331" s="7">
        <v>134.4</v>
      </c>
      <c r="K331" s="7"/>
      <c r="L331" s="4" t="s">
        <v>2564</v>
      </c>
      <c r="M331" s="4" t="s">
        <v>2575</v>
      </c>
      <c r="N331" s="4" t="s">
        <v>2586</v>
      </c>
      <c r="O331" s="4" t="s">
        <v>2598</v>
      </c>
      <c r="P331" s="11">
        <v>905.8</v>
      </c>
      <c r="Q331" s="4" t="s">
        <v>2602</v>
      </c>
      <c r="R331" t="str">
        <f t="shared" si="33"/>
        <v/>
      </c>
      <c r="S331" s="9">
        <v>4</v>
      </c>
      <c r="T331">
        <f t="shared" si="34"/>
        <v>0</v>
      </c>
      <c r="U331">
        <f t="shared" si="35"/>
        <v>905.8</v>
      </c>
    </row>
    <row r="332" spans="1:21" x14ac:dyDescent="0.35">
      <c r="A332" s="4" t="s">
        <v>344</v>
      </c>
      <c r="B332" s="2">
        <v>45682</v>
      </c>
      <c r="C332" s="9">
        <f t="shared" si="30"/>
        <v>1</v>
      </c>
      <c r="D332" s="9" t="str">
        <f t="shared" si="31"/>
        <v>Jan</v>
      </c>
      <c r="E332" s="9">
        <f t="shared" si="32"/>
        <v>2025</v>
      </c>
      <c r="F332" t="s">
        <v>1893</v>
      </c>
      <c r="H332" s="9" t="str" cm="1">
        <f t="array" ref="H332">_xlfn.IFS(OR(ISBLANK(G332), G332=""),"Unknown",G332&lt;=12,"Child",G332&lt;=17,"Teen",G332&lt;=29,"Young Adult",G332&lt;=44,"Adult",G332&lt;=59,"Middle Age",G332&lt;=79,"Senior",G332&gt;=80,"Elderly")</f>
        <v>Unknown</v>
      </c>
      <c r="I332" s="4" t="s">
        <v>2607</v>
      </c>
      <c r="K332" s="7"/>
      <c r="L332" s="4" t="s">
        <v>2568</v>
      </c>
      <c r="M332" s="4" t="s">
        <v>2573</v>
      </c>
      <c r="N332" s="4" t="s">
        <v>2586</v>
      </c>
      <c r="O332" s="4" t="s">
        <v>2599</v>
      </c>
      <c r="P332" s="11">
        <v>23.49</v>
      </c>
      <c r="Q332" s="4" t="s">
        <v>2602</v>
      </c>
      <c r="R332" t="str">
        <f t="shared" si="33"/>
        <v/>
      </c>
      <c r="S332" s="9">
        <v>5</v>
      </c>
      <c r="T332">
        <f t="shared" si="34"/>
        <v>0</v>
      </c>
      <c r="U332">
        <f t="shared" si="35"/>
        <v>23.49</v>
      </c>
    </row>
    <row r="333" spans="1:21" x14ac:dyDescent="0.35">
      <c r="A333" s="4" t="s">
        <v>345</v>
      </c>
      <c r="B333" s="2">
        <v>45709</v>
      </c>
      <c r="C333" s="9">
        <f t="shared" si="30"/>
        <v>2</v>
      </c>
      <c r="D333" s="9" t="str">
        <f t="shared" si="31"/>
        <v>Feb</v>
      </c>
      <c r="E333" s="9">
        <f t="shared" si="32"/>
        <v>2025</v>
      </c>
      <c r="F333" t="s">
        <v>1894</v>
      </c>
      <c r="H333" s="9" t="str" cm="1">
        <f t="array" ref="H333">_xlfn.IFS(OR(ISBLANK(G333), G333=""),"Unknown",G333&lt;=12,"Child",G333&lt;=17,"Teen",G333&lt;=29,"Young Adult",G333&lt;=44,"Adult",G333&lt;=59,"Middle Age",G333&lt;=79,"Senior",G333&gt;=80,"Elderly")</f>
        <v>Unknown</v>
      </c>
      <c r="I333" s="4" t="s">
        <v>2607</v>
      </c>
      <c r="K333" s="7"/>
      <c r="L333" s="4" t="s">
        <v>2567</v>
      </c>
      <c r="M333" s="4" t="s">
        <v>2581</v>
      </c>
      <c r="N333" s="4" t="s">
        <v>2585</v>
      </c>
      <c r="O333" s="4" t="s">
        <v>2601</v>
      </c>
      <c r="P333" s="11">
        <v>196.01</v>
      </c>
      <c r="Q333" s="4" t="s">
        <v>2604</v>
      </c>
      <c r="R333" t="str">
        <f t="shared" si="33"/>
        <v/>
      </c>
      <c r="S333" s="9">
        <v>5</v>
      </c>
      <c r="T333">
        <f t="shared" si="34"/>
        <v>0</v>
      </c>
      <c r="U333">
        <f t="shared" si="35"/>
        <v>196.01</v>
      </c>
    </row>
    <row r="334" spans="1:21" x14ac:dyDescent="0.35">
      <c r="A334" s="4" t="s">
        <v>346</v>
      </c>
      <c r="B334" s="2">
        <v>45330</v>
      </c>
      <c r="C334" s="9">
        <f t="shared" si="30"/>
        <v>2</v>
      </c>
      <c r="D334" s="9" t="str">
        <f t="shared" si="31"/>
        <v>Feb</v>
      </c>
      <c r="E334" s="9">
        <f t="shared" si="32"/>
        <v>2024</v>
      </c>
      <c r="F334" t="s">
        <v>1895</v>
      </c>
      <c r="G334" s="9">
        <v>55</v>
      </c>
      <c r="H334" s="9" t="str" cm="1">
        <f t="array" ref="H334">_xlfn.IFS(OR(ISBLANK(G334), G334=""),"Unknown",G334&lt;=12,"Child",G334&lt;=17,"Teen",G334&lt;=29,"Young Adult",G334&lt;=44,"Adult",G334&lt;=59,"Middle Age",G334&lt;=79,"Senior",G334&gt;=80,"Elderly")</f>
        <v>Middle Age</v>
      </c>
      <c r="I334" s="4" t="s">
        <v>2561</v>
      </c>
      <c r="K334" s="7">
        <v>92</v>
      </c>
      <c r="L334" s="4" t="s">
        <v>2563</v>
      </c>
      <c r="M334" s="4" t="s">
        <v>2579</v>
      </c>
      <c r="N334" s="4" t="s">
        <v>2590</v>
      </c>
      <c r="O334" s="4" t="s">
        <v>2600</v>
      </c>
      <c r="P334" s="11">
        <v>264.38</v>
      </c>
      <c r="Q334" t="s">
        <v>2609</v>
      </c>
      <c r="R334" t="str">
        <f t="shared" si="33"/>
        <v/>
      </c>
      <c r="S334" s="9">
        <v>4</v>
      </c>
      <c r="T334">
        <f t="shared" si="34"/>
        <v>0</v>
      </c>
      <c r="U334">
        <f t="shared" si="35"/>
        <v>264.38</v>
      </c>
    </row>
    <row r="335" spans="1:21" x14ac:dyDescent="0.35">
      <c r="A335" s="4" t="s">
        <v>347</v>
      </c>
      <c r="B335" s="2">
        <v>45717</v>
      </c>
      <c r="C335" s="9">
        <f t="shared" si="30"/>
        <v>3</v>
      </c>
      <c r="D335" s="9" t="str">
        <f t="shared" si="31"/>
        <v>Mar</v>
      </c>
      <c r="E335" s="9">
        <f t="shared" si="32"/>
        <v>2025</v>
      </c>
      <c r="F335" t="s">
        <v>1896</v>
      </c>
      <c r="G335" s="9">
        <v>27</v>
      </c>
      <c r="H335" s="9" t="str" cm="1">
        <f t="array" ref="H335">_xlfn.IFS(OR(ISBLANK(G335), G335=""),"Unknown",G335&lt;=12,"Child",G335&lt;=17,"Teen",G335&lt;=29,"Young Adult",G335&lt;=44,"Adult",G335&lt;=59,"Middle Age",G335&lt;=79,"Senior",G335&gt;=80,"Elderly")</f>
        <v>Young Adult</v>
      </c>
      <c r="I335" t="s">
        <v>2607</v>
      </c>
      <c r="K335" s="7"/>
      <c r="L335" s="4" t="s">
        <v>2566</v>
      </c>
      <c r="M335" s="4" t="s">
        <v>2580</v>
      </c>
      <c r="N335" s="4" t="s">
        <v>2587</v>
      </c>
      <c r="O335" s="4" t="s">
        <v>2599</v>
      </c>
      <c r="P335" s="11">
        <v>213.79</v>
      </c>
      <c r="Q335" s="4" t="s">
        <v>2603</v>
      </c>
      <c r="R335" t="str">
        <f t="shared" si="33"/>
        <v/>
      </c>
      <c r="S335" s="9">
        <v>2</v>
      </c>
      <c r="T335">
        <f t="shared" si="34"/>
        <v>213.79</v>
      </c>
      <c r="U335">
        <f t="shared" si="35"/>
        <v>0</v>
      </c>
    </row>
    <row r="336" spans="1:21" x14ac:dyDescent="0.35">
      <c r="A336" s="4" t="s">
        <v>348</v>
      </c>
      <c r="B336" s="2">
        <v>45872</v>
      </c>
      <c r="C336" s="9">
        <f t="shared" si="30"/>
        <v>8</v>
      </c>
      <c r="D336" s="9" t="str">
        <f t="shared" si="31"/>
        <v>Aug</v>
      </c>
      <c r="E336" s="9">
        <f t="shared" si="32"/>
        <v>2025</v>
      </c>
      <c r="F336" t="s">
        <v>1897</v>
      </c>
      <c r="H336" s="9" t="str" cm="1">
        <f t="array" ref="H336">_xlfn.IFS(OR(ISBLANK(G336), G336=""),"Unknown",G336&lt;=12,"Child",G336&lt;=17,"Teen",G336&lt;=29,"Young Adult",G336&lt;=44,"Adult",G336&lt;=59,"Middle Age",G336&lt;=79,"Senior",G336&gt;=80,"Elderly")</f>
        <v>Unknown</v>
      </c>
      <c r="I336" s="4" t="s">
        <v>2561</v>
      </c>
      <c r="K336" s="7"/>
      <c r="L336" s="4" t="s">
        <v>2565</v>
      </c>
      <c r="M336" s="4" t="s">
        <v>2572</v>
      </c>
      <c r="N336" s="4" t="s">
        <v>2590</v>
      </c>
      <c r="O336" s="4" t="s">
        <v>2598</v>
      </c>
      <c r="P336" s="11">
        <v>106.97</v>
      </c>
      <c r="Q336" s="4" t="s">
        <v>2602</v>
      </c>
      <c r="R336" t="str">
        <f t="shared" si="33"/>
        <v/>
      </c>
      <c r="S336" s="9" t="s">
        <v>2610</v>
      </c>
      <c r="T336">
        <f t="shared" si="34"/>
        <v>0</v>
      </c>
      <c r="U336">
        <f t="shared" si="35"/>
        <v>106.97</v>
      </c>
    </row>
    <row r="337" spans="1:21" x14ac:dyDescent="0.35">
      <c r="A337" s="4" t="s">
        <v>349</v>
      </c>
      <c r="B337" s="2">
        <v>45653</v>
      </c>
      <c r="C337" s="9">
        <f t="shared" si="30"/>
        <v>12</v>
      </c>
      <c r="D337" s="9" t="str">
        <f t="shared" si="31"/>
        <v>Dec</v>
      </c>
      <c r="E337" s="9">
        <f t="shared" si="32"/>
        <v>2024</v>
      </c>
      <c r="F337" t="s">
        <v>1898</v>
      </c>
      <c r="G337" s="9">
        <v>7</v>
      </c>
      <c r="H337" s="9" t="str" cm="1">
        <f t="array" ref="H337">_xlfn.IFS(OR(ISBLANK(G337), G337=""),"Unknown",G337&lt;=12,"Child",G337&lt;=17,"Teen",G337&lt;=29,"Young Adult",G337&lt;=44,"Adult",G337&lt;=59,"Middle Age",G337&lt;=79,"Senior",G337&gt;=80,"Elderly")</f>
        <v>Child</v>
      </c>
      <c r="I337" s="4" t="s">
        <v>2558</v>
      </c>
      <c r="K337" s="7"/>
      <c r="L337" s="4" t="s">
        <v>2568</v>
      </c>
      <c r="M337" s="4" t="s">
        <v>2570</v>
      </c>
      <c r="N337" s="4" t="s">
        <v>2588</v>
      </c>
      <c r="O337" s="4" t="s">
        <v>2599</v>
      </c>
      <c r="P337" s="11">
        <v>382.23</v>
      </c>
      <c r="Q337" s="4" t="s">
        <v>2603</v>
      </c>
      <c r="R337" t="str">
        <f t="shared" si="33"/>
        <v/>
      </c>
      <c r="S337" s="9" t="s">
        <v>2610</v>
      </c>
      <c r="T337">
        <f t="shared" si="34"/>
        <v>382.23</v>
      </c>
      <c r="U337">
        <f t="shared" si="35"/>
        <v>0</v>
      </c>
    </row>
    <row r="338" spans="1:21" x14ac:dyDescent="0.35">
      <c r="A338" s="4" t="s">
        <v>350</v>
      </c>
      <c r="B338" s="2">
        <v>45391</v>
      </c>
      <c r="C338" s="9">
        <f t="shared" si="30"/>
        <v>4</v>
      </c>
      <c r="D338" s="9" t="str">
        <f t="shared" si="31"/>
        <v>Apr</v>
      </c>
      <c r="E338" s="9">
        <f t="shared" si="32"/>
        <v>2024</v>
      </c>
      <c r="F338" t="s">
        <v>1899</v>
      </c>
      <c r="H338" s="9" t="str" cm="1">
        <f t="array" ref="H338">_xlfn.IFS(OR(ISBLANK(G338), G338=""),"Unknown",G338&lt;=12,"Child",G338&lt;=17,"Teen",G338&lt;=29,"Young Adult",G338&lt;=44,"Adult",G338&lt;=59,"Middle Age",G338&lt;=79,"Senior",G338&gt;=80,"Elderly")</f>
        <v>Unknown</v>
      </c>
      <c r="I338" t="s">
        <v>2607</v>
      </c>
      <c r="K338" s="7"/>
      <c r="L338" s="4" t="s">
        <v>2566</v>
      </c>
      <c r="M338" s="4" t="s">
        <v>2577</v>
      </c>
      <c r="N338" s="4" t="s">
        <v>2589</v>
      </c>
      <c r="O338" s="4" t="s">
        <v>2599</v>
      </c>
      <c r="P338" s="11">
        <v>880.57</v>
      </c>
      <c r="Q338" s="4" t="s">
        <v>2604</v>
      </c>
      <c r="R338" t="str">
        <f t="shared" si="33"/>
        <v/>
      </c>
      <c r="S338" s="9" t="s">
        <v>2610</v>
      </c>
      <c r="T338">
        <f t="shared" si="34"/>
        <v>0</v>
      </c>
      <c r="U338">
        <f t="shared" si="35"/>
        <v>880.57</v>
      </c>
    </row>
    <row r="339" spans="1:21" x14ac:dyDescent="0.35">
      <c r="A339" s="4" t="s">
        <v>351</v>
      </c>
      <c r="B339" s="2">
        <v>45776</v>
      </c>
      <c r="C339" s="9">
        <f t="shared" si="30"/>
        <v>4</v>
      </c>
      <c r="D339" s="9" t="str">
        <f t="shared" si="31"/>
        <v>Apr</v>
      </c>
      <c r="E339" s="9">
        <f t="shared" si="32"/>
        <v>2025</v>
      </c>
      <c r="F339" t="s">
        <v>1900</v>
      </c>
      <c r="H339" s="9" t="str" cm="1">
        <f t="array" ref="H339">_xlfn.IFS(OR(ISBLANK(G339), G339=""),"Unknown",G339&lt;=12,"Child",G339&lt;=17,"Teen",G339&lt;=29,"Young Adult",G339&lt;=44,"Adult",G339&lt;=59,"Middle Age",G339&lt;=79,"Senior",G339&gt;=80,"Elderly")</f>
        <v>Unknown</v>
      </c>
      <c r="I339" s="4" t="s">
        <v>2607</v>
      </c>
      <c r="J339" s="7">
        <v>186.9</v>
      </c>
      <c r="K339" s="7"/>
      <c r="L339" s="4" t="s">
        <v>2565</v>
      </c>
      <c r="M339" s="4" t="s">
        <v>2578</v>
      </c>
      <c r="N339" s="4" t="s">
        <v>2584</v>
      </c>
      <c r="O339" s="4" t="s">
        <v>2599</v>
      </c>
      <c r="P339" s="11">
        <v>630.97</v>
      </c>
      <c r="Q339" s="4" t="s">
        <v>2602</v>
      </c>
      <c r="R339" t="str">
        <f t="shared" si="33"/>
        <v/>
      </c>
      <c r="S339" s="9">
        <v>4</v>
      </c>
      <c r="T339">
        <f t="shared" si="34"/>
        <v>0</v>
      </c>
      <c r="U339">
        <f t="shared" si="35"/>
        <v>630.97</v>
      </c>
    </row>
    <row r="340" spans="1:21" x14ac:dyDescent="0.35">
      <c r="A340" s="4" t="s">
        <v>352</v>
      </c>
      <c r="B340" s="2">
        <v>45671</v>
      </c>
      <c r="C340" s="9">
        <f t="shared" si="30"/>
        <v>1</v>
      </c>
      <c r="D340" s="9" t="str">
        <f t="shared" si="31"/>
        <v>Jan</v>
      </c>
      <c r="E340" s="9">
        <f t="shared" si="32"/>
        <v>2025</v>
      </c>
      <c r="F340" t="s">
        <v>1901</v>
      </c>
      <c r="H340" s="9" t="str" cm="1">
        <f t="array" ref="H340">_xlfn.IFS(OR(ISBLANK(G340), G340=""),"Unknown",G340&lt;=12,"Child",G340&lt;=17,"Teen",G340&lt;=29,"Young Adult",G340&lt;=44,"Adult",G340&lt;=59,"Middle Age",G340&lt;=79,"Senior",G340&gt;=80,"Elderly")</f>
        <v>Unknown</v>
      </c>
      <c r="I340" t="s">
        <v>2607</v>
      </c>
      <c r="J340" s="7">
        <v>145.69999999999999</v>
      </c>
      <c r="K340" s="7">
        <v>104.1</v>
      </c>
      <c r="L340" s="4" t="s">
        <v>2564</v>
      </c>
      <c r="M340" s="4" t="s">
        <v>2574</v>
      </c>
      <c r="N340" s="4" t="s">
        <v>2590</v>
      </c>
      <c r="O340" s="4" t="s">
        <v>2600</v>
      </c>
      <c r="P340" s="11">
        <v>462.62399432717899</v>
      </c>
      <c r="Q340" s="4" t="s">
        <v>2603</v>
      </c>
      <c r="R340" t="str">
        <f t="shared" si="33"/>
        <v/>
      </c>
      <c r="S340" s="9" t="s">
        <v>2610</v>
      </c>
      <c r="T340">
        <f t="shared" si="34"/>
        <v>462.62399432717899</v>
      </c>
      <c r="U340">
        <f t="shared" si="35"/>
        <v>0</v>
      </c>
    </row>
    <row r="341" spans="1:21" x14ac:dyDescent="0.35">
      <c r="A341" s="4" t="s">
        <v>353</v>
      </c>
      <c r="B341" s="2">
        <v>45777</v>
      </c>
      <c r="C341" s="9">
        <f t="shared" si="30"/>
        <v>4</v>
      </c>
      <c r="D341" s="9" t="str">
        <f t="shared" si="31"/>
        <v>Apr</v>
      </c>
      <c r="E341" s="9">
        <f t="shared" si="32"/>
        <v>2025</v>
      </c>
      <c r="F341" t="s">
        <v>1902</v>
      </c>
      <c r="G341" s="9">
        <v>44</v>
      </c>
      <c r="H341" s="9" t="str" cm="1">
        <f t="array" ref="H341">_xlfn.IFS(OR(ISBLANK(G341), G341=""),"Unknown",G341&lt;=12,"Child",G341&lt;=17,"Teen",G341&lt;=29,"Young Adult",G341&lt;=44,"Adult",G341&lt;=59,"Middle Age",G341&lt;=79,"Senior",G341&gt;=80,"Elderly")</f>
        <v>Adult</v>
      </c>
      <c r="I341" s="4" t="s">
        <v>2558</v>
      </c>
      <c r="K341" s="7">
        <v>93.8</v>
      </c>
      <c r="L341" s="4" t="s">
        <v>2567</v>
      </c>
      <c r="M341" s="4" t="s">
        <v>2582</v>
      </c>
      <c r="N341" s="4" t="s">
        <v>2585</v>
      </c>
      <c r="O341" s="4" t="s">
        <v>2598</v>
      </c>
      <c r="P341" s="11">
        <v>918.08</v>
      </c>
      <c r="Q341" t="s">
        <v>2609</v>
      </c>
      <c r="R341" t="str">
        <f t="shared" si="33"/>
        <v/>
      </c>
      <c r="S341" s="9">
        <v>5</v>
      </c>
      <c r="T341">
        <f t="shared" si="34"/>
        <v>0</v>
      </c>
      <c r="U341">
        <f t="shared" si="35"/>
        <v>918.08</v>
      </c>
    </row>
    <row r="342" spans="1:21" x14ac:dyDescent="0.35">
      <c r="A342" s="4" t="s">
        <v>354</v>
      </c>
      <c r="B342" s="2">
        <v>45608</v>
      </c>
      <c r="C342" s="9">
        <f t="shared" si="30"/>
        <v>11</v>
      </c>
      <c r="D342" s="9" t="str">
        <f t="shared" si="31"/>
        <v>Nov</v>
      </c>
      <c r="E342" s="9">
        <f t="shared" si="32"/>
        <v>2024</v>
      </c>
      <c r="F342" t="s">
        <v>1903</v>
      </c>
      <c r="H342" s="9" t="str" cm="1">
        <f t="array" ref="H342">_xlfn.IFS(OR(ISBLANK(G342), G342=""),"Unknown",G342&lt;=12,"Child",G342&lt;=17,"Teen",G342&lt;=29,"Young Adult",G342&lt;=44,"Adult",G342&lt;=59,"Middle Age",G342&lt;=79,"Senior",G342&gt;=80,"Elderly")</f>
        <v>Unknown</v>
      </c>
      <c r="I342" t="s">
        <v>2607</v>
      </c>
      <c r="K342" s="7">
        <v>55.7</v>
      </c>
      <c r="L342" s="4" t="s">
        <v>2564</v>
      </c>
      <c r="M342" s="4" t="s">
        <v>2571</v>
      </c>
      <c r="N342" s="4" t="s">
        <v>2586</v>
      </c>
      <c r="O342" s="4" t="s">
        <v>2600</v>
      </c>
      <c r="P342" s="11">
        <v>330.34</v>
      </c>
      <c r="Q342" t="s">
        <v>2609</v>
      </c>
      <c r="R342" t="str">
        <f t="shared" si="33"/>
        <v/>
      </c>
      <c r="S342" s="9">
        <v>3</v>
      </c>
      <c r="T342">
        <f t="shared" si="34"/>
        <v>0</v>
      </c>
      <c r="U342">
        <f t="shared" si="35"/>
        <v>330.34</v>
      </c>
    </row>
    <row r="343" spans="1:21" x14ac:dyDescent="0.35">
      <c r="A343" s="4" t="s">
        <v>355</v>
      </c>
      <c r="B343" s="2">
        <v>45875</v>
      </c>
      <c r="C343" s="9">
        <f t="shared" si="30"/>
        <v>8</v>
      </c>
      <c r="D343" s="9" t="str">
        <f t="shared" si="31"/>
        <v>Aug</v>
      </c>
      <c r="E343" s="9">
        <f t="shared" si="32"/>
        <v>2025</v>
      </c>
      <c r="F343" t="s">
        <v>1904</v>
      </c>
      <c r="G343" s="9">
        <v>60</v>
      </c>
      <c r="H343" s="9" t="str" cm="1">
        <f t="array" ref="H343">_xlfn.IFS(OR(ISBLANK(G343), G343=""),"Unknown",G343&lt;=12,"Child",G343&lt;=17,"Teen",G343&lt;=29,"Young Adult",G343&lt;=44,"Adult",G343&lt;=59,"Middle Age",G343&lt;=79,"Senior",G343&gt;=80,"Elderly")</f>
        <v>Senior</v>
      </c>
      <c r="I343" s="4" t="s">
        <v>2561</v>
      </c>
      <c r="K343" s="7">
        <v>58.8</v>
      </c>
      <c r="L343" s="4" t="s">
        <v>2565</v>
      </c>
      <c r="M343" s="4" t="s">
        <v>2571</v>
      </c>
      <c r="N343" s="4" t="s">
        <v>2586</v>
      </c>
      <c r="O343" s="4" t="s">
        <v>2599</v>
      </c>
      <c r="P343" s="11">
        <v>678.82</v>
      </c>
      <c r="Q343" s="4" t="s">
        <v>2603</v>
      </c>
      <c r="R343" t="str">
        <f t="shared" si="33"/>
        <v/>
      </c>
      <c r="S343" s="9">
        <v>4</v>
      </c>
      <c r="T343">
        <f t="shared" si="34"/>
        <v>678.82</v>
      </c>
      <c r="U343">
        <f t="shared" si="35"/>
        <v>0</v>
      </c>
    </row>
    <row r="344" spans="1:21" x14ac:dyDescent="0.35">
      <c r="A344" s="4" t="s">
        <v>356</v>
      </c>
      <c r="B344" s="2">
        <v>45607</v>
      </c>
      <c r="C344" s="9">
        <f t="shared" si="30"/>
        <v>11</v>
      </c>
      <c r="D344" s="9" t="str">
        <f t="shared" si="31"/>
        <v>Nov</v>
      </c>
      <c r="E344" s="9">
        <f t="shared" si="32"/>
        <v>2024</v>
      </c>
      <c r="F344" t="s">
        <v>1905</v>
      </c>
      <c r="H344" s="9" t="str" cm="1">
        <f t="array" ref="H344">_xlfn.IFS(OR(ISBLANK(G344), G344=""),"Unknown",G344&lt;=12,"Child",G344&lt;=17,"Teen",G344&lt;=29,"Young Adult",G344&lt;=44,"Adult",G344&lt;=59,"Middle Age",G344&lt;=79,"Senior",G344&gt;=80,"Elderly")</f>
        <v>Unknown</v>
      </c>
      <c r="I344" t="s">
        <v>2607</v>
      </c>
      <c r="K344" s="7">
        <v>62.7</v>
      </c>
      <c r="L344" s="4" t="s">
        <v>2566</v>
      </c>
      <c r="M344" s="4" t="s">
        <v>2575</v>
      </c>
      <c r="N344" s="4" t="s">
        <v>2589</v>
      </c>
      <c r="O344" s="4" t="s">
        <v>2599</v>
      </c>
      <c r="P344" s="11">
        <v>892.45</v>
      </c>
      <c r="Q344" s="4" t="s">
        <v>2602</v>
      </c>
      <c r="R344" t="str">
        <f t="shared" si="33"/>
        <v/>
      </c>
      <c r="S344" s="9">
        <v>3</v>
      </c>
      <c r="T344">
        <f t="shared" si="34"/>
        <v>0</v>
      </c>
      <c r="U344">
        <f t="shared" si="35"/>
        <v>892.45</v>
      </c>
    </row>
    <row r="345" spans="1:21" x14ac:dyDescent="0.35">
      <c r="A345" s="4" t="s">
        <v>357</v>
      </c>
      <c r="B345" s="2">
        <v>45632</v>
      </c>
      <c r="C345" s="9">
        <f t="shared" si="30"/>
        <v>12</v>
      </c>
      <c r="D345" s="9" t="str">
        <f t="shared" si="31"/>
        <v>Dec</v>
      </c>
      <c r="E345" s="9">
        <f t="shared" si="32"/>
        <v>2024</v>
      </c>
      <c r="F345" t="s">
        <v>1906</v>
      </c>
      <c r="G345" s="9">
        <v>67</v>
      </c>
      <c r="H345" s="9" t="str" cm="1">
        <f t="array" ref="H345">_xlfn.IFS(OR(ISBLANK(G345), G345=""),"Unknown",G345&lt;=12,"Child",G345&lt;=17,"Teen",G345&lt;=29,"Young Adult",G345&lt;=44,"Adult",G345&lt;=59,"Middle Age",G345&lt;=79,"Senior",G345&gt;=80,"Elderly")</f>
        <v>Senior</v>
      </c>
      <c r="I345" t="s">
        <v>2607</v>
      </c>
      <c r="J345" s="7">
        <v>173.6</v>
      </c>
      <c r="K345" s="7"/>
      <c r="L345" s="4" t="s">
        <v>2565</v>
      </c>
      <c r="M345" s="4" t="s">
        <v>2572</v>
      </c>
      <c r="N345" s="4" t="s">
        <v>2595</v>
      </c>
      <c r="O345" s="4" t="s">
        <v>2598</v>
      </c>
      <c r="P345" s="11">
        <v>677.84</v>
      </c>
      <c r="Q345" t="s">
        <v>2609</v>
      </c>
      <c r="R345" t="str">
        <f t="shared" si="33"/>
        <v/>
      </c>
      <c r="S345" s="9">
        <v>2</v>
      </c>
      <c r="T345">
        <f t="shared" si="34"/>
        <v>0</v>
      </c>
      <c r="U345">
        <f t="shared" si="35"/>
        <v>677.84</v>
      </c>
    </row>
    <row r="346" spans="1:21" x14ac:dyDescent="0.35">
      <c r="A346" s="4" t="s">
        <v>358</v>
      </c>
      <c r="B346" s="2">
        <v>45802</v>
      </c>
      <c r="C346" s="9">
        <f t="shared" si="30"/>
        <v>5</v>
      </c>
      <c r="D346" s="9" t="str">
        <f t="shared" si="31"/>
        <v>May</v>
      </c>
      <c r="E346" s="9">
        <f t="shared" si="32"/>
        <v>2025</v>
      </c>
      <c r="F346" t="s">
        <v>1907</v>
      </c>
      <c r="G346" s="9">
        <v>63</v>
      </c>
      <c r="H346" s="9" t="str" cm="1">
        <f t="array" ref="H346">_xlfn.IFS(OR(ISBLANK(G346), G346=""),"Unknown",G346&lt;=12,"Child",G346&lt;=17,"Teen",G346&lt;=29,"Young Adult",G346&lt;=44,"Adult",G346&lt;=59,"Middle Age",G346&lt;=79,"Senior",G346&gt;=80,"Elderly")</f>
        <v>Senior</v>
      </c>
      <c r="I346" s="4" t="s">
        <v>2607</v>
      </c>
      <c r="J346" s="7">
        <v>137.30000000000001</v>
      </c>
      <c r="K346" s="7"/>
      <c r="L346" s="4" t="s">
        <v>2566</v>
      </c>
      <c r="M346" s="4" t="s">
        <v>2572</v>
      </c>
      <c r="N346" s="4" t="s">
        <v>2586</v>
      </c>
      <c r="O346" s="4" t="s">
        <v>2601</v>
      </c>
      <c r="P346" s="11">
        <v>804.74</v>
      </c>
      <c r="Q346" s="4" t="s">
        <v>2604</v>
      </c>
      <c r="R346" t="str">
        <f t="shared" si="33"/>
        <v/>
      </c>
      <c r="S346" s="9">
        <v>5</v>
      </c>
      <c r="T346">
        <f t="shared" si="34"/>
        <v>0</v>
      </c>
      <c r="U346">
        <f t="shared" si="35"/>
        <v>804.74</v>
      </c>
    </row>
    <row r="347" spans="1:21" x14ac:dyDescent="0.35">
      <c r="A347" s="4" t="s">
        <v>359</v>
      </c>
      <c r="B347" s="2">
        <v>45638</v>
      </c>
      <c r="C347" s="9">
        <f t="shared" si="30"/>
        <v>12</v>
      </c>
      <c r="D347" s="9" t="str">
        <f t="shared" si="31"/>
        <v>Dec</v>
      </c>
      <c r="E347" s="9">
        <f t="shared" si="32"/>
        <v>2024</v>
      </c>
      <c r="F347" t="s">
        <v>1908</v>
      </c>
      <c r="H347" s="9" t="str" cm="1">
        <f t="array" ref="H347">_xlfn.IFS(OR(ISBLANK(G347), G347=""),"Unknown",G347&lt;=12,"Child",G347&lt;=17,"Teen",G347&lt;=29,"Young Adult",G347&lt;=44,"Adult",G347&lt;=59,"Middle Age",G347&lt;=79,"Senior",G347&gt;=80,"Elderly")</f>
        <v>Unknown</v>
      </c>
      <c r="I347" s="4" t="s">
        <v>2561</v>
      </c>
      <c r="K347" s="7"/>
      <c r="L347" s="4" t="s">
        <v>2567</v>
      </c>
      <c r="M347" s="4" t="s">
        <v>2570</v>
      </c>
      <c r="N347" s="4" t="s">
        <v>2587</v>
      </c>
      <c r="O347" s="4" t="s">
        <v>2598</v>
      </c>
      <c r="P347" s="11">
        <v>158.53</v>
      </c>
      <c r="Q347" s="4" t="s">
        <v>2602</v>
      </c>
      <c r="R347" t="str">
        <f t="shared" si="33"/>
        <v/>
      </c>
      <c r="S347" s="9">
        <v>2</v>
      </c>
      <c r="T347">
        <f t="shared" si="34"/>
        <v>0</v>
      </c>
      <c r="U347">
        <f t="shared" si="35"/>
        <v>158.53</v>
      </c>
    </row>
    <row r="348" spans="1:21" x14ac:dyDescent="0.35">
      <c r="A348" s="4" t="s">
        <v>360</v>
      </c>
      <c r="B348" s="2">
        <v>45762</v>
      </c>
      <c r="C348" s="9">
        <f t="shared" si="30"/>
        <v>4</v>
      </c>
      <c r="D348" s="9" t="str">
        <f t="shared" si="31"/>
        <v>Apr</v>
      </c>
      <c r="E348" s="9">
        <f t="shared" si="32"/>
        <v>2025</v>
      </c>
      <c r="F348" t="s">
        <v>1909</v>
      </c>
      <c r="H348" s="9" t="str" cm="1">
        <f t="array" ref="H348">_xlfn.IFS(OR(ISBLANK(G348), G348=""),"Unknown",G348&lt;=12,"Child",G348&lt;=17,"Teen",G348&lt;=29,"Young Adult",G348&lt;=44,"Adult",G348&lt;=59,"Middle Age",G348&lt;=79,"Senior",G348&gt;=80,"Elderly")</f>
        <v>Unknown</v>
      </c>
      <c r="I348" s="4" t="s">
        <v>2607</v>
      </c>
      <c r="K348" s="7">
        <v>94.7</v>
      </c>
      <c r="L348" s="4" t="s">
        <v>2567</v>
      </c>
      <c r="M348" s="4" t="s">
        <v>2580</v>
      </c>
      <c r="N348" s="4" t="s">
        <v>2589</v>
      </c>
      <c r="O348" s="4" t="s">
        <v>2600</v>
      </c>
      <c r="P348" s="11">
        <v>490.55</v>
      </c>
      <c r="Q348" t="s">
        <v>2609</v>
      </c>
      <c r="R348" t="str">
        <f t="shared" si="33"/>
        <v/>
      </c>
      <c r="S348" s="9" t="s">
        <v>2610</v>
      </c>
      <c r="T348">
        <f t="shared" si="34"/>
        <v>0</v>
      </c>
      <c r="U348">
        <f t="shared" si="35"/>
        <v>490.55</v>
      </c>
    </row>
    <row r="349" spans="1:21" x14ac:dyDescent="0.35">
      <c r="A349" s="4" t="s">
        <v>361</v>
      </c>
      <c r="B349" s="2">
        <v>45778</v>
      </c>
      <c r="C349" s="9">
        <f t="shared" si="30"/>
        <v>5</v>
      </c>
      <c r="D349" s="9" t="str">
        <f t="shared" si="31"/>
        <v>May</v>
      </c>
      <c r="E349" s="9">
        <f t="shared" si="32"/>
        <v>2025</v>
      </c>
      <c r="F349" t="s">
        <v>1910</v>
      </c>
      <c r="H349" s="9" t="str" cm="1">
        <f t="array" ref="H349">_xlfn.IFS(OR(ISBLANK(G349), G349=""),"Unknown",G349&lt;=12,"Child",G349&lt;=17,"Teen",G349&lt;=29,"Young Adult",G349&lt;=44,"Adult",G349&lt;=59,"Middle Age",G349&lt;=79,"Senior",G349&gt;=80,"Elderly")</f>
        <v>Unknown</v>
      </c>
      <c r="I349" t="s">
        <v>2607</v>
      </c>
      <c r="K349" s="7"/>
      <c r="L349" s="4" t="s">
        <v>2563</v>
      </c>
      <c r="M349" s="4" t="s">
        <v>2570</v>
      </c>
      <c r="N349" s="4" t="s">
        <v>2587</v>
      </c>
      <c r="O349" s="4" t="s">
        <v>2599</v>
      </c>
      <c r="P349" s="11">
        <v>934.32</v>
      </c>
      <c r="Q349" t="s">
        <v>2609</v>
      </c>
      <c r="R349" t="str">
        <f t="shared" si="33"/>
        <v/>
      </c>
      <c r="S349" s="9">
        <v>1</v>
      </c>
      <c r="T349">
        <f t="shared" si="34"/>
        <v>0</v>
      </c>
      <c r="U349">
        <f t="shared" si="35"/>
        <v>934.32</v>
      </c>
    </row>
    <row r="350" spans="1:21" x14ac:dyDescent="0.35">
      <c r="A350" s="4" t="s">
        <v>362</v>
      </c>
      <c r="B350" s="2">
        <v>45361</v>
      </c>
      <c r="C350" s="9">
        <f t="shared" si="30"/>
        <v>3</v>
      </c>
      <c r="D350" s="9" t="str">
        <f t="shared" si="31"/>
        <v>Mar</v>
      </c>
      <c r="E350" s="9">
        <f t="shared" si="32"/>
        <v>2024</v>
      </c>
      <c r="F350" t="s">
        <v>1911</v>
      </c>
      <c r="G350" s="9">
        <v>13</v>
      </c>
      <c r="H350" s="9" t="str" cm="1">
        <f t="array" ref="H350">_xlfn.IFS(OR(ISBLANK(G350), G350=""),"Unknown",G350&lt;=12,"Child",G350&lt;=17,"Teen",G350&lt;=29,"Young Adult",G350&lt;=44,"Adult",G350&lt;=59,"Middle Age",G350&lt;=79,"Senior",G350&gt;=80,"Elderly")</f>
        <v>Teen</v>
      </c>
      <c r="I350" s="4" t="s">
        <v>2561</v>
      </c>
      <c r="J350" s="7">
        <v>157.1</v>
      </c>
      <c r="K350" s="7"/>
      <c r="L350" s="4" t="s">
        <v>2568</v>
      </c>
      <c r="M350" s="4" t="s">
        <v>2570</v>
      </c>
      <c r="N350" s="4" t="s">
        <v>2590</v>
      </c>
      <c r="O350" s="4" t="s">
        <v>2600</v>
      </c>
      <c r="P350" s="11">
        <v>598.79999999999995</v>
      </c>
      <c r="Q350" t="s">
        <v>2609</v>
      </c>
      <c r="R350" t="str">
        <f t="shared" si="33"/>
        <v/>
      </c>
      <c r="S350" s="9">
        <v>1</v>
      </c>
      <c r="T350">
        <f t="shared" si="34"/>
        <v>0</v>
      </c>
      <c r="U350">
        <f t="shared" si="35"/>
        <v>598.79999999999995</v>
      </c>
    </row>
    <row r="351" spans="1:21" x14ac:dyDescent="0.35">
      <c r="A351" s="4" t="s">
        <v>363</v>
      </c>
      <c r="B351" s="2">
        <v>45547</v>
      </c>
      <c r="C351" s="9">
        <f t="shared" si="30"/>
        <v>9</v>
      </c>
      <c r="D351" s="9" t="str">
        <f t="shared" si="31"/>
        <v>Sep</v>
      </c>
      <c r="E351" s="9">
        <f t="shared" si="32"/>
        <v>2024</v>
      </c>
      <c r="F351" t="s">
        <v>1912</v>
      </c>
      <c r="H351" s="9" t="str" cm="1">
        <f t="array" ref="H351">_xlfn.IFS(OR(ISBLANK(G351), G351=""),"Unknown",G351&lt;=12,"Child",G351&lt;=17,"Teen",G351&lt;=29,"Young Adult",G351&lt;=44,"Adult",G351&lt;=59,"Middle Age",G351&lt;=79,"Senior",G351&gt;=80,"Elderly")</f>
        <v>Unknown</v>
      </c>
      <c r="I351" s="4" t="s">
        <v>2607</v>
      </c>
      <c r="K351" s="7">
        <v>99.7</v>
      </c>
      <c r="L351" s="4" t="s">
        <v>2565</v>
      </c>
      <c r="M351" s="4" t="s">
        <v>2578</v>
      </c>
      <c r="N351" s="4" t="s">
        <v>2586</v>
      </c>
      <c r="O351" s="4" t="s">
        <v>2600</v>
      </c>
      <c r="P351" s="11">
        <v>772.33</v>
      </c>
      <c r="Q351" s="4" t="s">
        <v>2603</v>
      </c>
      <c r="R351" t="str">
        <f t="shared" si="33"/>
        <v/>
      </c>
      <c r="S351" s="9">
        <v>4</v>
      </c>
      <c r="T351">
        <f t="shared" si="34"/>
        <v>772.33</v>
      </c>
      <c r="U351">
        <f t="shared" si="35"/>
        <v>0</v>
      </c>
    </row>
    <row r="352" spans="1:21" x14ac:dyDescent="0.35">
      <c r="A352" s="4" t="s">
        <v>364</v>
      </c>
      <c r="B352" s="2">
        <v>45780</v>
      </c>
      <c r="C352" s="9">
        <f t="shared" si="30"/>
        <v>5</v>
      </c>
      <c r="D352" s="9" t="str">
        <f t="shared" si="31"/>
        <v>May</v>
      </c>
      <c r="E352" s="9">
        <f t="shared" si="32"/>
        <v>2025</v>
      </c>
      <c r="F352" t="s">
        <v>1913</v>
      </c>
      <c r="H352" s="9" t="str" cm="1">
        <f t="array" ref="H352">_xlfn.IFS(OR(ISBLANK(G352), G352=""),"Unknown",G352&lt;=12,"Child",G352&lt;=17,"Teen",G352&lt;=29,"Young Adult",G352&lt;=44,"Adult",G352&lt;=59,"Middle Age",G352&lt;=79,"Senior",G352&gt;=80,"Elderly")</f>
        <v>Unknown</v>
      </c>
      <c r="I352" s="4" t="s">
        <v>2558</v>
      </c>
      <c r="K352" s="7">
        <v>119.5</v>
      </c>
      <c r="L352" s="4" t="s">
        <v>2566</v>
      </c>
      <c r="M352" s="4" t="s">
        <v>2577</v>
      </c>
      <c r="N352" s="4" t="s">
        <v>2586</v>
      </c>
      <c r="O352" s="4" t="s">
        <v>2598</v>
      </c>
      <c r="P352" s="11">
        <v>739.2</v>
      </c>
      <c r="Q352" t="s">
        <v>2609</v>
      </c>
      <c r="R352" t="str">
        <f t="shared" si="33"/>
        <v/>
      </c>
      <c r="S352" s="9">
        <v>4</v>
      </c>
      <c r="T352">
        <f t="shared" si="34"/>
        <v>0</v>
      </c>
      <c r="U352">
        <f t="shared" si="35"/>
        <v>739.2</v>
      </c>
    </row>
    <row r="353" spans="1:21" x14ac:dyDescent="0.35">
      <c r="A353" s="4" t="s">
        <v>365</v>
      </c>
      <c r="B353" s="2">
        <v>45465</v>
      </c>
      <c r="C353" s="9">
        <f t="shared" si="30"/>
        <v>6</v>
      </c>
      <c r="D353" s="9" t="str">
        <f t="shared" si="31"/>
        <v>Jun</v>
      </c>
      <c r="E353" s="9">
        <f t="shared" si="32"/>
        <v>2024</v>
      </c>
      <c r="F353" t="s">
        <v>1914</v>
      </c>
      <c r="H353" s="9" t="str" cm="1">
        <f t="array" ref="H353">_xlfn.IFS(OR(ISBLANK(G353), G353=""),"Unknown",G353&lt;=12,"Child",G353&lt;=17,"Teen",G353&lt;=29,"Young Adult",G353&lt;=44,"Adult",G353&lt;=59,"Middle Age",G353&lt;=79,"Senior",G353&gt;=80,"Elderly")</f>
        <v>Unknown</v>
      </c>
      <c r="I353" t="s">
        <v>2607</v>
      </c>
      <c r="K353" s="7">
        <v>81.7</v>
      </c>
      <c r="L353" s="4" t="s">
        <v>2564</v>
      </c>
      <c r="M353" s="4" t="s">
        <v>2576</v>
      </c>
      <c r="N353" s="4" t="s">
        <v>2586</v>
      </c>
      <c r="O353" s="4" t="s">
        <v>2599</v>
      </c>
      <c r="P353" s="11">
        <v>441.27</v>
      </c>
      <c r="Q353" t="s">
        <v>2609</v>
      </c>
      <c r="R353" t="str">
        <f t="shared" si="33"/>
        <v/>
      </c>
      <c r="S353" s="9">
        <v>5</v>
      </c>
      <c r="T353">
        <f t="shared" si="34"/>
        <v>0</v>
      </c>
      <c r="U353">
        <f t="shared" si="35"/>
        <v>441.27</v>
      </c>
    </row>
    <row r="354" spans="1:21" x14ac:dyDescent="0.35">
      <c r="A354" s="4" t="s">
        <v>366</v>
      </c>
      <c r="B354" s="2">
        <v>45731</v>
      </c>
      <c r="C354" s="9">
        <f t="shared" si="30"/>
        <v>3</v>
      </c>
      <c r="D354" s="9" t="str">
        <f t="shared" si="31"/>
        <v>Mar</v>
      </c>
      <c r="E354" s="9">
        <f t="shared" si="32"/>
        <v>2025</v>
      </c>
      <c r="F354" t="s">
        <v>1915</v>
      </c>
      <c r="H354" s="9" t="str" cm="1">
        <f t="array" ref="H354">_xlfn.IFS(OR(ISBLANK(G354), G354=""),"Unknown",G354&lt;=12,"Child",G354&lt;=17,"Teen",G354&lt;=29,"Young Adult",G354&lt;=44,"Adult",G354&lt;=59,"Middle Age",G354&lt;=79,"Senior",G354&gt;=80,"Elderly")</f>
        <v>Unknown</v>
      </c>
      <c r="I354" s="4" t="s">
        <v>2561</v>
      </c>
      <c r="K354" s="7"/>
      <c r="L354" s="4" t="s">
        <v>2564</v>
      </c>
      <c r="M354" s="4" t="s">
        <v>2574</v>
      </c>
      <c r="N354" s="4" t="s">
        <v>2590</v>
      </c>
      <c r="O354" s="4" t="s">
        <v>2598</v>
      </c>
      <c r="P354" s="11">
        <v>573.51</v>
      </c>
      <c r="Q354" s="4" t="s">
        <v>2604</v>
      </c>
      <c r="R354" t="str">
        <f t="shared" si="33"/>
        <v/>
      </c>
      <c r="S354" s="9" t="s">
        <v>2610</v>
      </c>
      <c r="T354">
        <f t="shared" si="34"/>
        <v>0</v>
      </c>
      <c r="U354">
        <f t="shared" si="35"/>
        <v>573.51</v>
      </c>
    </row>
    <row r="355" spans="1:21" x14ac:dyDescent="0.35">
      <c r="A355" s="4" t="s">
        <v>367</v>
      </c>
      <c r="B355" s="2">
        <v>45513</v>
      </c>
      <c r="C355" s="9">
        <f t="shared" si="30"/>
        <v>8</v>
      </c>
      <c r="D355" s="9" t="str">
        <f t="shared" si="31"/>
        <v>Aug</v>
      </c>
      <c r="E355" s="9">
        <f t="shared" si="32"/>
        <v>2024</v>
      </c>
      <c r="F355" t="s">
        <v>1916</v>
      </c>
      <c r="H355" s="9" t="str" cm="1">
        <f t="array" ref="H355">_xlfn.IFS(OR(ISBLANK(G355), G355=""),"Unknown",G355&lt;=12,"Child",G355&lt;=17,"Teen",G355&lt;=29,"Young Adult",G355&lt;=44,"Adult",G355&lt;=59,"Middle Age",G355&lt;=79,"Senior",G355&gt;=80,"Elderly")</f>
        <v>Unknown</v>
      </c>
      <c r="I355" s="4" t="s">
        <v>2558</v>
      </c>
      <c r="K355" s="7">
        <v>56.4</v>
      </c>
      <c r="L355" s="4" t="s">
        <v>2567</v>
      </c>
      <c r="M355" s="4" t="s">
        <v>2570</v>
      </c>
      <c r="N355" s="4" t="s">
        <v>2586</v>
      </c>
      <c r="O355" s="4" t="s">
        <v>2599</v>
      </c>
      <c r="P355" s="11">
        <v>395.14</v>
      </c>
      <c r="Q355" t="s">
        <v>2609</v>
      </c>
      <c r="R355" t="str">
        <f t="shared" si="33"/>
        <v/>
      </c>
      <c r="S355" s="9">
        <v>4</v>
      </c>
      <c r="T355">
        <f t="shared" si="34"/>
        <v>0</v>
      </c>
      <c r="U355">
        <f t="shared" si="35"/>
        <v>395.14</v>
      </c>
    </row>
    <row r="356" spans="1:21" x14ac:dyDescent="0.35">
      <c r="A356" s="4" t="s">
        <v>368</v>
      </c>
      <c r="B356" s="2">
        <v>45639</v>
      </c>
      <c r="C356" s="9">
        <f t="shared" si="30"/>
        <v>12</v>
      </c>
      <c r="D356" s="9" t="str">
        <f t="shared" si="31"/>
        <v>Dec</v>
      </c>
      <c r="E356" s="9">
        <f t="shared" si="32"/>
        <v>2024</v>
      </c>
      <c r="F356" t="s">
        <v>1917</v>
      </c>
      <c r="G356" s="9">
        <v>59</v>
      </c>
      <c r="H356" s="9" t="str" cm="1">
        <f t="array" ref="H356">_xlfn.IFS(OR(ISBLANK(G356), G356=""),"Unknown",G356&lt;=12,"Child",G356&lt;=17,"Teen",G356&lt;=29,"Young Adult",G356&lt;=44,"Adult",G356&lt;=59,"Middle Age",G356&lt;=79,"Senior",G356&gt;=80,"Elderly")</f>
        <v>Middle Age</v>
      </c>
      <c r="I356" s="4" t="s">
        <v>2561</v>
      </c>
      <c r="K356" s="7"/>
      <c r="L356" s="4" t="s">
        <v>2564</v>
      </c>
      <c r="M356" s="4" t="s">
        <v>2573</v>
      </c>
      <c r="N356" s="4" t="s">
        <v>2588</v>
      </c>
      <c r="O356" s="4" t="s">
        <v>2599</v>
      </c>
      <c r="P356" s="11">
        <v>235.76</v>
      </c>
      <c r="Q356" s="4" t="s">
        <v>2602</v>
      </c>
      <c r="R356" t="str">
        <f t="shared" si="33"/>
        <v/>
      </c>
      <c r="S356" s="9">
        <v>4</v>
      </c>
      <c r="T356">
        <f t="shared" si="34"/>
        <v>0</v>
      </c>
      <c r="U356">
        <f t="shared" si="35"/>
        <v>235.76</v>
      </c>
    </row>
    <row r="357" spans="1:21" x14ac:dyDescent="0.35">
      <c r="A357" s="4" t="s">
        <v>369</v>
      </c>
      <c r="B357" s="2">
        <v>45535</v>
      </c>
      <c r="C357" s="9">
        <f t="shared" si="30"/>
        <v>8</v>
      </c>
      <c r="D357" s="9" t="str">
        <f t="shared" si="31"/>
        <v>Aug</v>
      </c>
      <c r="E357" s="9">
        <f t="shared" si="32"/>
        <v>2024</v>
      </c>
      <c r="F357" t="s">
        <v>1918</v>
      </c>
      <c r="H357" s="9" t="str" cm="1">
        <f t="array" ref="H357">_xlfn.IFS(OR(ISBLANK(G357), G357=""),"Unknown",G357&lt;=12,"Child",G357&lt;=17,"Teen",G357&lt;=29,"Young Adult",G357&lt;=44,"Adult",G357&lt;=59,"Middle Age",G357&lt;=79,"Senior",G357&gt;=80,"Elderly")</f>
        <v>Unknown</v>
      </c>
      <c r="I357" t="s">
        <v>2607</v>
      </c>
      <c r="J357" s="7">
        <v>167.3</v>
      </c>
      <c r="K357" s="7"/>
      <c r="L357" s="4" t="s">
        <v>2566</v>
      </c>
      <c r="M357" s="4" t="s">
        <v>2579</v>
      </c>
      <c r="N357" s="4" t="s">
        <v>2588</v>
      </c>
      <c r="O357" s="4" t="s">
        <v>2600</v>
      </c>
      <c r="P357" s="11">
        <v>828.39</v>
      </c>
      <c r="Q357" s="4" t="s">
        <v>2602</v>
      </c>
      <c r="R357" t="str">
        <f t="shared" si="33"/>
        <v/>
      </c>
      <c r="S357" s="9">
        <v>4</v>
      </c>
      <c r="T357">
        <f t="shared" si="34"/>
        <v>0</v>
      </c>
      <c r="U357">
        <f t="shared" si="35"/>
        <v>828.39</v>
      </c>
    </row>
    <row r="358" spans="1:21" x14ac:dyDescent="0.35">
      <c r="A358" s="4" t="s">
        <v>370</v>
      </c>
      <c r="B358" s="2">
        <v>45678</v>
      </c>
      <c r="C358" s="9">
        <f t="shared" si="30"/>
        <v>1</v>
      </c>
      <c r="D358" s="9" t="str">
        <f t="shared" si="31"/>
        <v>Jan</v>
      </c>
      <c r="E358" s="9">
        <f t="shared" si="32"/>
        <v>2025</v>
      </c>
      <c r="F358" t="s">
        <v>1919</v>
      </c>
      <c r="H358" s="9" t="str" cm="1">
        <f t="array" ref="H358">_xlfn.IFS(OR(ISBLANK(G358), G358=""),"Unknown",G358&lt;=12,"Child",G358&lt;=17,"Teen",G358&lt;=29,"Young Adult",G358&lt;=44,"Adult",G358&lt;=59,"Middle Age",G358&lt;=79,"Senior",G358&gt;=80,"Elderly")</f>
        <v>Unknown</v>
      </c>
      <c r="I358" s="4" t="s">
        <v>2561</v>
      </c>
      <c r="K358" s="7">
        <v>119.2</v>
      </c>
      <c r="L358" s="4" t="s">
        <v>2563</v>
      </c>
      <c r="M358" s="4" t="s">
        <v>2575</v>
      </c>
      <c r="N358" s="4" t="s">
        <v>2584</v>
      </c>
      <c r="O358" s="4" t="s">
        <v>2601</v>
      </c>
      <c r="P358" s="11">
        <v>847.34</v>
      </c>
      <c r="Q358" t="s">
        <v>2609</v>
      </c>
      <c r="R358" t="str">
        <f t="shared" si="33"/>
        <v/>
      </c>
      <c r="S358" s="9">
        <v>4</v>
      </c>
      <c r="T358">
        <f t="shared" si="34"/>
        <v>0</v>
      </c>
      <c r="U358">
        <f t="shared" si="35"/>
        <v>847.34</v>
      </c>
    </row>
    <row r="359" spans="1:21" x14ac:dyDescent="0.35">
      <c r="A359" s="4" t="s">
        <v>371</v>
      </c>
      <c r="B359" s="2">
        <v>45717</v>
      </c>
      <c r="C359" s="9">
        <f t="shared" si="30"/>
        <v>3</v>
      </c>
      <c r="D359" s="9" t="str">
        <f t="shared" si="31"/>
        <v>Mar</v>
      </c>
      <c r="E359" s="9">
        <f t="shared" si="32"/>
        <v>2025</v>
      </c>
      <c r="F359" t="s">
        <v>1920</v>
      </c>
      <c r="H359" s="9" t="str" cm="1">
        <f t="array" ref="H359">_xlfn.IFS(OR(ISBLANK(G359), G359=""),"Unknown",G359&lt;=12,"Child",G359&lt;=17,"Teen",G359&lt;=29,"Young Adult",G359&lt;=44,"Adult",G359&lt;=59,"Middle Age",G359&lt;=79,"Senior",G359&gt;=80,"Elderly")</f>
        <v>Unknown</v>
      </c>
      <c r="I359" s="4" t="s">
        <v>2558</v>
      </c>
      <c r="K359" s="7">
        <v>51.8</v>
      </c>
      <c r="L359" s="4" t="s">
        <v>2563</v>
      </c>
      <c r="M359" s="4" t="s">
        <v>2574</v>
      </c>
      <c r="N359" s="4" t="s">
        <v>2587</v>
      </c>
      <c r="O359" s="4" t="s">
        <v>2598</v>
      </c>
      <c r="P359" s="11">
        <v>367.91</v>
      </c>
      <c r="Q359" t="s">
        <v>2609</v>
      </c>
      <c r="R359" t="str">
        <f t="shared" si="33"/>
        <v/>
      </c>
      <c r="S359" s="9">
        <v>3</v>
      </c>
      <c r="T359">
        <f t="shared" si="34"/>
        <v>0</v>
      </c>
      <c r="U359">
        <f t="shared" si="35"/>
        <v>367.91</v>
      </c>
    </row>
    <row r="360" spans="1:21" x14ac:dyDescent="0.35">
      <c r="A360" s="4" t="s">
        <v>372</v>
      </c>
      <c r="B360" s="2">
        <v>45715</v>
      </c>
      <c r="C360" s="9">
        <f t="shared" si="30"/>
        <v>2</v>
      </c>
      <c r="D360" s="9" t="str">
        <f t="shared" si="31"/>
        <v>Feb</v>
      </c>
      <c r="E360" s="9">
        <f t="shared" si="32"/>
        <v>2025</v>
      </c>
      <c r="F360" t="s">
        <v>1921</v>
      </c>
      <c r="G360" s="9">
        <v>9</v>
      </c>
      <c r="H360" s="9" t="str" cm="1">
        <f t="array" ref="H360">_xlfn.IFS(OR(ISBLANK(G360), G360=""),"Unknown",G360&lt;=12,"Child",G360&lt;=17,"Teen",G360&lt;=29,"Young Adult",G360&lt;=44,"Adult",G360&lt;=59,"Middle Age",G360&lt;=79,"Senior",G360&gt;=80,"Elderly")</f>
        <v>Child</v>
      </c>
      <c r="I360" s="4" t="s">
        <v>2558</v>
      </c>
      <c r="K360" s="7">
        <v>74.599999999999994</v>
      </c>
      <c r="L360" s="4" t="s">
        <v>2563</v>
      </c>
      <c r="M360" s="4" t="s">
        <v>2581</v>
      </c>
      <c r="N360" s="4" t="s">
        <v>2589</v>
      </c>
      <c r="O360" s="4" t="s">
        <v>2601</v>
      </c>
      <c r="P360" s="11">
        <v>673.02</v>
      </c>
      <c r="Q360" s="4" t="s">
        <v>2602</v>
      </c>
      <c r="R360" t="str">
        <f t="shared" si="33"/>
        <v/>
      </c>
      <c r="S360" s="9">
        <v>2</v>
      </c>
      <c r="T360">
        <f t="shared" si="34"/>
        <v>0</v>
      </c>
      <c r="U360">
        <f t="shared" si="35"/>
        <v>673.02</v>
      </c>
    </row>
    <row r="361" spans="1:21" x14ac:dyDescent="0.35">
      <c r="A361" s="4" t="s">
        <v>373</v>
      </c>
      <c r="B361" s="2">
        <v>45484</v>
      </c>
      <c r="C361" s="9">
        <f t="shared" si="30"/>
        <v>7</v>
      </c>
      <c r="D361" s="9" t="str">
        <f t="shared" si="31"/>
        <v>Jul</v>
      </c>
      <c r="E361" s="9">
        <f t="shared" si="32"/>
        <v>2024</v>
      </c>
      <c r="F361" t="s">
        <v>1922</v>
      </c>
      <c r="H361" s="9" t="str" cm="1">
        <f t="array" ref="H361">_xlfn.IFS(OR(ISBLANK(G361), G361=""),"Unknown",G361&lt;=12,"Child",G361&lt;=17,"Teen",G361&lt;=29,"Young Adult",G361&lt;=44,"Adult",G361&lt;=59,"Middle Age",G361&lt;=79,"Senior",G361&gt;=80,"Elderly")</f>
        <v>Unknown</v>
      </c>
      <c r="I361" t="s">
        <v>2607</v>
      </c>
      <c r="J361" s="7">
        <v>126.2</v>
      </c>
      <c r="K361" s="7">
        <v>41.5</v>
      </c>
      <c r="L361" s="4" t="s">
        <v>2565</v>
      </c>
      <c r="M361" s="4" t="s">
        <v>2572</v>
      </c>
      <c r="N361" s="4" t="s">
        <v>2584</v>
      </c>
      <c r="O361" s="4" t="s">
        <v>2599</v>
      </c>
      <c r="P361" s="11">
        <v>796.94</v>
      </c>
      <c r="Q361" t="s">
        <v>2609</v>
      </c>
      <c r="R361" t="str">
        <f t="shared" si="33"/>
        <v/>
      </c>
      <c r="S361" s="9">
        <v>4</v>
      </c>
      <c r="T361">
        <f t="shared" si="34"/>
        <v>0</v>
      </c>
      <c r="U361">
        <f t="shared" si="35"/>
        <v>796.94</v>
      </c>
    </row>
    <row r="362" spans="1:21" x14ac:dyDescent="0.35">
      <c r="A362" s="4" t="s">
        <v>374</v>
      </c>
      <c r="B362" s="2">
        <v>45752</v>
      </c>
      <c r="C362" s="9">
        <f t="shared" si="30"/>
        <v>4</v>
      </c>
      <c r="D362" s="9" t="str">
        <f t="shared" si="31"/>
        <v>Apr</v>
      </c>
      <c r="E362" s="9">
        <f t="shared" si="32"/>
        <v>2025</v>
      </c>
      <c r="F362" t="s">
        <v>1923</v>
      </c>
      <c r="G362" s="9">
        <v>47</v>
      </c>
      <c r="H362" s="9" t="str" cm="1">
        <f t="array" ref="H362">_xlfn.IFS(OR(ISBLANK(G362), G362=""),"Unknown",G362&lt;=12,"Child",G362&lt;=17,"Teen",G362&lt;=29,"Young Adult",G362&lt;=44,"Adult",G362&lt;=59,"Middle Age",G362&lt;=79,"Senior",G362&gt;=80,"Elderly")</f>
        <v>Middle Age</v>
      </c>
      <c r="I362" s="4" t="s">
        <v>2558</v>
      </c>
      <c r="K362" s="7"/>
      <c r="L362" s="4" t="s">
        <v>2566</v>
      </c>
      <c r="M362" s="4" t="s">
        <v>2569</v>
      </c>
      <c r="N362" s="4" t="s">
        <v>2590</v>
      </c>
      <c r="O362" s="4" t="s">
        <v>2598</v>
      </c>
      <c r="P362" s="11">
        <v>454.41</v>
      </c>
      <c r="Q362" s="4" t="s">
        <v>2604</v>
      </c>
      <c r="R362" t="str">
        <f t="shared" si="33"/>
        <v/>
      </c>
      <c r="S362" s="9" t="s">
        <v>2610</v>
      </c>
      <c r="T362">
        <f t="shared" si="34"/>
        <v>0</v>
      </c>
      <c r="U362">
        <f t="shared" si="35"/>
        <v>454.41</v>
      </c>
    </row>
    <row r="363" spans="1:21" x14ac:dyDescent="0.35">
      <c r="A363" s="4" t="s">
        <v>375</v>
      </c>
      <c r="B363" s="2">
        <v>45812</v>
      </c>
      <c r="C363" s="9">
        <f t="shared" si="30"/>
        <v>6</v>
      </c>
      <c r="D363" s="9" t="str">
        <f t="shared" si="31"/>
        <v>Jun</v>
      </c>
      <c r="E363" s="9">
        <f t="shared" si="32"/>
        <v>2025</v>
      </c>
      <c r="F363" t="s">
        <v>1924</v>
      </c>
      <c r="H363" s="9" t="str" cm="1">
        <f t="array" ref="H363">_xlfn.IFS(OR(ISBLANK(G363), G363=""),"Unknown",G363&lt;=12,"Child",G363&lt;=17,"Teen",G363&lt;=29,"Young Adult",G363&lt;=44,"Adult",G363&lt;=59,"Middle Age",G363&lt;=79,"Senior",G363&gt;=80,"Elderly")</f>
        <v>Unknown</v>
      </c>
      <c r="I363" s="4" t="s">
        <v>2561</v>
      </c>
      <c r="K363" s="7"/>
      <c r="L363" s="4" t="s">
        <v>2566</v>
      </c>
      <c r="M363" s="4" t="s">
        <v>2573</v>
      </c>
      <c r="N363" s="4" t="s">
        <v>2587</v>
      </c>
      <c r="O363" s="4" t="s">
        <v>2600</v>
      </c>
      <c r="P363" s="11">
        <v>191.09</v>
      </c>
      <c r="Q363" t="s">
        <v>2609</v>
      </c>
      <c r="R363" t="str">
        <f t="shared" si="33"/>
        <v/>
      </c>
      <c r="S363" s="9">
        <v>4</v>
      </c>
      <c r="T363">
        <f t="shared" si="34"/>
        <v>0</v>
      </c>
      <c r="U363">
        <f t="shared" si="35"/>
        <v>191.09</v>
      </c>
    </row>
    <row r="364" spans="1:21" x14ac:dyDescent="0.35">
      <c r="A364" s="4" t="s">
        <v>376</v>
      </c>
      <c r="B364" s="2">
        <v>45705</v>
      </c>
      <c r="C364" s="9">
        <f t="shared" si="30"/>
        <v>2</v>
      </c>
      <c r="D364" s="9" t="str">
        <f t="shared" si="31"/>
        <v>Feb</v>
      </c>
      <c r="E364" s="9">
        <f t="shared" si="32"/>
        <v>2025</v>
      </c>
      <c r="F364" t="s">
        <v>1925</v>
      </c>
      <c r="G364" s="9">
        <v>19</v>
      </c>
      <c r="H364" s="9" t="str" cm="1">
        <f t="array" ref="H364">_xlfn.IFS(OR(ISBLANK(G364), G364=""),"Unknown",G364&lt;=12,"Child",G364&lt;=17,"Teen",G364&lt;=29,"Young Adult",G364&lt;=44,"Adult",G364&lt;=59,"Middle Age",G364&lt;=79,"Senior",G364&gt;=80,"Elderly")</f>
        <v>Young Adult</v>
      </c>
      <c r="I364" t="s">
        <v>2607</v>
      </c>
      <c r="K364" s="7"/>
      <c r="L364" s="4" t="s">
        <v>2568</v>
      </c>
      <c r="M364" s="4" t="s">
        <v>2570</v>
      </c>
      <c r="N364" s="4" t="s">
        <v>2587</v>
      </c>
      <c r="O364" s="4" t="s">
        <v>2599</v>
      </c>
      <c r="P364" s="11">
        <v>766.4</v>
      </c>
      <c r="Q364" s="4" t="s">
        <v>2604</v>
      </c>
      <c r="R364" t="str">
        <f t="shared" si="33"/>
        <v/>
      </c>
      <c r="S364" s="9">
        <v>5</v>
      </c>
      <c r="T364">
        <f t="shared" si="34"/>
        <v>0</v>
      </c>
      <c r="U364">
        <f t="shared" si="35"/>
        <v>766.4</v>
      </c>
    </row>
    <row r="365" spans="1:21" x14ac:dyDescent="0.35">
      <c r="A365" s="4" t="s">
        <v>377</v>
      </c>
      <c r="B365" s="2">
        <v>45465</v>
      </c>
      <c r="C365" s="9">
        <f t="shared" si="30"/>
        <v>6</v>
      </c>
      <c r="D365" s="9" t="str">
        <f t="shared" si="31"/>
        <v>Jun</v>
      </c>
      <c r="E365" s="9">
        <f t="shared" si="32"/>
        <v>2024</v>
      </c>
      <c r="F365" t="s">
        <v>1926</v>
      </c>
      <c r="G365" s="9">
        <v>57</v>
      </c>
      <c r="H365" s="9" t="str" cm="1">
        <f t="array" ref="H365">_xlfn.IFS(OR(ISBLANK(G365), G365=""),"Unknown",G365&lt;=12,"Child",G365&lt;=17,"Teen",G365&lt;=29,"Young Adult",G365&lt;=44,"Adult",G365&lt;=59,"Middle Age",G365&lt;=79,"Senior",G365&gt;=80,"Elderly")</f>
        <v>Middle Age</v>
      </c>
      <c r="I365" s="4" t="s">
        <v>2558</v>
      </c>
      <c r="J365" s="7">
        <v>162.6</v>
      </c>
      <c r="K365" s="7"/>
      <c r="L365" s="4" t="s">
        <v>2568</v>
      </c>
      <c r="M365" s="4" t="s">
        <v>2581</v>
      </c>
      <c r="N365" s="4" t="s">
        <v>2589</v>
      </c>
      <c r="O365" s="4" t="s">
        <v>2599</v>
      </c>
      <c r="P365" s="11">
        <v>759.98</v>
      </c>
      <c r="Q365" t="s">
        <v>2609</v>
      </c>
      <c r="R365" t="str">
        <f t="shared" si="33"/>
        <v/>
      </c>
      <c r="S365" s="9">
        <v>4</v>
      </c>
      <c r="T365">
        <f t="shared" si="34"/>
        <v>0</v>
      </c>
      <c r="U365">
        <f t="shared" si="35"/>
        <v>759.98</v>
      </c>
    </row>
    <row r="366" spans="1:21" x14ac:dyDescent="0.35">
      <c r="A366" s="4" t="s">
        <v>378</v>
      </c>
      <c r="B366" s="2">
        <v>45394</v>
      </c>
      <c r="C366" s="9">
        <f t="shared" si="30"/>
        <v>4</v>
      </c>
      <c r="D366" s="9" t="str">
        <f t="shared" si="31"/>
        <v>Apr</v>
      </c>
      <c r="E366" s="9">
        <f t="shared" si="32"/>
        <v>2024</v>
      </c>
      <c r="F366" t="s">
        <v>1927</v>
      </c>
      <c r="H366" s="9" t="str" cm="1">
        <f t="array" ref="H366">_xlfn.IFS(OR(ISBLANK(G366), G366=""),"Unknown",G366&lt;=12,"Child",G366&lt;=17,"Teen",G366&lt;=29,"Young Adult",G366&lt;=44,"Adult",G366&lt;=59,"Middle Age",G366&lt;=79,"Senior",G366&gt;=80,"Elderly")</f>
        <v>Unknown</v>
      </c>
      <c r="I366" s="4" t="s">
        <v>2558</v>
      </c>
      <c r="K366" s="7"/>
      <c r="L366" s="4" t="s">
        <v>2565</v>
      </c>
      <c r="M366" s="4" t="s">
        <v>2580</v>
      </c>
      <c r="N366" s="4" t="s">
        <v>2588</v>
      </c>
      <c r="O366" s="4" t="s">
        <v>2600</v>
      </c>
      <c r="P366" s="11">
        <v>81.11</v>
      </c>
      <c r="Q366" s="4" t="s">
        <v>2602</v>
      </c>
      <c r="R366" t="str">
        <f t="shared" si="33"/>
        <v/>
      </c>
      <c r="S366" s="9">
        <v>1</v>
      </c>
      <c r="T366">
        <f t="shared" si="34"/>
        <v>0</v>
      </c>
      <c r="U366">
        <f t="shared" si="35"/>
        <v>81.11</v>
      </c>
    </row>
    <row r="367" spans="1:21" x14ac:dyDescent="0.35">
      <c r="A367" s="4" t="s">
        <v>379</v>
      </c>
      <c r="B367" s="2">
        <v>45499</v>
      </c>
      <c r="C367" s="9">
        <f t="shared" si="30"/>
        <v>7</v>
      </c>
      <c r="D367" s="9" t="str">
        <f t="shared" si="31"/>
        <v>Jul</v>
      </c>
      <c r="E367" s="9">
        <f t="shared" si="32"/>
        <v>2024</v>
      </c>
      <c r="F367" t="s">
        <v>1928</v>
      </c>
      <c r="G367" s="9">
        <v>5</v>
      </c>
      <c r="H367" s="9" t="str" cm="1">
        <f t="array" ref="H367">_xlfn.IFS(OR(ISBLANK(G367), G367=""),"Unknown",G367&lt;=12,"Child",G367&lt;=17,"Teen",G367&lt;=29,"Young Adult",G367&lt;=44,"Adult",G367&lt;=59,"Middle Age",G367&lt;=79,"Senior",G367&gt;=80,"Elderly")</f>
        <v>Child</v>
      </c>
      <c r="I367" s="4" t="s">
        <v>2561</v>
      </c>
      <c r="J367" s="7">
        <v>150.19999999999999</v>
      </c>
      <c r="K367" s="7"/>
      <c r="L367" s="4" t="s">
        <v>2566</v>
      </c>
      <c r="M367" s="4" t="s">
        <v>2582</v>
      </c>
      <c r="N367" s="4" t="s">
        <v>2584</v>
      </c>
      <c r="O367" s="4" t="s">
        <v>2599</v>
      </c>
      <c r="P367" s="11">
        <v>796.76</v>
      </c>
      <c r="Q367" s="4" t="s">
        <v>2604</v>
      </c>
      <c r="R367" t="str">
        <f t="shared" si="33"/>
        <v/>
      </c>
      <c r="S367" s="9" t="s">
        <v>2610</v>
      </c>
      <c r="T367">
        <f t="shared" si="34"/>
        <v>0</v>
      </c>
      <c r="U367">
        <f t="shared" si="35"/>
        <v>796.76</v>
      </c>
    </row>
    <row r="368" spans="1:21" x14ac:dyDescent="0.35">
      <c r="A368" s="4" t="s">
        <v>380</v>
      </c>
      <c r="B368" s="2">
        <v>45871</v>
      </c>
      <c r="C368" s="9">
        <f t="shared" si="30"/>
        <v>8</v>
      </c>
      <c r="D368" s="9" t="str">
        <f t="shared" si="31"/>
        <v>Aug</v>
      </c>
      <c r="E368" s="9">
        <f t="shared" si="32"/>
        <v>2025</v>
      </c>
      <c r="F368" t="s">
        <v>1929</v>
      </c>
      <c r="H368" s="9" t="str" cm="1">
        <f t="array" ref="H368">_xlfn.IFS(OR(ISBLANK(G368), G368=""),"Unknown",G368&lt;=12,"Child",G368&lt;=17,"Teen",G368&lt;=29,"Young Adult",G368&lt;=44,"Adult",G368&lt;=59,"Middle Age",G368&lt;=79,"Senior",G368&gt;=80,"Elderly")</f>
        <v>Unknown</v>
      </c>
      <c r="I368" s="4" t="s">
        <v>2558</v>
      </c>
      <c r="J368" s="7">
        <v>143.30000000000001</v>
      </c>
      <c r="K368" s="7"/>
      <c r="L368" s="4" t="s">
        <v>2567</v>
      </c>
      <c r="M368" s="4" t="s">
        <v>2578</v>
      </c>
      <c r="N368" s="4" t="s">
        <v>2589</v>
      </c>
      <c r="O368" s="4" t="s">
        <v>2600</v>
      </c>
      <c r="P368" s="11">
        <v>872.86</v>
      </c>
      <c r="Q368" t="s">
        <v>2609</v>
      </c>
      <c r="R368" t="str">
        <f t="shared" si="33"/>
        <v/>
      </c>
      <c r="S368" s="9">
        <v>5</v>
      </c>
      <c r="T368">
        <f t="shared" si="34"/>
        <v>0</v>
      </c>
      <c r="U368">
        <f t="shared" si="35"/>
        <v>872.86</v>
      </c>
    </row>
    <row r="369" spans="1:21" x14ac:dyDescent="0.35">
      <c r="A369" s="4" t="s">
        <v>381</v>
      </c>
      <c r="B369" s="2">
        <v>45662</v>
      </c>
      <c r="C369" s="9">
        <f t="shared" si="30"/>
        <v>1</v>
      </c>
      <c r="D369" s="9" t="str">
        <f t="shared" si="31"/>
        <v>Jan</v>
      </c>
      <c r="E369" s="9">
        <f t="shared" si="32"/>
        <v>2025</v>
      </c>
      <c r="F369" t="s">
        <v>1930</v>
      </c>
      <c r="G369" s="9">
        <v>55</v>
      </c>
      <c r="H369" s="9" t="str" cm="1">
        <f t="array" ref="H369">_xlfn.IFS(OR(ISBLANK(G369), G369=""),"Unknown",G369&lt;=12,"Child",G369&lt;=17,"Teen",G369&lt;=29,"Young Adult",G369&lt;=44,"Adult",G369&lt;=59,"Middle Age",G369&lt;=79,"Senior",G369&gt;=80,"Elderly")</f>
        <v>Middle Age</v>
      </c>
      <c r="I369" s="4" t="s">
        <v>2607</v>
      </c>
      <c r="J369" s="7">
        <v>152.6</v>
      </c>
      <c r="K369" s="7">
        <v>41</v>
      </c>
      <c r="L369" s="4" t="s">
        <v>2564</v>
      </c>
      <c r="M369" s="4" t="s">
        <v>2572</v>
      </c>
      <c r="N369" s="4" t="s">
        <v>2587</v>
      </c>
      <c r="O369" s="4" t="s">
        <v>2598</v>
      </c>
      <c r="P369" s="11">
        <v>765.4</v>
      </c>
      <c r="Q369" s="4" t="s">
        <v>2604</v>
      </c>
      <c r="R369" t="str">
        <f t="shared" si="33"/>
        <v/>
      </c>
      <c r="S369" s="9">
        <v>2</v>
      </c>
      <c r="T369">
        <f t="shared" si="34"/>
        <v>0</v>
      </c>
      <c r="U369">
        <f t="shared" si="35"/>
        <v>765.4</v>
      </c>
    </row>
    <row r="370" spans="1:21" x14ac:dyDescent="0.35">
      <c r="A370" s="4" t="s">
        <v>382</v>
      </c>
      <c r="B370" s="2">
        <v>45331</v>
      </c>
      <c r="C370" s="9">
        <f t="shared" si="30"/>
        <v>2</v>
      </c>
      <c r="D370" s="9" t="str">
        <f t="shared" si="31"/>
        <v>Feb</v>
      </c>
      <c r="E370" s="9">
        <f t="shared" si="32"/>
        <v>2024</v>
      </c>
      <c r="F370" t="s">
        <v>1931</v>
      </c>
      <c r="H370" s="9" t="str" cm="1">
        <f t="array" ref="H370">_xlfn.IFS(OR(ISBLANK(G370), G370=""),"Unknown",G370&lt;=12,"Child",G370&lt;=17,"Teen",G370&lt;=29,"Young Adult",G370&lt;=44,"Adult",G370&lt;=59,"Middle Age",G370&lt;=79,"Senior",G370&gt;=80,"Elderly")</f>
        <v>Unknown</v>
      </c>
      <c r="I370" s="4" t="s">
        <v>2558</v>
      </c>
      <c r="J370" s="7">
        <v>147.30000000000001</v>
      </c>
      <c r="K370" s="7"/>
      <c r="L370" s="4" t="s">
        <v>2566</v>
      </c>
      <c r="M370" s="4" t="s">
        <v>2579</v>
      </c>
      <c r="N370" s="4" t="s">
        <v>2587</v>
      </c>
      <c r="O370" s="4" t="s">
        <v>2600</v>
      </c>
      <c r="P370" s="11">
        <v>498.72</v>
      </c>
      <c r="Q370" s="4" t="s">
        <v>2603</v>
      </c>
      <c r="R370" t="str">
        <f t="shared" si="33"/>
        <v/>
      </c>
      <c r="S370" s="9">
        <v>5</v>
      </c>
      <c r="T370">
        <f t="shared" si="34"/>
        <v>498.72</v>
      </c>
      <c r="U370">
        <f t="shared" si="35"/>
        <v>0</v>
      </c>
    </row>
    <row r="371" spans="1:21" x14ac:dyDescent="0.35">
      <c r="A371" s="4" t="s">
        <v>383</v>
      </c>
      <c r="B371" s="2">
        <v>45590</v>
      </c>
      <c r="C371" s="9">
        <f t="shared" si="30"/>
        <v>10</v>
      </c>
      <c r="D371" s="9" t="str">
        <f t="shared" si="31"/>
        <v>Oct</v>
      </c>
      <c r="E371" s="9">
        <f t="shared" si="32"/>
        <v>2024</v>
      </c>
      <c r="F371" t="s">
        <v>1932</v>
      </c>
      <c r="H371" s="9" t="str" cm="1">
        <f t="array" ref="H371">_xlfn.IFS(OR(ISBLANK(G371), G371=""),"Unknown",G371&lt;=12,"Child",G371&lt;=17,"Teen",G371&lt;=29,"Young Adult",G371&lt;=44,"Adult",G371&lt;=59,"Middle Age",G371&lt;=79,"Senior",G371&gt;=80,"Elderly")</f>
        <v>Unknown</v>
      </c>
      <c r="I371" s="4" t="s">
        <v>2558</v>
      </c>
      <c r="K371" s="7"/>
      <c r="L371" s="4" t="s">
        <v>2563</v>
      </c>
      <c r="M371" s="4" t="s">
        <v>2570</v>
      </c>
      <c r="N371" s="4" t="s">
        <v>2586</v>
      </c>
      <c r="O371" s="4" t="s">
        <v>2601</v>
      </c>
      <c r="P371" s="11">
        <v>218.66</v>
      </c>
      <c r="Q371" s="4" t="s">
        <v>2603</v>
      </c>
      <c r="R371" t="str">
        <f t="shared" si="33"/>
        <v/>
      </c>
      <c r="S371" s="9">
        <v>1</v>
      </c>
      <c r="T371">
        <f t="shared" si="34"/>
        <v>218.66</v>
      </c>
      <c r="U371">
        <f t="shared" si="35"/>
        <v>0</v>
      </c>
    </row>
    <row r="372" spans="1:21" x14ac:dyDescent="0.35">
      <c r="A372" s="4" t="s">
        <v>384</v>
      </c>
      <c r="B372" s="2">
        <v>45522</v>
      </c>
      <c r="C372" s="9">
        <f t="shared" si="30"/>
        <v>8</v>
      </c>
      <c r="D372" s="9" t="str">
        <f t="shared" si="31"/>
        <v>Aug</v>
      </c>
      <c r="E372" s="9">
        <f t="shared" si="32"/>
        <v>2024</v>
      </c>
      <c r="F372" t="s">
        <v>1933</v>
      </c>
      <c r="H372" s="9" t="str" cm="1">
        <f t="array" ref="H372">_xlfn.IFS(OR(ISBLANK(G372), G372=""),"Unknown",G372&lt;=12,"Child",G372&lt;=17,"Teen",G372&lt;=29,"Young Adult",G372&lt;=44,"Adult",G372&lt;=59,"Middle Age",G372&lt;=79,"Senior",G372&gt;=80,"Elderly")</f>
        <v>Unknown</v>
      </c>
      <c r="I372" t="s">
        <v>2607</v>
      </c>
      <c r="K372" s="7"/>
      <c r="L372" s="4" t="s">
        <v>2566</v>
      </c>
      <c r="M372" s="4" t="s">
        <v>2577</v>
      </c>
      <c r="N372" s="4" t="s">
        <v>2589</v>
      </c>
      <c r="O372" s="4" t="s">
        <v>2600</v>
      </c>
      <c r="P372" s="11">
        <v>297.08999999999997</v>
      </c>
      <c r="Q372" t="s">
        <v>2609</v>
      </c>
      <c r="R372" t="str">
        <f t="shared" si="33"/>
        <v/>
      </c>
      <c r="S372" s="9">
        <v>4</v>
      </c>
      <c r="T372">
        <f t="shared" si="34"/>
        <v>0</v>
      </c>
      <c r="U372">
        <f t="shared" si="35"/>
        <v>297.08999999999997</v>
      </c>
    </row>
    <row r="373" spans="1:21" x14ac:dyDescent="0.35">
      <c r="A373" s="4" t="s">
        <v>385</v>
      </c>
      <c r="B373" s="2">
        <v>45709</v>
      </c>
      <c r="C373" s="9">
        <f t="shared" si="30"/>
        <v>2</v>
      </c>
      <c r="D373" s="9" t="str">
        <f t="shared" si="31"/>
        <v>Feb</v>
      </c>
      <c r="E373" s="9">
        <f t="shared" si="32"/>
        <v>2025</v>
      </c>
      <c r="F373" t="s">
        <v>1934</v>
      </c>
      <c r="H373" s="9" t="str" cm="1">
        <f t="array" ref="H373">_xlfn.IFS(OR(ISBLANK(G373), G373=""),"Unknown",G373&lt;=12,"Child",G373&lt;=17,"Teen",G373&lt;=29,"Young Adult",G373&lt;=44,"Adult",G373&lt;=59,"Middle Age",G373&lt;=79,"Senior",G373&gt;=80,"Elderly")</f>
        <v>Unknown</v>
      </c>
      <c r="I373" s="4" t="s">
        <v>2558</v>
      </c>
      <c r="K373" s="7">
        <v>45</v>
      </c>
      <c r="L373" s="4" t="s">
        <v>2563</v>
      </c>
      <c r="M373" s="4" t="s">
        <v>2576</v>
      </c>
      <c r="N373" s="4" t="s">
        <v>2597</v>
      </c>
      <c r="O373" s="4" t="s">
        <v>2598</v>
      </c>
      <c r="P373" s="11">
        <v>619.41999999999996</v>
      </c>
      <c r="Q373" t="s">
        <v>2609</v>
      </c>
      <c r="R373" t="str">
        <f t="shared" si="33"/>
        <v/>
      </c>
      <c r="S373" s="9">
        <v>2</v>
      </c>
      <c r="T373">
        <f t="shared" si="34"/>
        <v>0</v>
      </c>
      <c r="U373">
        <f t="shared" si="35"/>
        <v>619.41999999999996</v>
      </c>
    </row>
    <row r="374" spans="1:21" x14ac:dyDescent="0.35">
      <c r="A374" s="4" t="s">
        <v>386</v>
      </c>
      <c r="B374" s="2">
        <v>45777</v>
      </c>
      <c r="C374" s="9">
        <f t="shared" si="30"/>
        <v>4</v>
      </c>
      <c r="D374" s="9" t="str">
        <f t="shared" si="31"/>
        <v>Apr</v>
      </c>
      <c r="E374" s="9">
        <f t="shared" si="32"/>
        <v>2025</v>
      </c>
      <c r="F374" t="s">
        <v>1935</v>
      </c>
      <c r="H374" s="9" t="str" cm="1">
        <f t="array" ref="H374">_xlfn.IFS(OR(ISBLANK(G374), G374=""),"Unknown",G374&lt;=12,"Child",G374&lt;=17,"Teen",G374&lt;=29,"Young Adult",G374&lt;=44,"Adult",G374&lt;=59,"Middle Age",G374&lt;=79,"Senior",G374&gt;=80,"Elderly")</f>
        <v>Unknown</v>
      </c>
      <c r="I374" s="4" t="s">
        <v>2558</v>
      </c>
      <c r="J374" s="7">
        <v>181.6</v>
      </c>
      <c r="K374" s="7"/>
      <c r="L374" s="4" t="s">
        <v>2565</v>
      </c>
      <c r="M374" s="4" t="s">
        <v>2582</v>
      </c>
      <c r="N374" s="4" t="s">
        <v>2584</v>
      </c>
      <c r="O374" s="4" t="s">
        <v>2599</v>
      </c>
      <c r="P374" s="11">
        <v>611.55999999999995</v>
      </c>
      <c r="Q374" t="s">
        <v>2609</v>
      </c>
      <c r="R374" t="str">
        <f t="shared" si="33"/>
        <v/>
      </c>
      <c r="S374" s="9">
        <v>1</v>
      </c>
      <c r="T374">
        <f t="shared" si="34"/>
        <v>0</v>
      </c>
      <c r="U374">
        <f t="shared" si="35"/>
        <v>611.55999999999995</v>
      </c>
    </row>
    <row r="375" spans="1:21" x14ac:dyDescent="0.35">
      <c r="A375" s="4" t="s">
        <v>387</v>
      </c>
      <c r="B375" s="2">
        <v>45550</v>
      </c>
      <c r="C375" s="9">
        <f t="shared" si="30"/>
        <v>9</v>
      </c>
      <c r="D375" s="9" t="str">
        <f t="shared" si="31"/>
        <v>Sep</v>
      </c>
      <c r="E375" s="9">
        <f t="shared" si="32"/>
        <v>2024</v>
      </c>
      <c r="F375" t="s">
        <v>1936</v>
      </c>
      <c r="G375" s="9">
        <v>27</v>
      </c>
      <c r="H375" s="9" t="str" cm="1">
        <f t="array" ref="H375">_xlfn.IFS(OR(ISBLANK(G375), G375=""),"Unknown",G375&lt;=12,"Child",G375&lt;=17,"Teen",G375&lt;=29,"Young Adult",G375&lt;=44,"Adult",G375&lt;=59,"Middle Age",G375&lt;=79,"Senior",G375&gt;=80,"Elderly")</f>
        <v>Young Adult</v>
      </c>
      <c r="I375" t="s">
        <v>2607</v>
      </c>
      <c r="K375" s="7"/>
      <c r="L375" s="4" t="s">
        <v>2565</v>
      </c>
      <c r="M375" s="4" t="s">
        <v>2583</v>
      </c>
      <c r="N375" s="4" t="s">
        <v>2595</v>
      </c>
      <c r="O375" s="4" t="s">
        <v>2600</v>
      </c>
      <c r="P375" s="11">
        <v>462.89599094768403</v>
      </c>
      <c r="Q375" t="s">
        <v>2609</v>
      </c>
      <c r="R375" t="str">
        <f t="shared" si="33"/>
        <v/>
      </c>
      <c r="S375" s="9">
        <v>4</v>
      </c>
      <c r="T375">
        <f t="shared" si="34"/>
        <v>0</v>
      </c>
      <c r="U375">
        <f t="shared" si="35"/>
        <v>462.89599094768403</v>
      </c>
    </row>
    <row r="376" spans="1:21" x14ac:dyDescent="0.35">
      <c r="A376" s="4" t="s">
        <v>388</v>
      </c>
      <c r="B376" s="2">
        <v>45587</v>
      </c>
      <c r="C376" s="9">
        <f t="shared" si="30"/>
        <v>10</v>
      </c>
      <c r="D376" s="9" t="str">
        <f t="shared" si="31"/>
        <v>Oct</v>
      </c>
      <c r="E376" s="9">
        <f t="shared" si="32"/>
        <v>2024</v>
      </c>
      <c r="F376" t="s">
        <v>1937</v>
      </c>
      <c r="G376" s="9">
        <v>21</v>
      </c>
      <c r="H376" s="9" t="str" cm="1">
        <f t="array" ref="H376">_xlfn.IFS(OR(ISBLANK(G376), G376=""),"Unknown",G376&lt;=12,"Child",G376&lt;=17,"Teen",G376&lt;=29,"Young Adult",G376&lt;=44,"Adult",G376&lt;=59,"Middle Age",G376&lt;=79,"Senior",G376&gt;=80,"Elderly")</f>
        <v>Young Adult</v>
      </c>
      <c r="I376" s="4" t="s">
        <v>2558</v>
      </c>
      <c r="K376" s="7"/>
      <c r="L376" s="4" t="s">
        <v>2564</v>
      </c>
      <c r="M376" s="4" t="s">
        <v>2576</v>
      </c>
      <c r="N376" s="4" t="s">
        <v>2597</v>
      </c>
      <c r="O376" s="4" t="s">
        <v>2601</v>
      </c>
      <c r="P376" s="11">
        <v>792.38</v>
      </c>
      <c r="Q376" s="4" t="s">
        <v>2602</v>
      </c>
      <c r="R376" t="str">
        <f t="shared" si="33"/>
        <v/>
      </c>
      <c r="S376" s="9">
        <v>1</v>
      </c>
      <c r="T376">
        <f t="shared" si="34"/>
        <v>0</v>
      </c>
      <c r="U376">
        <f t="shared" si="35"/>
        <v>792.38</v>
      </c>
    </row>
    <row r="377" spans="1:21" x14ac:dyDescent="0.35">
      <c r="A377" s="4" t="s">
        <v>389</v>
      </c>
      <c r="B377" s="2">
        <v>45612</v>
      </c>
      <c r="C377" s="9">
        <f t="shared" si="30"/>
        <v>11</v>
      </c>
      <c r="D377" s="9" t="str">
        <f t="shared" si="31"/>
        <v>Nov</v>
      </c>
      <c r="E377" s="9">
        <f t="shared" si="32"/>
        <v>2024</v>
      </c>
      <c r="F377" t="s">
        <v>1938</v>
      </c>
      <c r="H377" s="9" t="str" cm="1">
        <f t="array" ref="H377">_xlfn.IFS(OR(ISBLANK(G377), G377=""),"Unknown",G377&lt;=12,"Child",G377&lt;=17,"Teen",G377&lt;=29,"Young Adult",G377&lt;=44,"Adult",G377&lt;=59,"Middle Age",G377&lt;=79,"Senior",G377&gt;=80,"Elderly")</f>
        <v>Unknown</v>
      </c>
      <c r="I377" s="4" t="s">
        <v>2561</v>
      </c>
      <c r="K377" s="7"/>
      <c r="L377" s="4" t="s">
        <v>2565</v>
      </c>
      <c r="M377" s="4" t="s">
        <v>2569</v>
      </c>
      <c r="N377" s="4" t="s">
        <v>2589</v>
      </c>
      <c r="O377" s="4" t="s">
        <v>2600</v>
      </c>
      <c r="P377" s="11">
        <v>727.27</v>
      </c>
      <c r="Q377" s="4" t="s">
        <v>2603</v>
      </c>
      <c r="R377" t="str">
        <f t="shared" si="33"/>
        <v/>
      </c>
      <c r="S377" s="9" t="s">
        <v>2610</v>
      </c>
      <c r="T377">
        <f t="shared" si="34"/>
        <v>727.27</v>
      </c>
      <c r="U377">
        <f t="shared" si="35"/>
        <v>0</v>
      </c>
    </row>
    <row r="378" spans="1:21" x14ac:dyDescent="0.35">
      <c r="A378" s="4" t="s">
        <v>390</v>
      </c>
      <c r="B378" s="2">
        <v>45739</v>
      </c>
      <c r="C378" s="9">
        <f t="shared" si="30"/>
        <v>3</v>
      </c>
      <c r="D378" s="9" t="str">
        <f t="shared" si="31"/>
        <v>Mar</v>
      </c>
      <c r="E378" s="9">
        <f t="shared" si="32"/>
        <v>2025</v>
      </c>
      <c r="F378" t="s">
        <v>1939</v>
      </c>
      <c r="H378" s="9" t="str" cm="1">
        <f t="array" ref="H378">_xlfn.IFS(OR(ISBLANK(G378), G378=""),"Unknown",G378&lt;=12,"Child",G378&lt;=17,"Teen",G378&lt;=29,"Young Adult",G378&lt;=44,"Adult",G378&lt;=59,"Middle Age",G378&lt;=79,"Senior",G378&gt;=80,"Elderly")</f>
        <v>Unknown</v>
      </c>
      <c r="I378" t="s">
        <v>2607</v>
      </c>
      <c r="J378" s="7">
        <v>157.80000000000001</v>
      </c>
      <c r="K378" s="7"/>
      <c r="L378" s="4" t="s">
        <v>2563</v>
      </c>
      <c r="M378" s="4" t="s">
        <v>2574</v>
      </c>
      <c r="N378" s="4" t="s">
        <v>2587</v>
      </c>
      <c r="O378" s="4" t="s">
        <v>2600</v>
      </c>
      <c r="P378" s="11">
        <v>176.69</v>
      </c>
      <c r="Q378" s="4" t="s">
        <v>2604</v>
      </c>
      <c r="R378" t="str">
        <f t="shared" si="33"/>
        <v/>
      </c>
      <c r="S378" s="9">
        <v>5</v>
      </c>
      <c r="T378">
        <f t="shared" si="34"/>
        <v>0</v>
      </c>
      <c r="U378">
        <f t="shared" si="35"/>
        <v>176.69</v>
      </c>
    </row>
    <row r="379" spans="1:21" x14ac:dyDescent="0.35">
      <c r="A379" s="4" t="s">
        <v>391</v>
      </c>
      <c r="B379" s="2">
        <v>45766</v>
      </c>
      <c r="C379" s="9">
        <f t="shared" si="30"/>
        <v>4</v>
      </c>
      <c r="D379" s="9" t="str">
        <f t="shared" si="31"/>
        <v>Apr</v>
      </c>
      <c r="E379" s="9">
        <f t="shared" si="32"/>
        <v>2025</v>
      </c>
      <c r="F379" t="s">
        <v>1940</v>
      </c>
      <c r="H379" s="9" t="str" cm="1">
        <f t="array" ref="H379">_xlfn.IFS(OR(ISBLANK(G379), G379=""),"Unknown",G379&lt;=12,"Child",G379&lt;=17,"Teen",G379&lt;=29,"Young Adult",G379&lt;=44,"Adult",G379&lt;=59,"Middle Age",G379&lt;=79,"Senior",G379&gt;=80,"Elderly")</f>
        <v>Unknown</v>
      </c>
      <c r="I379" s="4" t="s">
        <v>2558</v>
      </c>
      <c r="K379" s="7"/>
      <c r="L379" s="4" t="s">
        <v>2567</v>
      </c>
      <c r="M379" s="4" t="s">
        <v>2581</v>
      </c>
      <c r="N379" s="4" t="s">
        <v>2589</v>
      </c>
      <c r="O379" s="4" t="s">
        <v>2599</v>
      </c>
      <c r="P379" s="11">
        <v>106.92</v>
      </c>
      <c r="Q379" s="4" t="s">
        <v>2603</v>
      </c>
      <c r="R379" t="str">
        <f t="shared" si="33"/>
        <v/>
      </c>
      <c r="S379" s="9">
        <v>5</v>
      </c>
      <c r="T379">
        <f t="shared" si="34"/>
        <v>106.92</v>
      </c>
      <c r="U379">
        <f t="shared" si="35"/>
        <v>0</v>
      </c>
    </row>
    <row r="380" spans="1:21" x14ac:dyDescent="0.35">
      <c r="A380" s="4" t="s">
        <v>392</v>
      </c>
      <c r="B380" s="2">
        <v>45802</v>
      </c>
      <c r="C380" s="9">
        <f t="shared" si="30"/>
        <v>5</v>
      </c>
      <c r="D380" s="9" t="str">
        <f t="shared" si="31"/>
        <v>May</v>
      </c>
      <c r="E380" s="9">
        <f t="shared" si="32"/>
        <v>2025</v>
      </c>
      <c r="F380" t="s">
        <v>1941</v>
      </c>
      <c r="H380" s="9" t="str" cm="1">
        <f t="array" ref="H380">_xlfn.IFS(OR(ISBLANK(G380), G380=""),"Unknown",G380&lt;=12,"Child",G380&lt;=17,"Teen",G380&lt;=29,"Young Adult",G380&lt;=44,"Adult",G380&lt;=59,"Middle Age",G380&lt;=79,"Senior",G380&gt;=80,"Elderly")</f>
        <v>Unknown</v>
      </c>
      <c r="I380" s="4" t="s">
        <v>2561</v>
      </c>
      <c r="K380" s="7"/>
      <c r="L380" s="4" t="s">
        <v>2565</v>
      </c>
      <c r="M380" s="4" t="s">
        <v>2575</v>
      </c>
      <c r="N380" s="4" t="s">
        <v>2585</v>
      </c>
      <c r="O380" s="4" t="s">
        <v>2599</v>
      </c>
      <c r="P380" s="11">
        <v>231.32</v>
      </c>
      <c r="Q380" s="4" t="s">
        <v>2603</v>
      </c>
      <c r="R380" t="str">
        <f t="shared" si="33"/>
        <v/>
      </c>
      <c r="S380" s="9">
        <v>4</v>
      </c>
      <c r="T380">
        <f t="shared" si="34"/>
        <v>231.32</v>
      </c>
      <c r="U380">
        <f t="shared" si="35"/>
        <v>0</v>
      </c>
    </row>
    <row r="381" spans="1:21" x14ac:dyDescent="0.35">
      <c r="A381" s="4" t="s">
        <v>393</v>
      </c>
      <c r="B381" s="2">
        <v>45590</v>
      </c>
      <c r="C381" s="9">
        <f t="shared" si="30"/>
        <v>10</v>
      </c>
      <c r="D381" s="9" t="str">
        <f t="shared" si="31"/>
        <v>Oct</v>
      </c>
      <c r="E381" s="9">
        <f t="shared" si="32"/>
        <v>2024</v>
      </c>
      <c r="F381" t="s">
        <v>1942</v>
      </c>
      <c r="H381" s="9" t="str" cm="1">
        <f t="array" ref="H381">_xlfn.IFS(OR(ISBLANK(G381), G381=""),"Unknown",G381&lt;=12,"Child",G381&lt;=17,"Teen",G381&lt;=29,"Young Adult",G381&lt;=44,"Adult",G381&lt;=59,"Middle Age",G381&lt;=79,"Senior",G381&gt;=80,"Elderly")</f>
        <v>Unknown</v>
      </c>
      <c r="I381" s="4" t="s">
        <v>2561</v>
      </c>
      <c r="J381" s="7">
        <v>122.9</v>
      </c>
      <c r="K381" s="7">
        <v>119.6</v>
      </c>
      <c r="L381" s="4" t="s">
        <v>2564</v>
      </c>
      <c r="M381" s="4" t="s">
        <v>2583</v>
      </c>
      <c r="N381" s="4" t="s">
        <v>2587</v>
      </c>
      <c r="O381" s="4" t="s">
        <v>2601</v>
      </c>
      <c r="P381" s="11">
        <v>415.92</v>
      </c>
      <c r="Q381" s="4" t="s">
        <v>2604</v>
      </c>
      <c r="R381" t="str">
        <f t="shared" si="33"/>
        <v/>
      </c>
      <c r="S381" s="9">
        <v>2</v>
      </c>
      <c r="T381">
        <f t="shared" si="34"/>
        <v>0</v>
      </c>
      <c r="U381">
        <f t="shared" si="35"/>
        <v>415.92</v>
      </c>
    </row>
    <row r="382" spans="1:21" x14ac:dyDescent="0.35">
      <c r="A382" s="4" t="s">
        <v>394</v>
      </c>
      <c r="B382" s="2">
        <v>45657</v>
      </c>
      <c r="C382" s="9">
        <f t="shared" si="30"/>
        <v>12</v>
      </c>
      <c r="D382" s="9" t="str">
        <f t="shared" si="31"/>
        <v>Dec</v>
      </c>
      <c r="E382" s="9">
        <f t="shared" si="32"/>
        <v>2024</v>
      </c>
      <c r="F382" t="s">
        <v>1943</v>
      </c>
      <c r="G382" s="9">
        <v>26</v>
      </c>
      <c r="H382" s="9" t="str" cm="1">
        <f t="array" ref="H382">_xlfn.IFS(OR(ISBLANK(G382), G382=""),"Unknown",G382&lt;=12,"Child",G382&lt;=17,"Teen",G382&lt;=29,"Young Adult",G382&lt;=44,"Adult",G382&lt;=59,"Middle Age",G382&lt;=79,"Senior",G382&gt;=80,"Elderly")</f>
        <v>Young Adult</v>
      </c>
      <c r="I382" s="4" t="s">
        <v>2558</v>
      </c>
      <c r="J382" s="7">
        <v>121.5</v>
      </c>
      <c r="K382" s="7"/>
      <c r="L382" s="4" t="s">
        <v>2566</v>
      </c>
      <c r="M382" s="4" t="s">
        <v>2579</v>
      </c>
      <c r="N382" s="4" t="s">
        <v>2585</v>
      </c>
      <c r="O382" s="4" t="s">
        <v>2598</v>
      </c>
      <c r="P382" s="11">
        <v>840.74</v>
      </c>
      <c r="Q382" s="4" t="s">
        <v>2603</v>
      </c>
      <c r="R382" t="str">
        <f t="shared" si="33"/>
        <v/>
      </c>
      <c r="S382" s="9">
        <v>4</v>
      </c>
      <c r="T382">
        <f t="shared" si="34"/>
        <v>840.74</v>
      </c>
      <c r="U382">
        <f t="shared" si="35"/>
        <v>0</v>
      </c>
    </row>
    <row r="383" spans="1:21" x14ac:dyDescent="0.35">
      <c r="A383" s="4" t="s">
        <v>395</v>
      </c>
      <c r="B383" s="2">
        <v>45644</v>
      </c>
      <c r="C383" s="9">
        <f t="shared" si="30"/>
        <v>12</v>
      </c>
      <c r="D383" s="9" t="str">
        <f t="shared" si="31"/>
        <v>Dec</v>
      </c>
      <c r="E383" s="9">
        <f t="shared" si="32"/>
        <v>2024</v>
      </c>
      <c r="F383" t="s">
        <v>1944</v>
      </c>
      <c r="H383" s="9" t="str" cm="1">
        <f t="array" ref="H383">_xlfn.IFS(OR(ISBLANK(G383), G383=""),"Unknown",G383&lt;=12,"Child",G383&lt;=17,"Teen",G383&lt;=29,"Young Adult",G383&lt;=44,"Adult",G383&lt;=59,"Middle Age",G383&lt;=79,"Senior",G383&gt;=80,"Elderly")</f>
        <v>Unknown</v>
      </c>
      <c r="I383" s="4" t="s">
        <v>2561</v>
      </c>
      <c r="K383" s="7"/>
      <c r="L383" s="4" t="s">
        <v>2566</v>
      </c>
      <c r="M383" s="4" t="s">
        <v>2580</v>
      </c>
      <c r="N383" s="4" t="s">
        <v>2590</v>
      </c>
      <c r="O383" s="4" t="s">
        <v>2599</v>
      </c>
      <c r="P383" s="11">
        <v>178.62</v>
      </c>
      <c r="Q383" t="s">
        <v>2609</v>
      </c>
      <c r="R383" t="str">
        <f t="shared" si="33"/>
        <v/>
      </c>
      <c r="S383" s="9">
        <v>1</v>
      </c>
      <c r="T383">
        <f t="shared" si="34"/>
        <v>0</v>
      </c>
      <c r="U383">
        <f t="shared" si="35"/>
        <v>178.62</v>
      </c>
    </row>
    <row r="384" spans="1:21" x14ac:dyDescent="0.35">
      <c r="A384" s="4" t="s">
        <v>396</v>
      </c>
      <c r="B384" s="2">
        <v>45513</v>
      </c>
      <c r="C384" s="9">
        <f t="shared" si="30"/>
        <v>8</v>
      </c>
      <c r="D384" s="9" t="str">
        <f t="shared" si="31"/>
        <v>Aug</v>
      </c>
      <c r="E384" s="9">
        <f t="shared" si="32"/>
        <v>2024</v>
      </c>
      <c r="F384" t="s">
        <v>1945</v>
      </c>
      <c r="H384" s="9" t="str" cm="1">
        <f t="array" ref="H384">_xlfn.IFS(OR(ISBLANK(G384), G384=""),"Unknown",G384&lt;=12,"Child",G384&lt;=17,"Teen",G384&lt;=29,"Young Adult",G384&lt;=44,"Adult",G384&lt;=59,"Middle Age",G384&lt;=79,"Senior",G384&gt;=80,"Elderly")</f>
        <v>Unknown</v>
      </c>
      <c r="I384" s="4" t="s">
        <v>2561</v>
      </c>
      <c r="K384" s="7"/>
      <c r="L384" s="4" t="s">
        <v>2567</v>
      </c>
      <c r="M384" s="4" t="s">
        <v>2573</v>
      </c>
      <c r="N384" s="4" t="s">
        <v>2590</v>
      </c>
      <c r="O384" s="4" t="s">
        <v>2601</v>
      </c>
      <c r="P384" s="11">
        <v>293.25</v>
      </c>
      <c r="Q384" s="4" t="s">
        <v>2604</v>
      </c>
      <c r="R384" t="str">
        <f t="shared" si="33"/>
        <v/>
      </c>
      <c r="S384" s="9">
        <v>5</v>
      </c>
      <c r="T384">
        <f t="shared" si="34"/>
        <v>0</v>
      </c>
      <c r="U384">
        <f t="shared" si="35"/>
        <v>293.25</v>
      </c>
    </row>
    <row r="385" spans="1:21" x14ac:dyDescent="0.35">
      <c r="A385" s="4" t="s">
        <v>397</v>
      </c>
      <c r="B385" s="2">
        <v>45560</v>
      </c>
      <c r="C385" s="9">
        <f t="shared" si="30"/>
        <v>9</v>
      </c>
      <c r="D385" s="9" t="str">
        <f t="shared" si="31"/>
        <v>Sep</v>
      </c>
      <c r="E385" s="9">
        <f t="shared" si="32"/>
        <v>2024</v>
      </c>
      <c r="F385" t="s">
        <v>1946</v>
      </c>
      <c r="H385" s="9" t="str" cm="1">
        <f t="array" ref="H385">_xlfn.IFS(OR(ISBLANK(G385), G385=""),"Unknown",G385&lt;=12,"Child",G385&lt;=17,"Teen",G385&lt;=29,"Young Adult",G385&lt;=44,"Adult",G385&lt;=59,"Middle Age",G385&lt;=79,"Senior",G385&gt;=80,"Elderly")</f>
        <v>Unknown</v>
      </c>
      <c r="I385" s="4" t="s">
        <v>2607</v>
      </c>
      <c r="J385" s="7">
        <v>191.2</v>
      </c>
      <c r="K385" s="7"/>
      <c r="L385" s="4" t="s">
        <v>2567</v>
      </c>
      <c r="M385" s="4" t="s">
        <v>2583</v>
      </c>
      <c r="N385" s="4" t="s">
        <v>2588</v>
      </c>
      <c r="O385" s="4" t="s">
        <v>2598</v>
      </c>
      <c r="P385" s="11">
        <v>844.77</v>
      </c>
      <c r="Q385" t="s">
        <v>2609</v>
      </c>
      <c r="R385" t="str">
        <f t="shared" si="33"/>
        <v/>
      </c>
      <c r="S385" s="9">
        <v>3</v>
      </c>
      <c r="T385">
        <f t="shared" si="34"/>
        <v>0</v>
      </c>
      <c r="U385">
        <f t="shared" si="35"/>
        <v>844.77</v>
      </c>
    </row>
    <row r="386" spans="1:21" x14ac:dyDescent="0.35">
      <c r="A386" s="4" t="s">
        <v>398</v>
      </c>
      <c r="B386" s="2">
        <v>45794</v>
      </c>
      <c r="C386" s="9">
        <f t="shared" ref="C386:C449" si="36">MONTH(B386)</f>
        <v>5</v>
      </c>
      <c r="D386" s="9" t="str">
        <f t="shared" ref="D386:D449" si="37">TEXT(B386, "mmm")</f>
        <v>May</v>
      </c>
      <c r="E386" s="9">
        <f t="shared" ref="E386:E449" si="38">YEAR(B386)</f>
        <v>2025</v>
      </c>
      <c r="F386" t="s">
        <v>1947</v>
      </c>
      <c r="G386" s="9">
        <v>59</v>
      </c>
      <c r="H386" s="9" t="str" cm="1">
        <f t="array" ref="H386">_xlfn.IFS(OR(ISBLANK(G386), G386=""),"Unknown",G386&lt;=12,"Child",G386&lt;=17,"Teen",G386&lt;=29,"Young Adult",G386&lt;=44,"Adult",G386&lt;=59,"Middle Age",G386&lt;=79,"Senior",G386&gt;=80,"Elderly")</f>
        <v>Middle Age</v>
      </c>
      <c r="I386" t="s">
        <v>2607</v>
      </c>
      <c r="J386" s="7">
        <v>153.9</v>
      </c>
      <c r="K386" s="7"/>
      <c r="L386" s="4" t="s">
        <v>2565</v>
      </c>
      <c r="M386" s="4" t="s">
        <v>2569</v>
      </c>
      <c r="N386" s="4" t="s">
        <v>2590</v>
      </c>
      <c r="O386" s="4" t="s">
        <v>2601</v>
      </c>
      <c r="P386" s="11">
        <v>550.13</v>
      </c>
      <c r="Q386" t="s">
        <v>2609</v>
      </c>
      <c r="R386" t="str">
        <f t="shared" ref="R386:R449" si="39">IF(AND(OR(ISBLANK(P386), P386=""), Q386="Unpaid"), "Needs Review", "")</f>
        <v/>
      </c>
      <c r="S386" s="9">
        <v>1</v>
      </c>
      <c r="T386">
        <f t="shared" ref="T386:T449" si="40">IF(Q386="Paid",P386,0)</f>
        <v>0</v>
      </c>
      <c r="U386">
        <f t="shared" ref="U386:U449" si="41">IF(OR(Q386="Unpaid", Q386 = "Status Missing", Q386 = "Pending"), P386, 0)</f>
        <v>550.13</v>
      </c>
    </row>
    <row r="387" spans="1:21" x14ac:dyDescent="0.35">
      <c r="A387" s="4" t="s">
        <v>399</v>
      </c>
      <c r="B387" s="2">
        <v>45473</v>
      </c>
      <c r="C387" s="9">
        <f t="shared" si="36"/>
        <v>6</v>
      </c>
      <c r="D387" s="9" t="str">
        <f t="shared" si="37"/>
        <v>Jun</v>
      </c>
      <c r="E387" s="9">
        <f t="shared" si="38"/>
        <v>2024</v>
      </c>
      <c r="F387" t="s">
        <v>1948</v>
      </c>
      <c r="H387" s="9" t="str" cm="1">
        <f t="array" ref="H387">_xlfn.IFS(OR(ISBLANK(G387), G387=""),"Unknown",G387&lt;=12,"Child",G387&lt;=17,"Teen",G387&lt;=29,"Young Adult",G387&lt;=44,"Adult",G387&lt;=59,"Middle Age",G387&lt;=79,"Senior",G387&gt;=80,"Elderly")</f>
        <v>Unknown</v>
      </c>
      <c r="I387" s="4" t="s">
        <v>2558</v>
      </c>
      <c r="J387" s="7">
        <v>132.19999999999999</v>
      </c>
      <c r="K387" s="7">
        <v>52.4</v>
      </c>
      <c r="L387" s="4" t="s">
        <v>2567</v>
      </c>
      <c r="M387" s="4" t="s">
        <v>2581</v>
      </c>
      <c r="N387" s="4" t="s">
        <v>2590</v>
      </c>
      <c r="O387" s="4" t="s">
        <v>2601</v>
      </c>
      <c r="P387" s="11">
        <v>108.49</v>
      </c>
      <c r="Q387" s="4" t="s">
        <v>2603</v>
      </c>
      <c r="R387" t="str">
        <f t="shared" si="39"/>
        <v/>
      </c>
      <c r="S387" s="9">
        <v>4</v>
      </c>
      <c r="T387">
        <f t="shared" si="40"/>
        <v>108.49</v>
      </c>
      <c r="U387">
        <f t="shared" si="41"/>
        <v>0</v>
      </c>
    </row>
    <row r="388" spans="1:21" x14ac:dyDescent="0.35">
      <c r="A388" s="4" t="s">
        <v>400</v>
      </c>
      <c r="B388" s="2">
        <v>45843</v>
      </c>
      <c r="C388" s="9">
        <f t="shared" si="36"/>
        <v>7</v>
      </c>
      <c r="D388" s="9" t="str">
        <f t="shared" si="37"/>
        <v>Jul</v>
      </c>
      <c r="E388" s="9">
        <f t="shared" si="38"/>
        <v>2025</v>
      </c>
      <c r="F388" t="s">
        <v>1949</v>
      </c>
      <c r="G388" s="9">
        <v>65</v>
      </c>
      <c r="H388" s="9" t="str" cm="1">
        <f t="array" ref="H388">_xlfn.IFS(OR(ISBLANK(G388), G388=""),"Unknown",G388&lt;=12,"Child",G388&lt;=17,"Teen",G388&lt;=29,"Young Adult",G388&lt;=44,"Adult",G388&lt;=59,"Middle Age",G388&lt;=79,"Senior",G388&gt;=80,"Elderly")</f>
        <v>Senior</v>
      </c>
      <c r="I388" t="s">
        <v>2607</v>
      </c>
      <c r="K388" s="7">
        <v>80</v>
      </c>
      <c r="L388" s="4" t="s">
        <v>2564</v>
      </c>
      <c r="M388" s="4" t="s">
        <v>2574</v>
      </c>
      <c r="N388" s="4" t="s">
        <v>2585</v>
      </c>
      <c r="O388" s="4" t="s">
        <v>2601</v>
      </c>
      <c r="P388" s="11">
        <v>751.32</v>
      </c>
      <c r="Q388" t="s">
        <v>2609</v>
      </c>
      <c r="R388" t="str">
        <f t="shared" si="39"/>
        <v/>
      </c>
      <c r="S388" s="9">
        <v>4</v>
      </c>
      <c r="T388">
        <f t="shared" si="40"/>
        <v>0</v>
      </c>
      <c r="U388">
        <f t="shared" si="41"/>
        <v>751.32</v>
      </c>
    </row>
    <row r="389" spans="1:21" x14ac:dyDescent="0.35">
      <c r="A389" s="4" t="s">
        <v>401</v>
      </c>
      <c r="B389" s="2">
        <v>45782</v>
      </c>
      <c r="C389" s="9">
        <f t="shared" si="36"/>
        <v>5</v>
      </c>
      <c r="D389" s="9" t="str">
        <f t="shared" si="37"/>
        <v>May</v>
      </c>
      <c r="E389" s="9">
        <f t="shared" si="38"/>
        <v>2025</v>
      </c>
      <c r="F389" t="s">
        <v>1950</v>
      </c>
      <c r="H389" s="9" t="str" cm="1">
        <f t="array" ref="H389">_xlfn.IFS(OR(ISBLANK(G389), G389=""),"Unknown",G389&lt;=12,"Child",G389&lt;=17,"Teen",G389&lt;=29,"Young Adult",G389&lt;=44,"Adult",G389&lt;=59,"Middle Age",G389&lt;=79,"Senior",G389&gt;=80,"Elderly")</f>
        <v>Unknown</v>
      </c>
      <c r="I389" s="4" t="s">
        <v>2558</v>
      </c>
      <c r="K389" s="7"/>
      <c r="L389" s="4" t="s">
        <v>2563</v>
      </c>
      <c r="M389" s="4" t="s">
        <v>2580</v>
      </c>
      <c r="N389" s="4" t="s">
        <v>2589</v>
      </c>
      <c r="O389" s="4" t="s">
        <v>2601</v>
      </c>
      <c r="P389" s="11">
        <v>972.94</v>
      </c>
      <c r="Q389" t="s">
        <v>2609</v>
      </c>
      <c r="R389" t="str">
        <f t="shared" si="39"/>
        <v/>
      </c>
      <c r="S389" s="9">
        <v>5</v>
      </c>
      <c r="T389">
        <f t="shared" si="40"/>
        <v>0</v>
      </c>
      <c r="U389">
        <f t="shared" si="41"/>
        <v>972.94</v>
      </c>
    </row>
    <row r="390" spans="1:21" x14ac:dyDescent="0.35">
      <c r="A390" s="4" t="s">
        <v>402</v>
      </c>
      <c r="B390" s="2">
        <v>45931</v>
      </c>
      <c r="C390" s="9">
        <f t="shared" si="36"/>
        <v>10</v>
      </c>
      <c r="D390" s="9" t="str">
        <f t="shared" si="37"/>
        <v>Oct</v>
      </c>
      <c r="E390" s="9">
        <f t="shared" si="38"/>
        <v>2025</v>
      </c>
      <c r="F390" t="s">
        <v>1951</v>
      </c>
      <c r="H390" s="9" t="str" cm="1">
        <f t="array" ref="H390">_xlfn.IFS(OR(ISBLANK(G390), G390=""),"Unknown",G390&lt;=12,"Child",G390&lt;=17,"Teen",G390&lt;=29,"Young Adult",G390&lt;=44,"Adult",G390&lt;=59,"Middle Age",G390&lt;=79,"Senior",G390&gt;=80,"Elderly")</f>
        <v>Unknown</v>
      </c>
      <c r="I390" s="4" t="s">
        <v>2558</v>
      </c>
      <c r="K390" s="7"/>
      <c r="L390" s="4" t="s">
        <v>2564</v>
      </c>
      <c r="M390" s="4" t="s">
        <v>2571</v>
      </c>
      <c r="N390" s="4" t="s">
        <v>2585</v>
      </c>
      <c r="O390" s="4" t="s">
        <v>2598</v>
      </c>
      <c r="P390" s="11">
        <v>590.16142028795502</v>
      </c>
      <c r="Q390" s="4" t="s">
        <v>2604</v>
      </c>
      <c r="R390" t="str">
        <f t="shared" si="39"/>
        <v/>
      </c>
      <c r="S390" s="9">
        <v>1</v>
      </c>
      <c r="T390">
        <f t="shared" si="40"/>
        <v>0</v>
      </c>
      <c r="U390">
        <f t="shared" si="41"/>
        <v>590.16142028795502</v>
      </c>
    </row>
    <row r="391" spans="1:21" x14ac:dyDescent="0.35">
      <c r="A391" s="4" t="s">
        <v>403</v>
      </c>
      <c r="B391" s="2">
        <v>45777</v>
      </c>
      <c r="C391" s="9">
        <f t="shared" si="36"/>
        <v>4</v>
      </c>
      <c r="D391" s="9" t="str">
        <f t="shared" si="37"/>
        <v>Apr</v>
      </c>
      <c r="E391" s="9">
        <f t="shared" si="38"/>
        <v>2025</v>
      </c>
      <c r="F391" t="s">
        <v>1952</v>
      </c>
      <c r="H391" s="9" t="str" cm="1">
        <f t="array" ref="H391">_xlfn.IFS(OR(ISBLANK(G391), G391=""),"Unknown",G391&lt;=12,"Child",G391&lt;=17,"Teen",G391&lt;=29,"Young Adult",G391&lt;=44,"Adult",G391&lt;=59,"Middle Age",G391&lt;=79,"Senior",G391&gt;=80,"Elderly")</f>
        <v>Unknown</v>
      </c>
      <c r="I391" s="4" t="s">
        <v>2561</v>
      </c>
      <c r="K391" s="7"/>
      <c r="L391" s="4" t="s">
        <v>2567</v>
      </c>
      <c r="M391" s="4" t="s">
        <v>2571</v>
      </c>
      <c r="N391" s="4" t="s">
        <v>2587</v>
      </c>
      <c r="O391" s="4" t="s">
        <v>2600</v>
      </c>
      <c r="P391" s="11">
        <v>963.3</v>
      </c>
      <c r="Q391" s="4" t="s">
        <v>2603</v>
      </c>
      <c r="R391" t="str">
        <f t="shared" si="39"/>
        <v/>
      </c>
      <c r="S391" s="9">
        <v>2</v>
      </c>
      <c r="T391">
        <f t="shared" si="40"/>
        <v>963.3</v>
      </c>
      <c r="U391">
        <f t="shared" si="41"/>
        <v>0</v>
      </c>
    </row>
    <row r="392" spans="1:21" x14ac:dyDescent="0.35">
      <c r="A392" s="4" t="s">
        <v>404</v>
      </c>
      <c r="B392" s="2">
        <v>45532</v>
      </c>
      <c r="C392" s="9">
        <f t="shared" si="36"/>
        <v>8</v>
      </c>
      <c r="D392" s="9" t="str">
        <f t="shared" si="37"/>
        <v>Aug</v>
      </c>
      <c r="E392" s="9">
        <f t="shared" si="38"/>
        <v>2024</v>
      </c>
      <c r="F392" t="s">
        <v>1953</v>
      </c>
      <c r="H392" s="9" t="str" cm="1">
        <f t="array" ref="H392">_xlfn.IFS(OR(ISBLANK(G392), G392=""),"Unknown",G392&lt;=12,"Child",G392&lt;=17,"Teen",G392&lt;=29,"Young Adult",G392&lt;=44,"Adult",G392&lt;=59,"Middle Age",G392&lt;=79,"Senior",G392&gt;=80,"Elderly")</f>
        <v>Unknown</v>
      </c>
      <c r="I392" s="4" t="s">
        <v>2607</v>
      </c>
      <c r="K392" s="7"/>
      <c r="L392" s="4" t="s">
        <v>2568</v>
      </c>
      <c r="M392" s="4" t="s">
        <v>2574</v>
      </c>
      <c r="N392" s="4" t="s">
        <v>2588</v>
      </c>
      <c r="O392" s="4" t="s">
        <v>2601</v>
      </c>
      <c r="P392" s="11">
        <v>453.58</v>
      </c>
      <c r="Q392" s="4" t="s">
        <v>2604</v>
      </c>
      <c r="R392" t="str">
        <f t="shared" si="39"/>
        <v/>
      </c>
      <c r="S392" s="9" t="s">
        <v>2610</v>
      </c>
      <c r="T392">
        <f t="shared" si="40"/>
        <v>0</v>
      </c>
      <c r="U392">
        <f t="shared" si="41"/>
        <v>453.58</v>
      </c>
    </row>
    <row r="393" spans="1:21" x14ac:dyDescent="0.35">
      <c r="A393" s="4" t="s">
        <v>405</v>
      </c>
      <c r="B393" s="2">
        <v>45361</v>
      </c>
      <c r="C393" s="9">
        <f t="shared" si="36"/>
        <v>3</v>
      </c>
      <c r="D393" s="9" t="str">
        <f t="shared" si="37"/>
        <v>Mar</v>
      </c>
      <c r="E393" s="9">
        <f t="shared" si="38"/>
        <v>2024</v>
      </c>
      <c r="F393" t="s">
        <v>1954</v>
      </c>
      <c r="G393" s="9">
        <v>62</v>
      </c>
      <c r="H393" s="9" t="str" cm="1">
        <f t="array" ref="H393">_xlfn.IFS(OR(ISBLANK(G393), G393=""),"Unknown",G393&lt;=12,"Child",G393&lt;=17,"Teen",G393&lt;=29,"Young Adult",G393&lt;=44,"Adult",G393&lt;=59,"Middle Age",G393&lt;=79,"Senior",G393&gt;=80,"Elderly")</f>
        <v>Senior</v>
      </c>
      <c r="I393" s="4" t="s">
        <v>2561</v>
      </c>
      <c r="K393" s="7"/>
      <c r="L393" s="4" t="s">
        <v>2566</v>
      </c>
      <c r="M393" s="4" t="s">
        <v>2576</v>
      </c>
      <c r="N393" s="4" t="s">
        <v>2586</v>
      </c>
      <c r="O393" s="4" t="s">
        <v>2601</v>
      </c>
      <c r="P393" s="11">
        <v>559.86621676925802</v>
      </c>
      <c r="Q393" s="4" t="s">
        <v>2604</v>
      </c>
      <c r="R393" t="str">
        <f t="shared" si="39"/>
        <v/>
      </c>
      <c r="S393" s="9" t="s">
        <v>2610</v>
      </c>
      <c r="T393">
        <f t="shared" si="40"/>
        <v>0</v>
      </c>
      <c r="U393">
        <f t="shared" si="41"/>
        <v>559.86621676925802</v>
      </c>
    </row>
    <row r="394" spans="1:21" x14ac:dyDescent="0.35">
      <c r="A394" s="4" t="s">
        <v>406</v>
      </c>
      <c r="B394" s="2">
        <v>45578</v>
      </c>
      <c r="C394" s="9">
        <f t="shared" si="36"/>
        <v>10</v>
      </c>
      <c r="D394" s="9" t="str">
        <f t="shared" si="37"/>
        <v>Oct</v>
      </c>
      <c r="E394" s="9">
        <f t="shared" si="38"/>
        <v>2024</v>
      </c>
      <c r="F394" t="s">
        <v>1955</v>
      </c>
      <c r="G394" s="9">
        <v>28</v>
      </c>
      <c r="H394" s="9" t="str" cm="1">
        <f t="array" ref="H394">_xlfn.IFS(OR(ISBLANK(G394), G394=""),"Unknown",G394&lt;=12,"Child",G394&lt;=17,"Teen",G394&lt;=29,"Young Adult",G394&lt;=44,"Adult",G394&lt;=59,"Middle Age",G394&lt;=79,"Senior",G394&gt;=80,"Elderly")</f>
        <v>Young Adult</v>
      </c>
      <c r="I394" s="4" t="s">
        <v>2561</v>
      </c>
      <c r="K394" s="7"/>
      <c r="L394" s="4" t="s">
        <v>2566</v>
      </c>
      <c r="M394" s="4" t="s">
        <v>2575</v>
      </c>
      <c r="N394" s="4" t="s">
        <v>2586</v>
      </c>
      <c r="O394" s="4" t="s">
        <v>2598</v>
      </c>
      <c r="P394" s="11">
        <v>377.39</v>
      </c>
      <c r="Q394" s="4" t="s">
        <v>2603</v>
      </c>
      <c r="R394" t="str">
        <f t="shared" si="39"/>
        <v/>
      </c>
      <c r="S394" s="9">
        <v>5</v>
      </c>
      <c r="T394">
        <f t="shared" si="40"/>
        <v>377.39</v>
      </c>
      <c r="U394">
        <f t="shared" si="41"/>
        <v>0</v>
      </c>
    </row>
    <row r="395" spans="1:21" x14ac:dyDescent="0.35">
      <c r="A395" s="4" t="s">
        <v>407</v>
      </c>
      <c r="B395" s="2">
        <v>45732</v>
      </c>
      <c r="C395" s="9">
        <f t="shared" si="36"/>
        <v>3</v>
      </c>
      <c r="D395" s="9" t="str">
        <f t="shared" si="37"/>
        <v>Mar</v>
      </c>
      <c r="E395" s="9">
        <f t="shared" si="38"/>
        <v>2025</v>
      </c>
      <c r="F395" t="s">
        <v>1956</v>
      </c>
      <c r="H395" s="9" t="str" cm="1">
        <f t="array" ref="H395">_xlfn.IFS(OR(ISBLANK(G395), G395=""),"Unknown",G395&lt;=12,"Child",G395&lt;=17,"Teen",G395&lt;=29,"Young Adult",G395&lt;=44,"Adult",G395&lt;=59,"Middle Age",G395&lt;=79,"Senior",G395&gt;=80,"Elderly")</f>
        <v>Unknown</v>
      </c>
      <c r="I395" t="s">
        <v>2607</v>
      </c>
      <c r="K395" s="7"/>
      <c r="L395" s="4" t="s">
        <v>2568</v>
      </c>
      <c r="M395" s="4" t="s">
        <v>2579</v>
      </c>
      <c r="N395" s="4" t="s">
        <v>2585</v>
      </c>
      <c r="O395" s="4" t="s">
        <v>2598</v>
      </c>
      <c r="P395" s="11">
        <v>395.5</v>
      </c>
      <c r="Q395" s="4" t="s">
        <v>2603</v>
      </c>
      <c r="R395" t="str">
        <f t="shared" si="39"/>
        <v/>
      </c>
      <c r="S395" s="9">
        <v>2</v>
      </c>
      <c r="T395">
        <f t="shared" si="40"/>
        <v>395.5</v>
      </c>
      <c r="U395">
        <f t="shared" si="41"/>
        <v>0</v>
      </c>
    </row>
    <row r="396" spans="1:21" x14ac:dyDescent="0.35">
      <c r="A396" s="4" t="s">
        <v>408</v>
      </c>
      <c r="B396" s="2">
        <v>45812</v>
      </c>
      <c r="C396" s="9">
        <f t="shared" si="36"/>
        <v>6</v>
      </c>
      <c r="D396" s="9" t="str">
        <f t="shared" si="37"/>
        <v>Jun</v>
      </c>
      <c r="E396" s="9">
        <f t="shared" si="38"/>
        <v>2025</v>
      </c>
      <c r="F396" t="s">
        <v>1957</v>
      </c>
      <c r="H396" s="9" t="str" cm="1">
        <f t="array" ref="H396">_xlfn.IFS(OR(ISBLANK(G396), G396=""),"Unknown",G396&lt;=12,"Child",G396&lt;=17,"Teen",G396&lt;=29,"Young Adult",G396&lt;=44,"Adult",G396&lt;=59,"Middle Age",G396&lt;=79,"Senior",G396&gt;=80,"Elderly")</f>
        <v>Unknown</v>
      </c>
      <c r="I396" s="4" t="s">
        <v>2558</v>
      </c>
      <c r="J396" s="7">
        <v>179.8</v>
      </c>
      <c r="K396" s="7"/>
      <c r="L396" s="4" t="s">
        <v>2565</v>
      </c>
      <c r="M396" s="4" t="s">
        <v>2579</v>
      </c>
      <c r="N396" s="4" t="s">
        <v>2590</v>
      </c>
      <c r="O396" s="4" t="s">
        <v>2599</v>
      </c>
      <c r="P396" s="11">
        <v>882.28</v>
      </c>
      <c r="Q396" s="4" t="s">
        <v>2604</v>
      </c>
      <c r="R396" t="str">
        <f t="shared" si="39"/>
        <v/>
      </c>
      <c r="S396" s="9">
        <v>4</v>
      </c>
      <c r="T396">
        <f t="shared" si="40"/>
        <v>0</v>
      </c>
      <c r="U396">
        <f t="shared" si="41"/>
        <v>882.28</v>
      </c>
    </row>
    <row r="397" spans="1:21" x14ac:dyDescent="0.35">
      <c r="A397" s="4" t="s">
        <v>409</v>
      </c>
      <c r="B397" s="2">
        <v>45612</v>
      </c>
      <c r="C397" s="9">
        <f t="shared" si="36"/>
        <v>11</v>
      </c>
      <c r="D397" s="9" t="str">
        <f t="shared" si="37"/>
        <v>Nov</v>
      </c>
      <c r="E397" s="9">
        <f t="shared" si="38"/>
        <v>2024</v>
      </c>
      <c r="F397" t="s">
        <v>1958</v>
      </c>
      <c r="G397" s="9">
        <v>12</v>
      </c>
      <c r="H397" s="9" t="str" cm="1">
        <f t="array" ref="H397">_xlfn.IFS(OR(ISBLANK(G397), G397=""),"Unknown",G397&lt;=12,"Child",G397&lt;=17,"Teen",G397&lt;=29,"Young Adult",G397&lt;=44,"Adult",G397&lt;=59,"Middle Age",G397&lt;=79,"Senior",G397&gt;=80,"Elderly")</f>
        <v>Child</v>
      </c>
      <c r="I397" s="4" t="s">
        <v>2558</v>
      </c>
      <c r="J397" s="7">
        <v>133.9</v>
      </c>
      <c r="K397" s="7"/>
      <c r="L397" s="4" t="s">
        <v>2568</v>
      </c>
      <c r="M397" s="4" t="s">
        <v>2575</v>
      </c>
      <c r="N397" s="4" t="s">
        <v>2585</v>
      </c>
      <c r="O397" s="4" t="s">
        <v>2601</v>
      </c>
      <c r="P397" s="11">
        <v>915.74</v>
      </c>
      <c r="Q397" s="4" t="s">
        <v>2603</v>
      </c>
      <c r="R397" t="str">
        <f t="shared" si="39"/>
        <v/>
      </c>
      <c r="S397" s="9">
        <v>4</v>
      </c>
      <c r="T397">
        <f t="shared" si="40"/>
        <v>915.74</v>
      </c>
      <c r="U397">
        <f t="shared" si="41"/>
        <v>0</v>
      </c>
    </row>
    <row r="398" spans="1:21" x14ac:dyDescent="0.35">
      <c r="A398" s="4" t="s">
        <v>410</v>
      </c>
      <c r="B398" s="2">
        <v>45460</v>
      </c>
      <c r="C398" s="9">
        <f t="shared" si="36"/>
        <v>6</v>
      </c>
      <c r="D398" s="9" t="str">
        <f t="shared" si="37"/>
        <v>Jun</v>
      </c>
      <c r="E398" s="9">
        <f t="shared" si="38"/>
        <v>2024</v>
      </c>
      <c r="F398" t="s">
        <v>1959</v>
      </c>
      <c r="H398" s="9" t="str" cm="1">
        <f t="array" ref="H398">_xlfn.IFS(OR(ISBLANK(G398), G398=""),"Unknown",G398&lt;=12,"Child",G398&lt;=17,"Teen",G398&lt;=29,"Young Adult",G398&lt;=44,"Adult",G398&lt;=59,"Middle Age",G398&lt;=79,"Senior",G398&gt;=80,"Elderly")</f>
        <v>Unknown</v>
      </c>
      <c r="I398" s="4" t="s">
        <v>2561</v>
      </c>
      <c r="J398" s="7">
        <v>168.3</v>
      </c>
      <c r="K398" s="7"/>
      <c r="L398" s="4" t="s">
        <v>2564</v>
      </c>
      <c r="M398" s="4" t="s">
        <v>2575</v>
      </c>
      <c r="N398" s="4" t="s">
        <v>2597</v>
      </c>
      <c r="O398" s="4" t="s">
        <v>2600</v>
      </c>
      <c r="P398" s="11">
        <v>716.01</v>
      </c>
      <c r="Q398" s="4" t="s">
        <v>2604</v>
      </c>
      <c r="R398" t="str">
        <f t="shared" si="39"/>
        <v/>
      </c>
      <c r="S398" s="9">
        <v>1</v>
      </c>
      <c r="T398">
        <f t="shared" si="40"/>
        <v>0</v>
      </c>
      <c r="U398">
        <f t="shared" si="41"/>
        <v>716.01</v>
      </c>
    </row>
    <row r="399" spans="1:21" x14ac:dyDescent="0.35">
      <c r="A399" s="4" t="s">
        <v>411</v>
      </c>
      <c r="B399" s="2">
        <v>45471</v>
      </c>
      <c r="C399" s="9">
        <f t="shared" si="36"/>
        <v>6</v>
      </c>
      <c r="D399" s="9" t="str">
        <f t="shared" si="37"/>
        <v>Jun</v>
      </c>
      <c r="E399" s="9">
        <f t="shared" si="38"/>
        <v>2024</v>
      </c>
      <c r="F399" t="s">
        <v>1960</v>
      </c>
      <c r="H399" s="9" t="str" cm="1">
        <f t="array" ref="H399">_xlfn.IFS(OR(ISBLANK(G399), G399=""),"Unknown",G399&lt;=12,"Child",G399&lt;=17,"Teen",G399&lt;=29,"Young Adult",G399&lt;=44,"Adult",G399&lt;=59,"Middle Age",G399&lt;=79,"Senior",G399&gt;=80,"Elderly")</f>
        <v>Unknown</v>
      </c>
      <c r="I399" s="4" t="s">
        <v>2558</v>
      </c>
      <c r="J399" s="7">
        <v>169.4</v>
      </c>
      <c r="K399" s="7"/>
      <c r="L399" s="4" t="s">
        <v>2567</v>
      </c>
      <c r="M399" s="4" t="s">
        <v>2581</v>
      </c>
      <c r="N399" s="4" t="s">
        <v>2594</v>
      </c>
      <c r="O399" s="4" t="s">
        <v>2598</v>
      </c>
      <c r="P399" s="11">
        <v>810.94</v>
      </c>
      <c r="Q399" s="4" t="s">
        <v>2603</v>
      </c>
      <c r="R399" t="str">
        <f t="shared" si="39"/>
        <v/>
      </c>
      <c r="S399" s="9">
        <v>4</v>
      </c>
      <c r="T399">
        <f t="shared" si="40"/>
        <v>810.94</v>
      </c>
      <c r="U399">
        <f t="shared" si="41"/>
        <v>0</v>
      </c>
    </row>
    <row r="400" spans="1:21" x14ac:dyDescent="0.35">
      <c r="A400" s="4" t="s">
        <v>412</v>
      </c>
      <c r="B400" s="2">
        <v>45585</v>
      </c>
      <c r="C400" s="9">
        <f t="shared" si="36"/>
        <v>10</v>
      </c>
      <c r="D400" s="9" t="str">
        <f t="shared" si="37"/>
        <v>Oct</v>
      </c>
      <c r="E400" s="9">
        <f t="shared" si="38"/>
        <v>2024</v>
      </c>
      <c r="F400" t="s">
        <v>1961</v>
      </c>
      <c r="G400" s="9">
        <v>76</v>
      </c>
      <c r="H400" s="9" t="str" cm="1">
        <f t="array" ref="H400">_xlfn.IFS(OR(ISBLANK(G400), G400=""),"Unknown",G400&lt;=12,"Child",G400&lt;=17,"Teen",G400&lt;=29,"Young Adult",G400&lt;=44,"Adult",G400&lt;=59,"Middle Age",G400&lt;=79,"Senior",G400&gt;=80,"Elderly")</f>
        <v>Senior</v>
      </c>
      <c r="I400" s="4" t="s">
        <v>2561</v>
      </c>
      <c r="K400" s="7">
        <v>70.7</v>
      </c>
      <c r="L400" s="4" t="s">
        <v>2566</v>
      </c>
      <c r="M400" s="4" t="s">
        <v>2575</v>
      </c>
      <c r="N400" s="4" t="s">
        <v>2586</v>
      </c>
      <c r="O400" s="4" t="s">
        <v>2600</v>
      </c>
      <c r="P400" s="11">
        <v>215.32</v>
      </c>
      <c r="Q400" s="4" t="s">
        <v>2604</v>
      </c>
      <c r="R400" t="str">
        <f t="shared" si="39"/>
        <v/>
      </c>
      <c r="S400" s="9">
        <v>1</v>
      </c>
      <c r="T400">
        <f t="shared" si="40"/>
        <v>0</v>
      </c>
      <c r="U400">
        <f t="shared" si="41"/>
        <v>215.32</v>
      </c>
    </row>
    <row r="401" spans="1:21" x14ac:dyDescent="0.35">
      <c r="A401" s="4" t="s">
        <v>413</v>
      </c>
      <c r="B401" s="2">
        <v>45767</v>
      </c>
      <c r="C401" s="9">
        <f t="shared" si="36"/>
        <v>4</v>
      </c>
      <c r="D401" s="9" t="str">
        <f t="shared" si="37"/>
        <v>Apr</v>
      </c>
      <c r="E401" s="9">
        <f t="shared" si="38"/>
        <v>2025</v>
      </c>
      <c r="F401" t="s">
        <v>1962</v>
      </c>
      <c r="H401" s="9" t="str" cm="1">
        <f t="array" ref="H401">_xlfn.IFS(OR(ISBLANK(G401), G401=""),"Unknown",G401&lt;=12,"Child",G401&lt;=17,"Teen",G401&lt;=29,"Young Adult",G401&lt;=44,"Adult",G401&lt;=59,"Middle Age",G401&lt;=79,"Senior",G401&gt;=80,"Elderly")</f>
        <v>Unknown</v>
      </c>
      <c r="I401" s="4" t="s">
        <v>2558</v>
      </c>
      <c r="K401" s="7"/>
      <c r="L401" s="4" t="s">
        <v>2566</v>
      </c>
      <c r="M401" s="4" t="s">
        <v>2571</v>
      </c>
      <c r="N401" s="4" t="s">
        <v>2584</v>
      </c>
      <c r="O401" s="4" t="s">
        <v>2599</v>
      </c>
      <c r="P401" s="11">
        <v>444.81</v>
      </c>
      <c r="Q401" s="4" t="s">
        <v>2603</v>
      </c>
      <c r="R401" t="str">
        <f t="shared" si="39"/>
        <v/>
      </c>
      <c r="S401" s="9" t="s">
        <v>2610</v>
      </c>
      <c r="T401">
        <f t="shared" si="40"/>
        <v>444.81</v>
      </c>
      <c r="U401">
        <f t="shared" si="41"/>
        <v>0</v>
      </c>
    </row>
    <row r="402" spans="1:21" x14ac:dyDescent="0.35">
      <c r="A402" s="4" t="s">
        <v>414</v>
      </c>
      <c r="B402" s="2">
        <v>45623</v>
      </c>
      <c r="C402" s="9">
        <f t="shared" si="36"/>
        <v>11</v>
      </c>
      <c r="D402" s="9" t="str">
        <f t="shared" si="37"/>
        <v>Nov</v>
      </c>
      <c r="E402" s="9">
        <f t="shared" si="38"/>
        <v>2024</v>
      </c>
      <c r="F402" t="s">
        <v>1963</v>
      </c>
      <c r="G402" s="9">
        <v>83</v>
      </c>
      <c r="H402" s="9" t="str" cm="1">
        <f t="array" ref="H402">_xlfn.IFS(OR(ISBLANK(G402), G402=""),"Unknown",G402&lt;=12,"Child",G402&lt;=17,"Teen",G402&lt;=29,"Young Adult",G402&lt;=44,"Adult",G402&lt;=59,"Middle Age",G402&lt;=79,"Senior",G402&gt;=80,"Elderly")</f>
        <v>Elderly</v>
      </c>
      <c r="I402" t="s">
        <v>2607</v>
      </c>
      <c r="K402" s="7">
        <v>108.5</v>
      </c>
      <c r="L402" s="4" t="s">
        <v>2566</v>
      </c>
      <c r="M402" s="4" t="s">
        <v>2575</v>
      </c>
      <c r="N402" s="4" t="s">
        <v>2589</v>
      </c>
      <c r="O402" s="4" t="s">
        <v>2601</v>
      </c>
      <c r="P402" s="11">
        <v>970.03440442473698</v>
      </c>
      <c r="Q402" s="4" t="s">
        <v>2602</v>
      </c>
      <c r="R402" t="str">
        <f t="shared" si="39"/>
        <v/>
      </c>
      <c r="S402" s="9">
        <v>2</v>
      </c>
      <c r="T402">
        <f t="shared" si="40"/>
        <v>0</v>
      </c>
      <c r="U402">
        <f t="shared" si="41"/>
        <v>970.03440442473698</v>
      </c>
    </row>
    <row r="403" spans="1:21" x14ac:dyDescent="0.35">
      <c r="A403" s="4" t="s">
        <v>415</v>
      </c>
      <c r="B403" s="2">
        <v>45841</v>
      </c>
      <c r="C403" s="9">
        <f t="shared" si="36"/>
        <v>7</v>
      </c>
      <c r="D403" s="9" t="str">
        <f t="shared" si="37"/>
        <v>Jul</v>
      </c>
      <c r="E403" s="9">
        <f t="shared" si="38"/>
        <v>2025</v>
      </c>
      <c r="F403" t="s">
        <v>1964</v>
      </c>
      <c r="G403" s="9">
        <v>17</v>
      </c>
      <c r="H403" s="9" t="str" cm="1">
        <f t="array" ref="H403">_xlfn.IFS(OR(ISBLANK(G403), G403=""),"Unknown",G403&lt;=12,"Child",G403&lt;=17,"Teen",G403&lt;=29,"Young Adult",G403&lt;=44,"Adult",G403&lt;=59,"Middle Age",G403&lt;=79,"Senior",G403&gt;=80,"Elderly")</f>
        <v>Teen</v>
      </c>
      <c r="I403" s="4" t="s">
        <v>2558</v>
      </c>
      <c r="K403" s="7">
        <v>71.2</v>
      </c>
      <c r="L403" s="4" t="s">
        <v>2567</v>
      </c>
      <c r="M403" s="4" t="s">
        <v>2582</v>
      </c>
      <c r="N403" s="4" t="s">
        <v>2590</v>
      </c>
      <c r="O403" s="4" t="s">
        <v>2598</v>
      </c>
      <c r="P403" s="11">
        <v>664.16</v>
      </c>
      <c r="Q403" s="4" t="s">
        <v>2602</v>
      </c>
      <c r="R403" t="str">
        <f t="shared" si="39"/>
        <v/>
      </c>
      <c r="S403" s="9">
        <v>5</v>
      </c>
      <c r="T403">
        <f t="shared" si="40"/>
        <v>0</v>
      </c>
      <c r="U403">
        <f t="shared" si="41"/>
        <v>664.16</v>
      </c>
    </row>
    <row r="404" spans="1:21" x14ac:dyDescent="0.35">
      <c r="A404" s="4" t="s">
        <v>416</v>
      </c>
      <c r="B404" s="2">
        <v>45552</v>
      </c>
      <c r="C404" s="9">
        <f t="shared" si="36"/>
        <v>9</v>
      </c>
      <c r="D404" s="9" t="str">
        <f t="shared" si="37"/>
        <v>Sep</v>
      </c>
      <c r="E404" s="9">
        <f t="shared" si="38"/>
        <v>2024</v>
      </c>
      <c r="F404" t="s">
        <v>1965</v>
      </c>
      <c r="G404" s="9">
        <v>36</v>
      </c>
      <c r="H404" s="9" t="str" cm="1">
        <f t="array" ref="H404">_xlfn.IFS(OR(ISBLANK(G404), G404=""),"Unknown",G404&lt;=12,"Child",G404&lt;=17,"Teen",G404&lt;=29,"Young Adult",G404&lt;=44,"Adult",G404&lt;=59,"Middle Age",G404&lt;=79,"Senior",G404&gt;=80,"Elderly")</f>
        <v>Adult</v>
      </c>
      <c r="I404" t="s">
        <v>2607</v>
      </c>
      <c r="K404" s="7">
        <v>116</v>
      </c>
      <c r="L404" s="4" t="s">
        <v>2567</v>
      </c>
      <c r="M404" s="4" t="s">
        <v>2582</v>
      </c>
      <c r="N404" s="4" t="s">
        <v>2586</v>
      </c>
      <c r="O404" s="4" t="s">
        <v>2601</v>
      </c>
      <c r="P404" s="11">
        <v>715.46</v>
      </c>
      <c r="Q404" s="4" t="s">
        <v>2603</v>
      </c>
      <c r="R404" t="str">
        <f t="shared" si="39"/>
        <v/>
      </c>
      <c r="S404" s="9" t="s">
        <v>2610</v>
      </c>
      <c r="T404">
        <f t="shared" si="40"/>
        <v>715.46</v>
      </c>
      <c r="U404">
        <f t="shared" si="41"/>
        <v>0</v>
      </c>
    </row>
    <row r="405" spans="1:21" x14ac:dyDescent="0.35">
      <c r="A405" s="4" t="s">
        <v>417</v>
      </c>
      <c r="B405" s="2">
        <v>45753</v>
      </c>
      <c r="C405" s="9">
        <f t="shared" si="36"/>
        <v>4</v>
      </c>
      <c r="D405" s="9" t="str">
        <f t="shared" si="37"/>
        <v>Apr</v>
      </c>
      <c r="E405" s="9">
        <f t="shared" si="38"/>
        <v>2025</v>
      </c>
      <c r="F405" t="s">
        <v>1966</v>
      </c>
      <c r="H405" s="9" t="str" cm="1">
        <f t="array" ref="H405">_xlfn.IFS(OR(ISBLANK(G405), G405=""),"Unknown",G405&lt;=12,"Child",G405&lt;=17,"Teen",G405&lt;=29,"Young Adult",G405&lt;=44,"Adult",G405&lt;=59,"Middle Age",G405&lt;=79,"Senior",G405&gt;=80,"Elderly")</f>
        <v>Unknown</v>
      </c>
      <c r="I405" s="4" t="s">
        <v>2607</v>
      </c>
      <c r="K405" s="7">
        <v>49.9</v>
      </c>
      <c r="L405" s="4" t="s">
        <v>2567</v>
      </c>
      <c r="M405" s="4" t="s">
        <v>2569</v>
      </c>
      <c r="N405" s="4" t="s">
        <v>2590</v>
      </c>
      <c r="O405" s="4" t="s">
        <v>2599</v>
      </c>
      <c r="P405" s="11">
        <v>683.79</v>
      </c>
      <c r="Q405" t="s">
        <v>2609</v>
      </c>
      <c r="R405" t="str">
        <f t="shared" si="39"/>
        <v/>
      </c>
      <c r="S405" s="9">
        <v>3</v>
      </c>
      <c r="T405">
        <f t="shared" si="40"/>
        <v>0</v>
      </c>
      <c r="U405">
        <f t="shared" si="41"/>
        <v>683.79</v>
      </c>
    </row>
    <row r="406" spans="1:21" x14ac:dyDescent="0.35">
      <c r="A406" s="4" t="s">
        <v>418</v>
      </c>
      <c r="B406" s="2">
        <v>45463</v>
      </c>
      <c r="C406" s="9">
        <f t="shared" si="36"/>
        <v>6</v>
      </c>
      <c r="D406" s="9" t="str">
        <f t="shared" si="37"/>
        <v>Jun</v>
      </c>
      <c r="E406" s="9">
        <f t="shared" si="38"/>
        <v>2024</v>
      </c>
      <c r="F406" t="s">
        <v>1967</v>
      </c>
      <c r="H406" s="9" t="str" cm="1">
        <f t="array" ref="H406">_xlfn.IFS(OR(ISBLANK(G406), G406=""),"Unknown",G406&lt;=12,"Child",G406&lt;=17,"Teen",G406&lt;=29,"Young Adult",G406&lt;=44,"Adult",G406&lt;=59,"Middle Age",G406&lt;=79,"Senior",G406&gt;=80,"Elderly")</f>
        <v>Unknown</v>
      </c>
      <c r="I406" s="4" t="s">
        <v>2558</v>
      </c>
      <c r="K406" s="7"/>
      <c r="L406" s="4" t="s">
        <v>2563</v>
      </c>
      <c r="M406" s="4" t="s">
        <v>2579</v>
      </c>
      <c r="N406" s="4" t="s">
        <v>2586</v>
      </c>
      <c r="O406" s="4" t="s">
        <v>2601</v>
      </c>
      <c r="P406" s="11">
        <v>812.79</v>
      </c>
      <c r="Q406" s="4" t="s">
        <v>2604</v>
      </c>
      <c r="R406" t="str">
        <f t="shared" si="39"/>
        <v/>
      </c>
      <c r="S406" s="9">
        <v>4</v>
      </c>
      <c r="T406">
        <f t="shared" si="40"/>
        <v>0</v>
      </c>
      <c r="U406">
        <f t="shared" si="41"/>
        <v>812.79</v>
      </c>
    </row>
    <row r="407" spans="1:21" x14ac:dyDescent="0.35">
      <c r="A407" s="4" t="s">
        <v>419</v>
      </c>
      <c r="B407" s="2">
        <v>45736</v>
      </c>
      <c r="C407" s="9">
        <f t="shared" si="36"/>
        <v>3</v>
      </c>
      <c r="D407" s="9" t="str">
        <f t="shared" si="37"/>
        <v>Mar</v>
      </c>
      <c r="E407" s="9">
        <f t="shared" si="38"/>
        <v>2025</v>
      </c>
      <c r="F407" t="s">
        <v>1968</v>
      </c>
      <c r="G407" s="9">
        <v>67</v>
      </c>
      <c r="H407" s="9" t="str" cm="1">
        <f t="array" ref="H407">_xlfn.IFS(OR(ISBLANK(G407), G407=""),"Unknown",G407&lt;=12,"Child",G407&lt;=17,"Teen",G407&lt;=29,"Young Adult",G407&lt;=44,"Adult",G407&lt;=59,"Middle Age",G407&lt;=79,"Senior",G407&gt;=80,"Elderly")</f>
        <v>Senior</v>
      </c>
      <c r="I407" s="4" t="s">
        <v>2561</v>
      </c>
      <c r="J407" s="7">
        <v>183.2</v>
      </c>
      <c r="K407" s="7">
        <v>66.2</v>
      </c>
      <c r="L407" s="4" t="s">
        <v>2564</v>
      </c>
      <c r="M407" s="4" t="s">
        <v>2575</v>
      </c>
      <c r="N407" s="4" t="s">
        <v>2588</v>
      </c>
      <c r="O407" s="4" t="s">
        <v>2601</v>
      </c>
      <c r="P407" s="11">
        <v>631.21</v>
      </c>
      <c r="Q407" t="s">
        <v>2609</v>
      </c>
      <c r="R407" t="str">
        <f t="shared" si="39"/>
        <v/>
      </c>
      <c r="S407" s="9">
        <v>4</v>
      </c>
      <c r="T407">
        <f t="shared" si="40"/>
        <v>0</v>
      </c>
      <c r="U407">
        <f t="shared" si="41"/>
        <v>631.21</v>
      </c>
    </row>
    <row r="408" spans="1:21" x14ac:dyDescent="0.35">
      <c r="A408" s="4" t="s">
        <v>420</v>
      </c>
      <c r="B408" s="2">
        <v>45522</v>
      </c>
      <c r="C408" s="9">
        <f t="shared" si="36"/>
        <v>8</v>
      </c>
      <c r="D408" s="9" t="str">
        <f t="shared" si="37"/>
        <v>Aug</v>
      </c>
      <c r="E408" s="9">
        <f t="shared" si="38"/>
        <v>2024</v>
      </c>
      <c r="F408" t="s">
        <v>1969</v>
      </c>
      <c r="H408" s="9" t="str" cm="1">
        <f t="array" ref="H408">_xlfn.IFS(OR(ISBLANK(G408), G408=""),"Unknown",G408&lt;=12,"Child",G408&lt;=17,"Teen",G408&lt;=29,"Young Adult",G408&lt;=44,"Adult",G408&lt;=59,"Middle Age",G408&lt;=79,"Senior",G408&gt;=80,"Elderly")</f>
        <v>Unknown</v>
      </c>
      <c r="I408" s="4" t="s">
        <v>2561</v>
      </c>
      <c r="K408" s="7"/>
      <c r="L408" s="4" t="s">
        <v>2564</v>
      </c>
      <c r="M408" s="4" t="s">
        <v>2583</v>
      </c>
      <c r="N408" s="4" t="s">
        <v>2584</v>
      </c>
      <c r="O408" s="4" t="s">
        <v>2599</v>
      </c>
      <c r="P408" s="11">
        <v>13.878868256515901</v>
      </c>
      <c r="Q408" t="s">
        <v>2609</v>
      </c>
      <c r="R408" t="str">
        <f t="shared" si="39"/>
        <v/>
      </c>
      <c r="S408" s="9" t="s">
        <v>2610</v>
      </c>
      <c r="T408">
        <f t="shared" si="40"/>
        <v>0</v>
      </c>
      <c r="U408">
        <f t="shared" si="41"/>
        <v>13.878868256515901</v>
      </c>
    </row>
    <row r="409" spans="1:21" x14ac:dyDescent="0.35">
      <c r="A409" s="4" t="s">
        <v>421</v>
      </c>
      <c r="B409" s="2">
        <v>45766</v>
      </c>
      <c r="C409" s="9">
        <f t="shared" si="36"/>
        <v>4</v>
      </c>
      <c r="D409" s="9" t="str">
        <f t="shared" si="37"/>
        <v>Apr</v>
      </c>
      <c r="E409" s="9">
        <f t="shared" si="38"/>
        <v>2025</v>
      </c>
      <c r="F409" t="s">
        <v>1970</v>
      </c>
      <c r="H409" s="9" t="str" cm="1">
        <f t="array" ref="H409">_xlfn.IFS(OR(ISBLANK(G409), G409=""),"Unknown",G409&lt;=12,"Child",G409&lt;=17,"Teen",G409&lt;=29,"Young Adult",G409&lt;=44,"Adult",G409&lt;=59,"Middle Age",G409&lt;=79,"Senior",G409&gt;=80,"Elderly")</f>
        <v>Unknown</v>
      </c>
      <c r="I409" s="4" t="s">
        <v>2558</v>
      </c>
      <c r="K409" s="7">
        <v>94.8</v>
      </c>
      <c r="L409" s="4" t="s">
        <v>2566</v>
      </c>
      <c r="M409" s="4" t="s">
        <v>2574</v>
      </c>
      <c r="N409" s="4" t="s">
        <v>2588</v>
      </c>
      <c r="O409" s="4" t="s">
        <v>2598</v>
      </c>
      <c r="P409" s="11">
        <v>500.22194905174501</v>
      </c>
      <c r="Q409" s="4" t="s">
        <v>2604</v>
      </c>
      <c r="R409" t="str">
        <f t="shared" si="39"/>
        <v/>
      </c>
      <c r="S409" s="9">
        <v>4</v>
      </c>
      <c r="T409">
        <f t="shared" si="40"/>
        <v>0</v>
      </c>
      <c r="U409">
        <f t="shared" si="41"/>
        <v>500.22194905174501</v>
      </c>
    </row>
    <row r="410" spans="1:21" x14ac:dyDescent="0.35">
      <c r="A410" s="4" t="s">
        <v>422</v>
      </c>
      <c r="B410" s="2">
        <v>45805</v>
      </c>
      <c r="C410" s="9">
        <f t="shared" si="36"/>
        <v>5</v>
      </c>
      <c r="D410" s="9" t="str">
        <f t="shared" si="37"/>
        <v>May</v>
      </c>
      <c r="E410" s="9">
        <f t="shared" si="38"/>
        <v>2025</v>
      </c>
      <c r="F410" t="s">
        <v>1971</v>
      </c>
      <c r="H410" s="9" t="str" cm="1">
        <f t="array" ref="H410">_xlfn.IFS(OR(ISBLANK(G410), G410=""),"Unknown",G410&lt;=12,"Child",G410&lt;=17,"Teen",G410&lt;=29,"Young Adult",G410&lt;=44,"Adult",G410&lt;=59,"Middle Age",G410&lt;=79,"Senior",G410&gt;=80,"Elderly")</f>
        <v>Unknown</v>
      </c>
      <c r="I410" t="s">
        <v>2607</v>
      </c>
      <c r="K410" s="7">
        <v>104.7</v>
      </c>
      <c r="L410" s="4" t="s">
        <v>2566</v>
      </c>
      <c r="M410" s="4" t="s">
        <v>2572</v>
      </c>
      <c r="N410" s="4" t="s">
        <v>2586</v>
      </c>
      <c r="O410" s="4" t="s">
        <v>2599</v>
      </c>
      <c r="P410" s="11">
        <v>839.86</v>
      </c>
      <c r="Q410" s="4" t="s">
        <v>2602</v>
      </c>
      <c r="R410" t="str">
        <f t="shared" si="39"/>
        <v/>
      </c>
      <c r="S410" s="9" t="s">
        <v>2610</v>
      </c>
      <c r="T410">
        <f t="shared" si="40"/>
        <v>0</v>
      </c>
      <c r="U410">
        <f t="shared" si="41"/>
        <v>839.86</v>
      </c>
    </row>
    <row r="411" spans="1:21" x14ac:dyDescent="0.35">
      <c r="A411" s="4" t="s">
        <v>423</v>
      </c>
      <c r="B411" s="2">
        <v>45652</v>
      </c>
      <c r="C411" s="9">
        <f t="shared" si="36"/>
        <v>12</v>
      </c>
      <c r="D411" s="9" t="str">
        <f t="shared" si="37"/>
        <v>Dec</v>
      </c>
      <c r="E411" s="9">
        <f t="shared" si="38"/>
        <v>2024</v>
      </c>
      <c r="F411" t="s">
        <v>1972</v>
      </c>
      <c r="H411" s="9" t="str" cm="1">
        <f t="array" ref="H411">_xlfn.IFS(OR(ISBLANK(G411), G411=""),"Unknown",G411&lt;=12,"Child",G411&lt;=17,"Teen",G411&lt;=29,"Young Adult",G411&lt;=44,"Adult",G411&lt;=59,"Middle Age",G411&lt;=79,"Senior",G411&gt;=80,"Elderly")</f>
        <v>Unknown</v>
      </c>
      <c r="I411" s="4" t="s">
        <v>2558</v>
      </c>
      <c r="K411" s="7"/>
      <c r="L411" s="4" t="s">
        <v>2566</v>
      </c>
      <c r="M411" s="4" t="s">
        <v>2580</v>
      </c>
      <c r="N411" s="4" t="s">
        <v>2584</v>
      </c>
      <c r="O411" s="4" t="s">
        <v>2601</v>
      </c>
      <c r="P411" s="11">
        <v>201.3</v>
      </c>
      <c r="Q411" t="s">
        <v>2609</v>
      </c>
      <c r="R411" t="str">
        <f t="shared" si="39"/>
        <v/>
      </c>
      <c r="S411" s="9">
        <v>2</v>
      </c>
      <c r="T411">
        <f t="shared" si="40"/>
        <v>0</v>
      </c>
      <c r="U411">
        <f t="shared" si="41"/>
        <v>201.3</v>
      </c>
    </row>
    <row r="412" spans="1:21" x14ac:dyDescent="0.35">
      <c r="A412" s="4" t="s">
        <v>424</v>
      </c>
      <c r="B412" s="2">
        <v>45362</v>
      </c>
      <c r="C412" s="9">
        <f t="shared" si="36"/>
        <v>3</v>
      </c>
      <c r="D412" s="9" t="str">
        <f t="shared" si="37"/>
        <v>Mar</v>
      </c>
      <c r="E412" s="9">
        <f t="shared" si="38"/>
        <v>2024</v>
      </c>
      <c r="F412" t="s">
        <v>1973</v>
      </c>
      <c r="H412" s="9" t="str" cm="1">
        <f t="array" ref="H412">_xlfn.IFS(OR(ISBLANK(G412), G412=""),"Unknown",G412&lt;=12,"Child",G412&lt;=17,"Teen",G412&lt;=29,"Young Adult",G412&lt;=44,"Adult",G412&lt;=59,"Middle Age",G412&lt;=79,"Senior",G412&gt;=80,"Elderly")</f>
        <v>Unknown</v>
      </c>
      <c r="I412" s="4" t="s">
        <v>2561</v>
      </c>
      <c r="K412" s="7"/>
      <c r="L412" s="4" t="s">
        <v>2564</v>
      </c>
      <c r="M412" s="4" t="s">
        <v>2575</v>
      </c>
      <c r="N412" s="4" t="s">
        <v>2586</v>
      </c>
      <c r="O412" s="4" t="s">
        <v>2600</v>
      </c>
      <c r="P412" s="11">
        <v>719.29</v>
      </c>
      <c r="Q412" t="s">
        <v>2609</v>
      </c>
      <c r="R412" t="str">
        <f t="shared" si="39"/>
        <v/>
      </c>
      <c r="S412" s="9" t="s">
        <v>2610</v>
      </c>
      <c r="T412">
        <f t="shared" si="40"/>
        <v>0</v>
      </c>
      <c r="U412">
        <f t="shared" si="41"/>
        <v>719.29</v>
      </c>
    </row>
    <row r="413" spans="1:21" x14ac:dyDescent="0.35">
      <c r="A413" s="4" t="s">
        <v>425</v>
      </c>
      <c r="B413" s="2">
        <v>45740</v>
      </c>
      <c r="C413" s="9">
        <f t="shared" si="36"/>
        <v>3</v>
      </c>
      <c r="D413" s="9" t="str">
        <f t="shared" si="37"/>
        <v>Mar</v>
      </c>
      <c r="E413" s="9">
        <f t="shared" si="38"/>
        <v>2025</v>
      </c>
      <c r="F413" t="s">
        <v>1974</v>
      </c>
      <c r="G413" s="9">
        <v>26</v>
      </c>
      <c r="H413" s="9" t="str" cm="1">
        <f t="array" ref="H413">_xlfn.IFS(OR(ISBLANK(G413), G413=""),"Unknown",G413&lt;=12,"Child",G413&lt;=17,"Teen",G413&lt;=29,"Young Adult",G413&lt;=44,"Adult",G413&lt;=59,"Middle Age",G413&lt;=79,"Senior",G413&gt;=80,"Elderly")</f>
        <v>Young Adult</v>
      </c>
      <c r="I413" s="4" t="s">
        <v>2607</v>
      </c>
      <c r="K413" s="7"/>
      <c r="L413" s="4" t="s">
        <v>2565</v>
      </c>
      <c r="M413" s="4" t="s">
        <v>2583</v>
      </c>
      <c r="N413" s="4" t="s">
        <v>2586</v>
      </c>
      <c r="O413" s="4" t="s">
        <v>2599</v>
      </c>
      <c r="P413" s="11">
        <v>423.18</v>
      </c>
      <c r="Q413" t="s">
        <v>2609</v>
      </c>
      <c r="R413" t="str">
        <f t="shared" si="39"/>
        <v/>
      </c>
      <c r="S413" s="9">
        <v>4</v>
      </c>
      <c r="T413">
        <f t="shared" si="40"/>
        <v>0</v>
      </c>
      <c r="U413">
        <f t="shared" si="41"/>
        <v>423.18</v>
      </c>
    </row>
    <row r="414" spans="1:21" x14ac:dyDescent="0.35">
      <c r="A414" s="4" t="s">
        <v>426</v>
      </c>
      <c r="B414" s="2">
        <v>45736</v>
      </c>
      <c r="C414" s="9">
        <f t="shared" si="36"/>
        <v>3</v>
      </c>
      <c r="D414" s="9" t="str">
        <f t="shared" si="37"/>
        <v>Mar</v>
      </c>
      <c r="E414" s="9">
        <f t="shared" si="38"/>
        <v>2025</v>
      </c>
      <c r="F414" t="s">
        <v>1975</v>
      </c>
      <c r="G414" s="9">
        <v>84</v>
      </c>
      <c r="H414" s="9" t="str" cm="1">
        <f t="array" ref="H414">_xlfn.IFS(OR(ISBLANK(G414), G414=""),"Unknown",G414&lt;=12,"Child",G414&lt;=17,"Teen",G414&lt;=29,"Young Adult",G414&lt;=44,"Adult",G414&lt;=59,"Middle Age",G414&lt;=79,"Senior",G414&gt;=80,"Elderly")</f>
        <v>Elderly</v>
      </c>
      <c r="I414" t="s">
        <v>2607</v>
      </c>
      <c r="K414" s="7"/>
      <c r="L414" s="4" t="s">
        <v>2564</v>
      </c>
      <c r="M414" s="4" t="s">
        <v>2570</v>
      </c>
      <c r="N414" s="4" t="s">
        <v>2585</v>
      </c>
      <c r="O414" s="4" t="s">
        <v>2601</v>
      </c>
      <c r="P414" s="11">
        <v>34</v>
      </c>
      <c r="Q414" t="s">
        <v>2609</v>
      </c>
      <c r="R414" t="str">
        <f t="shared" si="39"/>
        <v/>
      </c>
      <c r="S414" s="9">
        <v>2</v>
      </c>
      <c r="T414">
        <f t="shared" si="40"/>
        <v>0</v>
      </c>
      <c r="U414">
        <f t="shared" si="41"/>
        <v>34</v>
      </c>
    </row>
    <row r="415" spans="1:21" x14ac:dyDescent="0.35">
      <c r="A415" s="4" t="s">
        <v>427</v>
      </c>
      <c r="B415" s="2">
        <v>45493</v>
      </c>
      <c r="C415" s="9">
        <f t="shared" si="36"/>
        <v>7</v>
      </c>
      <c r="D415" s="9" t="str">
        <f t="shared" si="37"/>
        <v>Jul</v>
      </c>
      <c r="E415" s="9">
        <f t="shared" si="38"/>
        <v>2024</v>
      </c>
      <c r="F415" t="s">
        <v>1976</v>
      </c>
      <c r="H415" s="9" t="str" cm="1">
        <f t="array" ref="H415">_xlfn.IFS(OR(ISBLANK(G415), G415=""),"Unknown",G415&lt;=12,"Child",G415&lt;=17,"Teen",G415&lt;=29,"Young Adult",G415&lt;=44,"Adult",G415&lt;=59,"Middle Age",G415&lt;=79,"Senior",G415&gt;=80,"Elderly")</f>
        <v>Unknown</v>
      </c>
      <c r="I415" t="s">
        <v>2607</v>
      </c>
      <c r="K415" s="7"/>
      <c r="L415" s="4" t="s">
        <v>2564</v>
      </c>
      <c r="M415" s="4" t="s">
        <v>2574</v>
      </c>
      <c r="N415" s="4" t="s">
        <v>2586</v>
      </c>
      <c r="O415" s="4" t="s">
        <v>2600</v>
      </c>
      <c r="P415" s="11">
        <v>203.89</v>
      </c>
      <c r="Q415" s="4" t="s">
        <v>2602</v>
      </c>
      <c r="R415" t="str">
        <f t="shared" si="39"/>
        <v/>
      </c>
      <c r="S415" s="9">
        <v>3</v>
      </c>
      <c r="T415">
        <f t="shared" si="40"/>
        <v>0</v>
      </c>
      <c r="U415">
        <f t="shared" si="41"/>
        <v>203.89</v>
      </c>
    </row>
    <row r="416" spans="1:21" x14ac:dyDescent="0.35">
      <c r="A416" s="4" t="s">
        <v>428</v>
      </c>
      <c r="B416" s="2">
        <v>45800</v>
      </c>
      <c r="C416" s="9">
        <f t="shared" si="36"/>
        <v>5</v>
      </c>
      <c r="D416" s="9" t="str">
        <f t="shared" si="37"/>
        <v>May</v>
      </c>
      <c r="E416" s="9">
        <f t="shared" si="38"/>
        <v>2025</v>
      </c>
      <c r="F416" t="s">
        <v>1977</v>
      </c>
      <c r="H416" s="9" t="str" cm="1">
        <f t="array" ref="H416">_xlfn.IFS(OR(ISBLANK(G416), G416=""),"Unknown",G416&lt;=12,"Child",G416&lt;=17,"Teen",G416&lt;=29,"Young Adult",G416&lt;=44,"Adult",G416&lt;=59,"Middle Age",G416&lt;=79,"Senior",G416&gt;=80,"Elderly")</f>
        <v>Unknown</v>
      </c>
      <c r="I416" s="4" t="s">
        <v>2558</v>
      </c>
      <c r="K416" s="7">
        <v>102</v>
      </c>
      <c r="L416" s="4" t="s">
        <v>2566</v>
      </c>
      <c r="M416" s="4" t="s">
        <v>2582</v>
      </c>
      <c r="N416" s="4" t="s">
        <v>2590</v>
      </c>
      <c r="O416" s="4" t="s">
        <v>2601</v>
      </c>
      <c r="P416" s="11">
        <v>989.31</v>
      </c>
      <c r="Q416" s="4" t="s">
        <v>2604</v>
      </c>
      <c r="R416" t="str">
        <f t="shared" si="39"/>
        <v/>
      </c>
      <c r="S416" s="9">
        <v>4</v>
      </c>
      <c r="T416">
        <f t="shared" si="40"/>
        <v>0</v>
      </c>
      <c r="U416">
        <f t="shared" si="41"/>
        <v>989.31</v>
      </c>
    </row>
    <row r="417" spans="1:21" x14ac:dyDescent="0.35">
      <c r="A417" s="4" t="s">
        <v>429</v>
      </c>
      <c r="B417" s="2">
        <v>45551</v>
      </c>
      <c r="C417" s="9">
        <f t="shared" si="36"/>
        <v>9</v>
      </c>
      <c r="D417" s="9" t="str">
        <f t="shared" si="37"/>
        <v>Sep</v>
      </c>
      <c r="E417" s="9">
        <f t="shared" si="38"/>
        <v>2024</v>
      </c>
      <c r="F417" t="s">
        <v>1978</v>
      </c>
      <c r="H417" s="9" t="str" cm="1">
        <f t="array" ref="H417">_xlfn.IFS(OR(ISBLANK(G417), G417=""),"Unknown",G417&lt;=12,"Child",G417&lt;=17,"Teen",G417&lt;=29,"Young Adult",G417&lt;=44,"Adult",G417&lt;=59,"Middle Age",G417&lt;=79,"Senior",G417&gt;=80,"Elderly")</f>
        <v>Unknown</v>
      </c>
      <c r="I417" s="4" t="s">
        <v>2558</v>
      </c>
      <c r="K417" s="7">
        <v>53.3</v>
      </c>
      <c r="L417" s="4" t="s">
        <v>2565</v>
      </c>
      <c r="M417" s="4" t="s">
        <v>2581</v>
      </c>
      <c r="N417" s="4" t="s">
        <v>2589</v>
      </c>
      <c r="O417" s="4" t="s">
        <v>2598</v>
      </c>
      <c r="P417" s="11">
        <v>638.67999999999995</v>
      </c>
      <c r="Q417" s="4" t="s">
        <v>2602</v>
      </c>
      <c r="R417" t="str">
        <f t="shared" si="39"/>
        <v/>
      </c>
      <c r="S417" s="9">
        <v>2</v>
      </c>
      <c r="T417">
        <f t="shared" si="40"/>
        <v>0</v>
      </c>
      <c r="U417">
        <f t="shared" si="41"/>
        <v>638.67999999999995</v>
      </c>
    </row>
    <row r="418" spans="1:21" x14ac:dyDescent="0.35">
      <c r="A418" s="4" t="s">
        <v>430</v>
      </c>
      <c r="B418" s="2">
        <v>45636</v>
      </c>
      <c r="C418" s="9">
        <f t="shared" si="36"/>
        <v>12</v>
      </c>
      <c r="D418" s="9" t="str">
        <f t="shared" si="37"/>
        <v>Dec</v>
      </c>
      <c r="E418" s="9">
        <f t="shared" si="38"/>
        <v>2024</v>
      </c>
      <c r="F418" t="s">
        <v>1979</v>
      </c>
      <c r="H418" s="9" t="str" cm="1">
        <f t="array" ref="H418">_xlfn.IFS(OR(ISBLANK(G418), G418=""),"Unknown",G418&lt;=12,"Child",G418&lt;=17,"Teen",G418&lt;=29,"Young Adult",G418&lt;=44,"Adult",G418&lt;=59,"Middle Age",G418&lt;=79,"Senior",G418&gt;=80,"Elderly")</f>
        <v>Unknown</v>
      </c>
      <c r="I418" s="4" t="s">
        <v>2561</v>
      </c>
      <c r="K418" s="7"/>
      <c r="L418" s="4" t="s">
        <v>2568</v>
      </c>
      <c r="M418" s="4" t="s">
        <v>2583</v>
      </c>
      <c r="N418" s="4" t="s">
        <v>2588</v>
      </c>
      <c r="O418" s="4" t="s">
        <v>2598</v>
      </c>
      <c r="P418" s="11">
        <v>995.83</v>
      </c>
      <c r="Q418" s="4" t="s">
        <v>2604</v>
      </c>
      <c r="R418" t="str">
        <f t="shared" si="39"/>
        <v/>
      </c>
      <c r="S418" s="9">
        <v>4</v>
      </c>
      <c r="T418">
        <f t="shared" si="40"/>
        <v>0</v>
      </c>
      <c r="U418">
        <f t="shared" si="41"/>
        <v>995.83</v>
      </c>
    </row>
    <row r="419" spans="1:21" x14ac:dyDescent="0.35">
      <c r="A419" s="4" t="s">
        <v>431</v>
      </c>
      <c r="B419" s="2">
        <v>45729</v>
      </c>
      <c r="C419" s="9">
        <f t="shared" si="36"/>
        <v>3</v>
      </c>
      <c r="D419" s="9" t="str">
        <f t="shared" si="37"/>
        <v>Mar</v>
      </c>
      <c r="E419" s="9">
        <f t="shared" si="38"/>
        <v>2025</v>
      </c>
      <c r="F419" t="s">
        <v>1980</v>
      </c>
      <c r="G419" s="9">
        <v>80</v>
      </c>
      <c r="H419" s="9" t="str" cm="1">
        <f t="array" ref="H419">_xlfn.IFS(OR(ISBLANK(G419), G419=""),"Unknown",G419&lt;=12,"Child",G419&lt;=17,"Teen",G419&lt;=29,"Young Adult",G419&lt;=44,"Adult",G419&lt;=59,"Middle Age",G419&lt;=79,"Senior",G419&gt;=80,"Elderly")</f>
        <v>Elderly</v>
      </c>
      <c r="I419" s="4" t="s">
        <v>2558</v>
      </c>
      <c r="K419" s="7">
        <v>75.599999999999994</v>
      </c>
      <c r="L419" s="4" t="s">
        <v>2563</v>
      </c>
      <c r="M419" s="4" t="s">
        <v>2577</v>
      </c>
      <c r="N419" s="4" t="s">
        <v>2585</v>
      </c>
      <c r="O419" s="4" t="s">
        <v>2601</v>
      </c>
      <c r="P419" s="11">
        <v>221.5</v>
      </c>
      <c r="Q419" t="s">
        <v>2609</v>
      </c>
      <c r="R419" t="str">
        <f t="shared" si="39"/>
        <v/>
      </c>
      <c r="S419" s="9">
        <v>4</v>
      </c>
      <c r="T419">
        <f t="shared" si="40"/>
        <v>0</v>
      </c>
      <c r="U419">
        <f t="shared" si="41"/>
        <v>221.5</v>
      </c>
    </row>
    <row r="420" spans="1:21" x14ac:dyDescent="0.35">
      <c r="A420" s="4" t="s">
        <v>432</v>
      </c>
      <c r="B420" s="2">
        <v>45737</v>
      </c>
      <c r="C420" s="9">
        <f t="shared" si="36"/>
        <v>3</v>
      </c>
      <c r="D420" s="9" t="str">
        <f t="shared" si="37"/>
        <v>Mar</v>
      </c>
      <c r="E420" s="9">
        <f t="shared" si="38"/>
        <v>2025</v>
      </c>
      <c r="F420" t="s">
        <v>1571</v>
      </c>
      <c r="G420" s="9">
        <v>15</v>
      </c>
      <c r="H420" s="9" t="str" cm="1">
        <f t="array" ref="H420">_xlfn.IFS(OR(ISBLANK(G420), G420=""),"Unknown",G420&lt;=12,"Child",G420&lt;=17,"Teen",G420&lt;=29,"Young Adult",G420&lt;=44,"Adult",G420&lt;=59,"Middle Age",G420&lt;=79,"Senior",G420&gt;=80,"Elderly")</f>
        <v>Teen</v>
      </c>
      <c r="I420" t="s">
        <v>2607</v>
      </c>
      <c r="K420" s="7"/>
      <c r="L420" s="4" t="s">
        <v>2565</v>
      </c>
      <c r="M420" s="4" t="s">
        <v>2572</v>
      </c>
      <c r="N420" s="4" t="s">
        <v>2588</v>
      </c>
      <c r="O420" s="4" t="s">
        <v>2598</v>
      </c>
      <c r="P420" s="11">
        <v>356.49</v>
      </c>
      <c r="Q420" s="4" t="s">
        <v>2603</v>
      </c>
      <c r="R420" t="str">
        <f t="shared" si="39"/>
        <v/>
      </c>
      <c r="S420" s="9">
        <v>4</v>
      </c>
      <c r="T420">
        <f t="shared" si="40"/>
        <v>356.49</v>
      </c>
      <c r="U420">
        <f t="shared" si="41"/>
        <v>0</v>
      </c>
    </row>
    <row r="421" spans="1:21" x14ac:dyDescent="0.35">
      <c r="A421" s="4" t="s">
        <v>433</v>
      </c>
      <c r="B421" s="2">
        <v>45873</v>
      </c>
      <c r="C421" s="9">
        <f t="shared" si="36"/>
        <v>8</v>
      </c>
      <c r="D421" s="9" t="str">
        <f t="shared" si="37"/>
        <v>Aug</v>
      </c>
      <c r="E421" s="9">
        <f t="shared" si="38"/>
        <v>2025</v>
      </c>
      <c r="F421" t="s">
        <v>1981</v>
      </c>
      <c r="H421" s="9" t="str" cm="1">
        <f t="array" ref="H421">_xlfn.IFS(OR(ISBLANK(G421), G421=""),"Unknown",G421&lt;=12,"Child",G421&lt;=17,"Teen",G421&lt;=29,"Young Adult",G421&lt;=44,"Adult",G421&lt;=59,"Middle Age",G421&lt;=79,"Senior",G421&gt;=80,"Elderly")</f>
        <v>Unknown</v>
      </c>
      <c r="I421" s="4" t="s">
        <v>2558</v>
      </c>
      <c r="K421" s="7">
        <v>46.9</v>
      </c>
      <c r="L421" s="4" t="s">
        <v>2564</v>
      </c>
      <c r="M421" s="4" t="s">
        <v>2577</v>
      </c>
      <c r="N421" s="4" t="s">
        <v>2597</v>
      </c>
      <c r="O421" s="4" t="s">
        <v>2598</v>
      </c>
      <c r="P421" s="11">
        <v>925.6</v>
      </c>
      <c r="Q421" t="s">
        <v>2609</v>
      </c>
      <c r="R421" t="str">
        <f t="shared" si="39"/>
        <v/>
      </c>
      <c r="S421" s="9">
        <v>1</v>
      </c>
      <c r="T421">
        <f t="shared" si="40"/>
        <v>0</v>
      </c>
      <c r="U421">
        <f t="shared" si="41"/>
        <v>925.6</v>
      </c>
    </row>
    <row r="422" spans="1:21" x14ac:dyDescent="0.35">
      <c r="A422" s="4" t="s">
        <v>434</v>
      </c>
      <c r="B422" s="2">
        <v>45773</v>
      </c>
      <c r="C422" s="9">
        <f t="shared" si="36"/>
        <v>4</v>
      </c>
      <c r="D422" s="9" t="str">
        <f t="shared" si="37"/>
        <v>Apr</v>
      </c>
      <c r="E422" s="9">
        <f t="shared" si="38"/>
        <v>2025</v>
      </c>
      <c r="F422" t="s">
        <v>1982</v>
      </c>
      <c r="G422" s="9">
        <v>50</v>
      </c>
      <c r="H422" s="9" t="str" cm="1">
        <f t="array" ref="H422">_xlfn.IFS(OR(ISBLANK(G422), G422=""),"Unknown",G422&lt;=12,"Child",G422&lt;=17,"Teen",G422&lt;=29,"Young Adult",G422&lt;=44,"Adult",G422&lt;=59,"Middle Age",G422&lt;=79,"Senior",G422&gt;=80,"Elderly")</f>
        <v>Middle Age</v>
      </c>
      <c r="I422" s="4" t="s">
        <v>2607</v>
      </c>
      <c r="K422" s="7"/>
      <c r="L422" s="4" t="s">
        <v>2564</v>
      </c>
      <c r="M422" s="4" t="s">
        <v>2581</v>
      </c>
      <c r="N422" s="4" t="s">
        <v>2586</v>
      </c>
      <c r="O422" s="4" t="s">
        <v>2600</v>
      </c>
      <c r="P422" s="11">
        <v>228.69</v>
      </c>
      <c r="Q422" s="4" t="s">
        <v>2604</v>
      </c>
      <c r="R422" t="str">
        <f t="shared" si="39"/>
        <v/>
      </c>
      <c r="S422" s="9">
        <v>3</v>
      </c>
      <c r="T422">
        <f t="shared" si="40"/>
        <v>0</v>
      </c>
      <c r="U422">
        <f t="shared" si="41"/>
        <v>228.69</v>
      </c>
    </row>
    <row r="423" spans="1:21" x14ac:dyDescent="0.35">
      <c r="A423" s="4" t="s">
        <v>435</v>
      </c>
      <c r="B423" s="2">
        <v>45575</v>
      </c>
      <c r="C423" s="9">
        <f t="shared" si="36"/>
        <v>10</v>
      </c>
      <c r="D423" s="9" t="str">
        <f t="shared" si="37"/>
        <v>Oct</v>
      </c>
      <c r="E423" s="9">
        <f t="shared" si="38"/>
        <v>2024</v>
      </c>
      <c r="F423" t="s">
        <v>1983</v>
      </c>
      <c r="H423" s="9" t="str" cm="1">
        <f t="array" ref="H423">_xlfn.IFS(OR(ISBLANK(G423), G423=""),"Unknown",G423&lt;=12,"Child",G423&lt;=17,"Teen",G423&lt;=29,"Young Adult",G423&lt;=44,"Adult",G423&lt;=59,"Middle Age",G423&lt;=79,"Senior",G423&gt;=80,"Elderly")</f>
        <v>Unknown</v>
      </c>
      <c r="I423" s="4" t="s">
        <v>2558</v>
      </c>
      <c r="J423" s="7">
        <v>192.7</v>
      </c>
      <c r="K423" s="7"/>
      <c r="L423" s="4" t="s">
        <v>2564</v>
      </c>
      <c r="M423" s="4" t="s">
        <v>2576</v>
      </c>
      <c r="N423" s="4" t="s">
        <v>2589</v>
      </c>
      <c r="O423" s="4" t="s">
        <v>2599</v>
      </c>
      <c r="P423" s="11">
        <v>495.22</v>
      </c>
      <c r="Q423" s="4" t="s">
        <v>2603</v>
      </c>
      <c r="R423" t="str">
        <f t="shared" si="39"/>
        <v/>
      </c>
      <c r="S423" s="9">
        <v>4</v>
      </c>
      <c r="T423">
        <f t="shared" si="40"/>
        <v>495.22</v>
      </c>
      <c r="U423">
        <f t="shared" si="41"/>
        <v>0</v>
      </c>
    </row>
    <row r="424" spans="1:21" x14ac:dyDescent="0.35">
      <c r="A424" s="4" t="s">
        <v>436</v>
      </c>
      <c r="B424" s="2">
        <v>45526</v>
      </c>
      <c r="C424" s="9">
        <f t="shared" si="36"/>
        <v>8</v>
      </c>
      <c r="D424" s="9" t="str">
        <f t="shared" si="37"/>
        <v>Aug</v>
      </c>
      <c r="E424" s="9">
        <f t="shared" si="38"/>
        <v>2024</v>
      </c>
      <c r="F424" t="s">
        <v>1984</v>
      </c>
      <c r="H424" s="9" t="str" cm="1">
        <f t="array" ref="H424">_xlfn.IFS(OR(ISBLANK(G424), G424=""),"Unknown",G424&lt;=12,"Child",G424&lt;=17,"Teen",G424&lt;=29,"Young Adult",G424&lt;=44,"Adult",G424&lt;=59,"Middle Age",G424&lt;=79,"Senior",G424&gt;=80,"Elderly")</f>
        <v>Unknown</v>
      </c>
      <c r="I424" s="4" t="s">
        <v>2607</v>
      </c>
      <c r="J424" s="7">
        <v>194.3</v>
      </c>
      <c r="K424" s="7"/>
      <c r="L424" s="4" t="s">
        <v>2566</v>
      </c>
      <c r="M424" s="4" t="s">
        <v>2580</v>
      </c>
      <c r="N424" s="4" t="s">
        <v>2586</v>
      </c>
      <c r="O424" s="4" t="s">
        <v>2601</v>
      </c>
      <c r="P424" s="11">
        <v>627.16999999999996</v>
      </c>
      <c r="Q424" t="s">
        <v>2609</v>
      </c>
      <c r="R424" t="str">
        <f t="shared" si="39"/>
        <v/>
      </c>
      <c r="S424" s="9">
        <v>4</v>
      </c>
      <c r="T424">
        <f t="shared" si="40"/>
        <v>0</v>
      </c>
      <c r="U424">
        <f t="shared" si="41"/>
        <v>627.16999999999996</v>
      </c>
    </row>
    <row r="425" spans="1:21" x14ac:dyDescent="0.35">
      <c r="A425" s="4" t="s">
        <v>437</v>
      </c>
      <c r="B425" s="2">
        <v>45394</v>
      </c>
      <c r="C425" s="9">
        <f t="shared" si="36"/>
        <v>4</v>
      </c>
      <c r="D425" s="9" t="str">
        <f t="shared" si="37"/>
        <v>Apr</v>
      </c>
      <c r="E425" s="9">
        <f t="shared" si="38"/>
        <v>2024</v>
      </c>
      <c r="F425" t="s">
        <v>1985</v>
      </c>
      <c r="H425" s="9" t="str" cm="1">
        <f t="array" ref="H425">_xlfn.IFS(OR(ISBLANK(G425), G425=""),"Unknown",G425&lt;=12,"Child",G425&lt;=17,"Teen",G425&lt;=29,"Young Adult",G425&lt;=44,"Adult",G425&lt;=59,"Middle Age",G425&lt;=79,"Senior",G425&gt;=80,"Elderly")</f>
        <v>Unknown</v>
      </c>
      <c r="I425" t="s">
        <v>2607</v>
      </c>
      <c r="K425" s="7">
        <v>114.9</v>
      </c>
      <c r="L425" s="4" t="s">
        <v>2564</v>
      </c>
      <c r="M425" s="4" t="s">
        <v>2580</v>
      </c>
      <c r="N425" s="4" t="s">
        <v>2588</v>
      </c>
      <c r="O425" s="4" t="s">
        <v>2598</v>
      </c>
      <c r="P425" s="11">
        <v>160.57</v>
      </c>
      <c r="Q425" s="4" t="s">
        <v>2602</v>
      </c>
      <c r="R425" t="str">
        <f t="shared" si="39"/>
        <v/>
      </c>
      <c r="S425" s="9">
        <v>2</v>
      </c>
      <c r="T425">
        <f t="shared" si="40"/>
        <v>0</v>
      </c>
      <c r="U425">
        <f t="shared" si="41"/>
        <v>160.57</v>
      </c>
    </row>
    <row r="426" spans="1:21" x14ac:dyDescent="0.35">
      <c r="A426" s="4" t="s">
        <v>438</v>
      </c>
      <c r="B426" s="2">
        <v>45686</v>
      </c>
      <c r="C426" s="9">
        <f t="shared" si="36"/>
        <v>1</v>
      </c>
      <c r="D426" s="9" t="str">
        <f t="shared" si="37"/>
        <v>Jan</v>
      </c>
      <c r="E426" s="9">
        <f t="shared" si="38"/>
        <v>2025</v>
      </c>
      <c r="F426" t="s">
        <v>1986</v>
      </c>
      <c r="H426" s="9" t="str" cm="1">
        <f t="array" ref="H426">_xlfn.IFS(OR(ISBLANK(G426), G426=""),"Unknown",G426&lt;=12,"Child",G426&lt;=17,"Teen",G426&lt;=29,"Young Adult",G426&lt;=44,"Adult",G426&lt;=59,"Middle Age",G426&lt;=79,"Senior",G426&gt;=80,"Elderly")</f>
        <v>Unknown</v>
      </c>
      <c r="I426" s="4" t="s">
        <v>2558</v>
      </c>
      <c r="J426" s="7">
        <v>197.9</v>
      </c>
      <c r="K426" s="7"/>
      <c r="L426" s="4" t="s">
        <v>2567</v>
      </c>
      <c r="M426" s="4" t="s">
        <v>2579</v>
      </c>
      <c r="N426" s="4" t="s">
        <v>2591</v>
      </c>
      <c r="O426" s="4" t="s">
        <v>2598</v>
      </c>
      <c r="P426" s="11">
        <v>524.21</v>
      </c>
      <c r="Q426" s="4" t="s">
        <v>2604</v>
      </c>
      <c r="R426" t="str">
        <f t="shared" si="39"/>
        <v/>
      </c>
      <c r="S426" s="9">
        <v>3</v>
      </c>
      <c r="T426">
        <f t="shared" si="40"/>
        <v>0</v>
      </c>
      <c r="U426">
        <f t="shared" si="41"/>
        <v>524.21</v>
      </c>
    </row>
    <row r="427" spans="1:21" x14ac:dyDescent="0.35">
      <c r="A427" s="4" t="s">
        <v>439</v>
      </c>
      <c r="B427" s="2">
        <v>45549</v>
      </c>
      <c r="C427" s="9">
        <f t="shared" si="36"/>
        <v>9</v>
      </c>
      <c r="D427" s="9" t="str">
        <f t="shared" si="37"/>
        <v>Sep</v>
      </c>
      <c r="E427" s="9">
        <f t="shared" si="38"/>
        <v>2024</v>
      </c>
      <c r="F427" t="s">
        <v>1987</v>
      </c>
      <c r="H427" s="9" t="str" cm="1">
        <f t="array" ref="H427">_xlfn.IFS(OR(ISBLANK(G427), G427=""),"Unknown",G427&lt;=12,"Child",G427&lt;=17,"Teen",G427&lt;=29,"Young Adult",G427&lt;=44,"Adult",G427&lt;=59,"Middle Age",G427&lt;=79,"Senior",G427&gt;=80,"Elderly")</f>
        <v>Unknown</v>
      </c>
      <c r="I427" s="4" t="s">
        <v>2558</v>
      </c>
      <c r="K427" s="7"/>
      <c r="L427" s="4" t="s">
        <v>2567</v>
      </c>
      <c r="M427" s="4" t="s">
        <v>2574</v>
      </c>
      <c r="N427" s="4" t="s">
        <v>2586</v>
      </c>
      <c r="O427" s="4" t="s">
        <v>2598</v>
      </c>
      <c r="P427" s="11">
        <v>991.93</v>
      </c>
      <c r="Q427" s="4" t="s">
        <v>2602</v>
      </c>
      <c r="R427" t="str">
        <f t="shared" si="39"/>
        <v/>
      </c>
      <c r="S427" s="9">
        <v>2</v>
      </c>
      <c r="T427">
        <f t="shared" si="40"/>
        <v>0</v>
      </c>
      <c r="U427">
        <f t="shared" si="41"/>
        <v>991.93</v>
      </c>
    </row>
    <row r="428" spans="1:21" x14ac:dyDescent="0.35">
      <c r="A428" s="4" t="s">
        <v>440</v>
      </c>
      <c r="B428" s="2">
        <v>45764</v>
      </c>
      <c r="C428" s="9">
        <f t="shared" si="36"/>
        <v>4</v>
      </c>
      <c r="D428" s="9" t="str">
        <f t="shared" si="37"/>
        <v>Apr</v>
      </c>
      <c r="E428" s="9">
        <f t="shared" si="38"/>
        <v>2025</v>
      </c>
      <c r="F428" t="s">
        <v>1988</v>
      </c>
      <c r="H428" s="9" t="str" cm="1">
        <f t="array" ref="H428">_xlfn.IFS(OR(ISBLANK(G428), G428=""),"Unknown",G428&lt;=12,"Child",G428&lt;=17,"Teen",G428&lt;=29,"Young Adult",G428&lt;=44,"Adult",G428&lt;=59,"Middle Age",G428&lt;=79,"Senior",G428&gt;=80,"Elderly")</f>
        <v>Unknown</v>
      </c>
      <c r="I428" s="4" t="s">
        <v>2558</v>
      </c>
      <c r="J428" s="7">
        <v>179.3</v>
      </c>
      <c r="K428" s="7"/>
      <c r="L428" s="4" t="s">
        <v>2565</v>
      </c>
      <c r="M428" s="4" t="s">
        <v>2571</v>
      </c>
      <c r="N428" s="4" t="s">
        <v>2584</v>
      </c>
      <c r="O428" s="4" t="s">
        <v>2601</v>
      </c>
      <c r="P428" s="11">
        <v>773.98</v>
      </c>
      <c r="Q428" s="4" t="s">
        <v>2602</v>
      </c>
      <c r="R428" t="str">
        <f t="shared" si="39"/>
        <v/>
      </c>
      <c r="S428" s="9">
        <v>1</v>
      </c>
      <c r="T428">
        <f t="shared" si="40"/>
        <v>0</v>
      </c>
      <c r="U428">
        <f t="shared" si="41"/>
        <v>773.98</v>
      </c>
    </row>
    <row r="429" spans="1:21" x14ac:dyDescent="0.35">
      <c r="A429" s="4" t="s">
        <v>441</v>
      </c>
      <c r="B429" s="2">
        <v>45561</v>
      </c>
      <c r="C429" s="9">
        <f t="shared" si="36"/>
        <v>9</v>
      </c>
      <c r="D429" s="9" t="str">
        <f t="shared" si="37"/>
        <v>Sep</v>
      </c>
      <c r="E429" s="9">
        <f t="shared" si="38"/>
        <v>2024</v>
      </c>
      <c r="F429" t="s">
        <v>1989</v>
      </c>
      <c r="H429" s="9" t="str" cm="1">
        <f t="array" ref="H429">_xlfn.IFS(OR(ISBLANK(G429), G429=""),"Unknown",G429&lt;=12,"Child",G429&lt;=17,"Teen",G429&lt;=29,"Young Adult",G429&lt;=44,"Adult",G429&lt;=59,"Middle Age",G429&lt;=79,"Senior",G429&gt;=80,"Elderly")</f>
        <v>Unknown</v>
      </c>
      <c r="I429" s="4" t="s">
        <v>2558</v>
      </c>
      <c r="K429" s="7"/>
      <c r="L429" s="4" t="s">
        <v>2563</v>
      </c>
      <c r="M429" s="4" t="s">
        <v>2581</v>
      </c>
      <c r="N429" s="4" t="s">
        <v>2589</v>
      </c>
      <c r="O429" s="4" t="s">
        <v>2598</v>
      </c>
      <c r="P429" s="11">
        <v>460.94</v>
      </c>
      <c r="Q429" s="4" t="s">
        <v>2602</v>
      </c>
      <c r="R429" t="str">
        <f t="shared" si="39"/>
        <v/>
      </c>
      <c r="S429" s="9">
        <v>1</v>
      </c>
      <c r="T429">
        <f t="shared" si="40"/>
        <v>0</v>
      </c>
      <c r="U429">
        <f t="shared" si="41"/>
        <v>460.94</v>
      </c>
    </row>
    <row r="430" spans="1:21" x14ac:dyDescent="0.35">
      <c r="A430" s="4" t="s">
        <v>442</v>
      </c>
      <c r="B430" s="2">
        <v>45813</v>
      </c>
      <c r="C430" s="9">
        <f t="shared" si="36"/>
        <v>6</v>
      </c>
      <c r="D430" s="9" t="str">
        <f t="shared" si="37"/>
        <v>Jun</v>
      </c>
      <c r="E430" s="9">
        <f t="shared" si="38"/>
        <v>2025</v>
      </c>
      <c r="F430" t="s">
        <v>1990</v>
      </c>
      <c r="G430" s="9">
        <v>49</v>
      </c>
      <c r="H430" s="9" t="str" cm="1">
        <f t="array" ref="H430">_xlfn.IFS(OR(ISBLANK(G430), G430=""),"Unknown",G430&lt;=12,"Child",G430&lt;=17,"Teen",G430&lt;=29,"Young Adult",G430&lt;=44,"Adult",G430&lt;=59,"Middle Age",G430&lt;=79,"Senior",G430&gt;=80,"Elderly")</f>
        <v>Middle Age</v>
      </c>
      <c r="I430" s="4" t="s">
        <v>2558</v>
      </c>
      <c r="K430" s="7"/>
      <c r="L430" s="4" t="s">
        <v>2567</v>
      </c>
      <c r="M430" s="4" t="s">
        <v>2579</v>
      </c>
      <c r="N430" s="4" t="s">
        <v>2587</v>
      </c>
      <c r="O430" s="4" t="s">
        <v>2599</v>
      </c>
      <c r="P430" s="11">
        <v>201.01</v>
      </c>
      <c r="Q430" t="s">
        <v>2609</v>
      </c>
      <c r="R430" t="str">
        <f t="shared" si="39"/>
        <v/>
      </c>
      <c r="S430" s="9">
        <v>1</v>
      </c>
      <c r="T430">
        <f t="shared" si="40"/>
        <v>0</v>
      </c>
      <c r="U430">
        <f t="shared" si="41"/>
        <v>201.01</v>
      </c>
    </row>
    <row r="431" spans="1:21" x14ac:dyDescent="0.35">
      <c r="A431" s="4" t="s">
        <v>443</v>
      </c>
      <c r="B431" s="2">
        <v>45523</v>
      </c>
      <c r="C431" s="9">
        <f t="shared" si="36"/>
        <v>8</v>
      </c>
      <c r="D431" s="9" t="str">
        <f t="shared" si="37"/>
        <v>Aug</v>
      </c>
      <c r="E431" s="9">
        <f t="shared" si="38"/>
        <v>2024</v>
      </c>
      <c r="F431" t="s">
        <v>1991</v>
      </c>
      <c r="H431" s="9" t="str" cm="1">
        <f t="array" ref="H431">_xlfn.IFS(OR(ISBLANK(G431), G431=""),"Unknown",G431&lt;=12,"Child",G431&lt;=17,"Teen",G431&lt;=29,"Young Adult",G431&lt;=44,"Adult",G431&lt;=59,"Middle Age",G431&lt;=79,"Senior",G431&gt;=80,"Elderly")</f>
        <v>Unknown</v>
      </c>
      <c r="I431" s="4" t="s">
        <v>2607</v>
      </c>
      <c r="K431" s="7"/>
      <c r="L431" s="4" t="s">
        <v>2565</v>
      </c>
      <c r="M431" s="4" t="s">
        <v>2574</v>
      </c>
      <c r="N431" s="4" t="s">
        <v>2589</v>
      </c>
      <c r="O431" s="4" t="s">
        <v>2598</v>
      </c>
      <c r="P431" s="11">
        <v>430.67</v>
      </c>
      <c r="Q431" t="s">
        <v>2609</v>
      </c>
      <c r="R431" t="str">
        <f t="shared" si="39"/>
        <v/>
      </c>
      <c r="S431" s="9">
        <v>2</v>
      </c>
      <c r="T431">
        <f t="shared" si="40"/>
        <v>0</v>
      </c>
      <c r="U431">
        <f t="shared" si="41"/>
        <v>430.67</v>
      </c>
    </row>
    <row r="432" spans="1:21" x14ac:dyDescent="0.35">
      <c r="A432" s="4" t="s">
        <v>444</v>
      </c>
      <c r="B432" s="2">
        <v>45735</v>
      </c>
      <c r="C432" s="9">
        <f t="shared" si="36"/>
        <v>3</v>
      </c>
      <c r="D432" s="9" t="str">
        <f t="shared" si="37"/>
        <v>Mar</v>
      </c>
      <c r="E432" s="9">
        <f t="shared" si="38"/>
        <v>2025</v>
      </c>
      <c r="F432" t="s">
        <v>1992</v>
      </c>
      <c r="G432" s="9">
        <v>44</v>
      </c>
      <c r="H432" s="9" t="str" cm="1">
        <f t="array" ref="H432">_xlfn.IFS(OR(ISBLANK(G432), G432=""),"Unknown",G432&lt;=12,"Child",G432&lt;=17,"Teen",G432&lt;=29,"Young Adult",G432&lt;=44,"Adult",G432&lt;=59,"Middle Age",G432&lt;=79,"Senior",G432&gt;=80,"Elderly")</f>
        <v>Adult</v>
      </c>
      <c r="I432" s="4" t="s">
        <v>2558</v>
      </c>
      <c r="J432" s="7">
        <v>195</v>
      </c>
      <c r="K432" s="7"/>
      <c r="L432" s="4" t="s">
        <v>2568</v>
      </c>
      <c r="M432" s="4" t="s">
        <v>2577</v>
      </c>
      <c r="N432" s="4" t="s">
        <v>2587</v>
      </c>
      <c r="O432" s="4" t="s">
        <v>2600</v>
      </c>
      <c r="P432" s="11">
        <v>869.56</v>
      </c>
      <c r="Q432" s="4" t="s">
        <v>2603</v>
      </c>
      <c r="R432" t="str">
        <f t="shared" si="39"/>
        <v/>
      </c>
      <c r="S432" s="9">
        <v>1</v>
      </c>
      <c r="T432">
        <f t="shared" si="40"/>
        <v>869.56</v>
      </c>
      <c r="U432">
        <f t="shared" si="41"/>
        <v>0</v>
      </c>
    </row>
    <row r="433" spans="1:21" x14ac:dyDescent="0.35">
      <c r="A433" s="4" t="s">
        <v>445</v>
      </c>
      <c r="B433" s="2">
        <v>45556</v>
      </c>
      <c r="C433" s="9">
        <f t="shared" si="36"/>
        <v>9</v>
      </c>
      <c r="D433" s="9" t="str">
        <f t="shared" si="37"/>
        <v>Sep</v>
      </c>
      <c r="E433" s="9">
        <f t="shared" si="38"/>
        <v>2024</v>
      </c>
      <c r="F433" t="s">
        <v>1993</v>
      </c>
      <c r="H433" s="9" t="str" cm="1">
        <f t="array" ref="H433">_xlfn.IFS(OR(ISBLANK(G433), G433=""),"Unknown",G433&lt;=12,"Child",G433&lt;=17,"Teen",G433&lt;=29,"Young Adult",G433&lt;=44,"Adult",G433&lt;=59,"Middle Age",G433&lt;=79,"Senior",G433&gt;=80,"Elderly")</f>
        <v>Unknown</v>
      </c>
      <c r="I433" s="4" t="s">
        <v>2561</v>
      </c>
      <c r="J433" s="7">
        <v>120</v>
      </c>
      <c r="K433" s="7">
        <v>41.5</v>
      </c>
      <c r="L433" s="4" t="s">
        <v>2566</v>
      </c>
      <c r="M433" s="4" t="s">
        <v>2579</v>
      </c>
      <c r="N433" s="4" t="s">
        <v>2588</v>
      </c>
      <c r="O433" s="4" t="s">
        <v>2599</v>
      </c>
      <c r="P433" s="11">
        <v>580.92999999999995</v>
      </c>
      <c r="Q433" s="4" t="s">
        <v>2603</v>
      </c>
      <c r="R433" t="str">
        <f t="shared" si="39"/>
        <v/>
      </c>
      <c r="S433" s="9">
        <v>5</v>
      </c>
      <c r="T433">
        <f t="shared" si="40"/>
        <v>580.92999999999995</v>
      </c>
      <c r="U433">
        <f t="shared" si="41"/>
        <v>0</v>
      </c>
    </row>
    <row r="434" spans="1:21" x14ac:dyDescent="0.35">
      <c r="A434" s="4" t="s">
        <v>446</v>
      </c>
      <c r="B434" s="2">
        <v>45362</v>
      </c>
      <c r="C434" s="9">
        <f t="shared" si="36"/>
        <v>3</v>
      </c>
      <c r="D434" s="9" t="str">
        <f t="shared" si="37"/>
        <v>Mar</v>
      </c>
      <c r="E434" s="9">
        <f t="shared" si="38"/>
        <v>2024</v>
      </c>
      <c r="F434" t="s">
        <v>1994</v>
      </c>
      <c r="H434" s="9" t="str" cm="1">
        <f t="array" ref="H434">_xlfn.IFS(OR(ISBLANK(G434), G434=""),"Unknown",G434&lt;=12,"Child",G434&lt;=17,"Teen",G434&lt;=29,"Young Adult",G434&lt;=44,"Adult",G434&lt;=59,"Middle Age",G434&lt;=79,"Senior",G434&gt;=80,"Elderly")</f>
        <v>Unknown</v>
      </c>
      <c r="I434" s="4" t="s">
        <v>2561</v>
      </c>
      <c r="K434" s="7"/>
      <c r="L434" s="4" t="s">
        <v>2568</v>
      </c>
      <c r="M434" s="4" t="s">
        <v>2580</v>
      </c>
      <c r="N434" s="4" t="s">
        <v>2587</v>
      </c>
      <c r="O434" s="4" t="s">
        <v>2601</v>
      </c>
      <c r="P434" s="11">
        <v>649.26</v>
      </c>
      <c r="Q434" s="4" t="s">
        <v>2602</v>
      </c>
      <c r="R434" t="str">
        <f t="shared" si="39"/>
        <v/>
      </c>
      <c r="S434" s="9">
        <v>4</v>
      </c>
      <c r="T434">
        <f t="shared" si="40"/>
        <v>0</v>
      </c>
      <c r="U434">
        <f t="shared" si="41"/>
        <v>649.26</v>
      </c>
    </row>
    <row r="435" spans="1:21" x14ac:dyDescent="0.35">
      <c r="A435" s="4" t="s">
        <v>447</v>
      </c>
      <c r="B435" s="2">
        <v>45677</v>
      </c>
      <c r="C435" s="9">
        <f t="shared" si="36"/>
        <v>1</v>
      </c>
      <c r="D435" s="9" t="str">
        <f t="shared" si="37"/>
        <v>Jan</v>
      </c>
      <c r="E435" s="9">
        <f t="shared" si="38"/>
        <v>2025</v>
      </c>
      <c r="F435" t="s">
        <v>1995</v>
      </c>
      <c r="H435" s="9" t="str" cm="1">
        <f t="array" ref="H435">_xlfn.IFS(OR(ISBLANK(G435), G435=""),"Unknown",G435&lt;=12,"Child",G435&lt;=17,"Teen",G435&lt;=29,"Young Adult",G435&lt;=44,"Adult",G435&lt;=59,"Middle Age",G435&lt;=79,"Senior",G435&gt;=80,"Elderly")</f>
        <v>Unknown</v>
      </c>
      <c r="I435" s="4" t="s">
        <v>2607</v>
      </c>
      <c r="K435" s="7">
        <v>109.6</v>
      </c>
      <c r="L435" s="4" t="s">
        <v>2564</v>
      </c>
      <c r="M435" s="4" t="s">
        <v>2583</v>
      </c>
      <c r="N435" s="4" t="s">
        <v>2588</v>
      </c>
      <c r="O435" s="4" t="s">
        <v>2599</v>
      </c>
      <c r="P435" s="11">
        <v>435.74136853175901</v>
      </c>
      <c r="Q435" t="s">
        <v>2609</v>
      </c>
      <c r="R435" t="str">
        <f t="shared" si="39"/>
        <v/>
      </c>
      <c r="S435" s="9" t="s">
        <v>2610</v>
      </c>
      <c r="T435">
        <f t="shared" si="40"/>
        <v>0</v>
      </c>
      <c r="U435">
        <f t="shared" si="41"/>
        <v>435.74136853175901</v>
      </c>
    </row>
    <row r="436" spans="1:21" x14ac:dyDescent="0.35">
      <c r="A436" s="4" t="s">
        <v>448</v>
      </c>
      <c r="B436" s="2">
        <v>45719</v>
      </c>
      <c r="C436" s="9">
        <f t="shared" si="36"/>
        <v>3</v>
      </c>
      <c r="D436" s="9" t="str">
        <f t="shared" si="37"/>
        <v>Mar</v>
      </c>
      <c r="E436" s="9">
        <f t="shared" si="38"/>
        <v>2025</v>
      </c>
      <c r="F436" t="s">
        <v>1996</v>
      </c>
      <c r="G436" s="9">
        <v>13</v>
      </c>
      <c r="H436" s="9" t="str" cm="1">
        <f t="array" ref="H436">_xlfn.IFS(OR(ISBLANK(G436), G436=""),"Unknown",G436&lt;=12,"Child",G436&lt;=17,"Teen",G436&lt;=29,"Young Adult",G436&lt;=44,"Adult",G436&lt;=59,"Middle Age",G436&lt;=79,"Senior",G436&gt;=80,"Elderly")</f>
        <v>Teen</v>
      </c>
      <c r="I436" s="4" t="s">
        <v>2607</v>
      </c>
      <c r="J436" s="7">
        <v>135.30000000000001</v>
      </c>
      <c r="K436" s="7"/>
      <c r="L436" s="4" t="s">
        <v>2567</v>
      </c>
      <c r="M436" s="4" t="s">
        <v>2572</v>
      </c>
      <c r="N436" s="4" t="s">
        <v>2586</v>
      </c>
      <c r="O436" s="4" t="s">
        <v>2599</v>
      </c>
      <c r="P436" s="11">
        <v>676.48</v>
      </c>
      <c r="Q436" t="s">
        <v>2609</v>
      </c>
      <c r="R436" t="str">
        <f t="shared" si="39"/>
        <v/>
      </c>
      <c r="S436" s="9">
        <v>4</v>
      </c>
      <c r="T436">
        <f t="shared" si="40"/>
        <v>0</v>
      </c>
      <c r="U436">
        <f t="shared" si="41"/>
        <v>676.48</v>
      </c>
    </row>
    <row r="437" spans="1:21" x14ac:dyDescent="0.35">
      <c r="A437" s="4" t="s">
        <v>449</v>
      </c>
      <c r="B437" s="2">
        <v>45534</v>
      </c>
      <c r="C437" s="9">
        <f t="shared" si="36"/>
        <v>8</v>
      </c>
      <c r="D437" s="9" t="str">
        <f t="shared" si="37"/>
        <v>Aug</v>
      </c>
      <c r="E437" s="9">
        <f t="shared" si="38"/>
        <v>2024</v>
      </c>
      <c r="F437" t="s">
        <v>1997</v>
      </c>
      <c r="H437" s="9" t="str" cm="1">
        <f t="array" ref="H437">_xlfn.IFS(OR(ISBLANK(G437), G437=""),"Unknown",G437&lt;=12,"Child",G437&lt;=17,"Teen",G437&lt;=29,"Young Adult",G437&lt;=44,"Adult",G437&lt;=59,"Middle Age",G437&lt;=79,"Senior",G437&gt;=80,"Elderly")</f>
        <v>Unknown</v>
      </c>
      <c r="I437" s="4" t="s">
        <v>2561</v>
      </c>
      <c r="K437" s="7"/>
      <c r="L437" s="4" t="s">
        <v>2565</v>
      </c>
      <c r="M437" s="4" t="s">
        <v>2577</v>
      </c>
      <c r="N437" s="4" t="s">
        <v>2584</v>
      </c>
      <c r="O437" s="4" t="s">
        <v>2598</v>
      </c>
      <c r="P437" s="11">
        <v>54.78</v>
      </c>
      <c r="Q437" s="4" t="s">
        <v>2603</v>
      </c>
      <c r="R437" t="str">
        <f t="shared" si="39"/>
        <v/>
      </c>
      <c r="S437" s="9">
        <v>1</v>
      </c>
      <c r="T437">
        <f t="shared" si="40"/>
        <v>54.78</v>
      </c>
      <c r="U437">
        <f t="shared" si="41"/>
        <v>0</v>
      </c>
    </row>
    <row r="438" spans="1:21" x14ac:dyDescent="0.35">
      <c r="A438" s="4" t="s">
        <v>450</v>
      </c>
      <c r="B438" s="2">
        <v>45500</v>
      </c>
      <c r="C438" s="9">
        <f t="shared" si="36"/>
        <v>7</v>
      </c>
      <c r="D438" s="9" t="str">
        <f t="shared" si="37"/>
        <v>Jul</v>
      </c>
      <c r="E438" s="9">
        <f t="shared" si="38"/>
        <v>2024</v>
      </c>
      <c r="F438" t="s">
        <v>1998</v>
      </c>
      <c r="G438" s="9">
        <v>35</v>
      </c>
      <c r="H438" s="9" t="str" cm="1">
        <f t="array" ref="H438">_xlfn.IFS(OR(ISBLANK(G438), G438=""),"Unknown",G438&lt;=12,"Child",G438&lt;=17,"Teen",G438&lt;=29,"Young Adult",G438&lt;=44,"Adult",G438&lt;=59,"Middle Age",G438&lt;=79,"Senior",G438&gt;=80,"Elderly")</f>
        <v>Adult</v>
      </c>
      <c r="I438" t="s">
        <v>2607</v>
      </c>
      <c r="J438" s="7">
        <v>181.2</v>
      </c>
      <c r="K438" s="7"/>
      <c r="L438" s="4" t="s">
        <v>2566</v>
      </c>
      <c r="M438" s="4" t="s">
        <v>2580</v>
      </c>
      <c r="N438" s="4" t="s">
        <v>2585</v>
      </c>
      <c r="O438" s="4" t="s">
        <v>2598</v>
      </c>
      <c r="P438" s="11">
        <v>705.13</v>
      </c>
      <c r="Q438" s="4" t="s">
        <v>2602</v>
      </c>
      <c r="R438" t="str">
        <f t="shared" si="39"/>
        <v/>
      </c>
      <c r="S438" s="9">
        <v>2</v>
      </c>
      <c r="T438">
        <f t="shared" si="40"/>
        <v>0</v>
      </c>
      <c r="U438">
        <f t="shared" si="41"/>
        <v>705.13</v>
      </c>
    </row>
    <row r="439" spans="1:21" x14ac:dyDescent="0.35">
      <c r="A439" s="4" t="s">
        <v>451</v>
      </c>
      <c r="B439" s="2">
        <v>45750</v>
      </c>
      <c r="C439" s="9">
        <f t="shared" si="36"/>
        <v>4</v>
      </c>
      <c r="D439" s="9" t="str">
        <f t="shared" si="37"/>
        <v>Apr</v>
      </c>
      <c r="E439" s="9">
        <f t="shared" si="38"/>
        <v>2025</v>
      </c>
      <c r="F439" t="s">
        <v>1999</v>
      </c>
      <c r="G439" s="9">
        <v>30</v>
      </c>
      <c r="H439" s="9" t="str" cm="1">
        <f t="array" ref="H439">_xlfn.IFS(OR(ISBLANK(G439), G439=""),"Unknown",G439&lt;=12,"Child",G439&lt;=17,"Teen",G439&lt;=29,"Young Adult",G439&lt;=44,"Adult",G439&lt;=59,"Middle Age",G439&lt;=79,"Senior",G439&gt;=80,"Elderly")</f>
        <v>Adult</v>
      </c>
      <c r="I439" s="4" t="s">
        <v>2561</v>
      </c>
      <c r="K439" s="7"/>
      <c r="L439" s="4" t="s">
        <v>2566</v>
      </c>
      <c r="M439" s="4" t="s">
        <v>2576</v>
      </c>
      <c r="N439" s="4" t="s">
        <v>2586</v>
      </c>
      <c r="O439" s="4" t="s">
        <v>2599</v>
      </c>
      <c r="P439" s="11">
        <v>697.83</v>
      </c>
      <c r="Q439" s="4" t="s">
        <v>2603</v>
      </c>
      <c r="R439" t="str">
        <f t="shared" si="39"/>
        <v/>
      </c>
      <c r="S439" s="9" t="s">
        <v>2610</v>
      </c>
      <c r="T439">
        <f t="shared" si="40"/>
        <v>697.83</v>
      </c>
      <c r="U439">
        <f t="shared" si="41"/>
        <v>0</v>
      </c>
    </row>
    <row r="440" spans="1:21" x14ac:dyDescent="0.35">
      <c r="A440" s="4" t="s">
        <v>452</v>
      </c>
      <c r="B440" s="2">
        <v>45809</v>
      </c>
      <c r="C440" s="9">
        <f t="shared" si="36"/>
        <v>6</v>
      </c>
      <c r="D440" s="9" t="str">
        <f t="shared" si="37"/>
        <v>Jun</v>
      </c>
      <c r="E440" s="9">
        <f t="shared" si="38"/>
        <v>2025</v>
      </c>
      <c r="F440" t="s">
        <v>2000</v>
      </c>
      <c r="G440" s="9">
        <v>24</v>
      </c>
      <c r="H440" s="9" t="str" cm="1">
        <f t="array" ref="H440">_xlfn.IFS(OR(ISBLANK(G440), G440=""),"Unknown",G440&lt;=12,"Child",G440&lt;=17,"Teen",G440&lt;=29,"Young Adult",G440&lt;=44,"Adult",G440&lt;=59,"Middle Age",G440&lt;=79,"Senior",G440&gt;=80,"Elderly")</f>
        <v>Young Adult</v>
      </c>
      <c r="I440" s="4" t="s">
        <v>2558</v>
      </c>
      <c r="K440" s="7"/>
      <c r="L440" s="4" t="s">
        <v>2565</v>
      </c>
      <c r="M440" s="4" t="s">
        <v>2583</v>
      </c>
      <c r="N440" s="4" t="s">
        <v>2590</v>
      </c>
      <c r="O440" s="4" t="s">
        <v>2598</v>
      </c>
      <c r="P440" s="11">
        <v>350.12</v>
      </c>
      <c r="Q440" t="s">
        <v>2609</v>
      </c>
      <c r="R440" t="str">
        <f t="shared" si="39"/>
        <v/>
      </c>
      <c r="S440" s="9">
        <v>4</v>
      </c>
      <c r="T440">
        <f t="shared" si="40"/>
        <v>0</v>
      </c>
      <c r="U440">
        <f t="shared" si="41"/>
        <v>350.12</v>
      </c>
    </row>
    <row r="441" spans="1:21" x14ac:dyDescent="0.35">
      <c r="A441" s="4" t="s">
        <v>453</v>
      </c>
      <c r="B441" s="2">
        <v>45722</v>
      </c>
      <c r="C441" s="9">
        <f t="shared" si="36"/>
        <v>3</v>
      </c>
      <c r="D441" s="9" t="str">
        <f t="shared" si="37"/>
        <v>Mar</v>
      </c>
      <c r="E441" s="9">
        <f t="shared" si="38"/>
        <v>2025</v>
      </c>
      <c r="F441" t="s">
        <v>2001</v>
      </c>
      <c r="G441" s="9">
        <v>88</v>
      </c>
      <c r="H441" s="9" t="str" cm="1">
        <f t="array" ref="H441">_xlfn.IFS(OR(ISBLANK(G441), G441=""),"Unknown",G441&lt;=12,"Child",G441&lt;=17,"Teen",G441&lt;=29,"Young Adult",G441&lt;=44,"Adult",G441&lt;=59,"Middle Age",G441&lt;=79,"Senior",G441&gt;=80,"Elderly")</f>
        <v>Elderly</v>
      </c>
      <c r="I441" s="4" t="s">
        <v>2558</v>
      </c>
      <c r="K441" s="7">
        <v>70</v>
      </c>
      <c r="L441" s="4" t="s">
        <v>2563</v>
      </c>
      <c r="M441" s="4" t="s">
        <v>2579</v>
      </c>
      <c r="N441" s="4" t="s">
        <v>2585</v>
      </c>
      <c r="O441" s="4" t="s">
        <v>2598</v>
      </c>
      <c r="P441" s="11">
        <v>94.442562525660406</v>
      </c>
      <c r="Q441" s="4" t="s">
        <v>2603</v>
      </c>
      <c r="R441" t="str">
        <f t="shared" si="39"/>
        <v/>
      </c>
      <c r="S441" s="9" t="s">
        <v>2610</v>
      </c>
      <c r="T441">
        <f t="shared" si="40"/>
        <v>94.442562525660406</v>
      </c>
      <c r="U441">
        <f t="shared" si="41"/>
        <v>0</v>
      </c>
    </row>
    <row r="442" spans="1:21" x14ac:dyDescent="0.35">
      <c r="A442" s="4" t="s">
        <v>454</v>
      </c>
      <c r="B442" s="2">
        <v>45902</v>
      </c>
      <c r="C442" s="9">
        <f t="shared" si="36"/>
        <v>9</v>
      </c>
      <c r="D442" s="9" t="str">
        <f t="shared" si="37"/>
        <v>Sep</v>
      </c>
      <c r="E442" s="9">
        <f t="shared" si="38"/>
        <v>2025</v>
      </c>
      <c r="F442" t="s">
        <v>2002</v>
      </c>
      <c r="H442" s="9" t="str" cm="1">
        <f t="array" ref="H442">_xlfn.IFS(OR(ISBLANK(G442), G442=""),"Unknown",G442&lt;=12,"Child",G442&lt;=17,"Teen",G442&lt;=29,"Young Adult",G442&lt;=44,"Adult",G442&lt;=59,"Middle Age",G442&lt;=79,"Senior",G442&gt;=80,"Elderly")</f>
        <v>Unknown</v>
      </c>
      <c r="I442" s="4" t="s">
        <v>2561</v>
      </c>
      <c r="K442" s="7"/>
      <c r="L442" s="4" t="s">
        <v>2565</v>
      </c>
      <c r="M442" s="4" t="s">
        <v>2574</v>
      </c>
      <c r="N442" s="4" t="s">
        <v>2588</v>
      </c>
      <c r="O442" s="4" t="s">
        <v>2599</v>
      </c>
      <c r="P442" s="11">
        <v>998.6</v>
      </c>
      <c r="Q442" t="s">
        <v>2609</v>
      </c>
      <c r="R442" t="str">
        <f t="shared" si="39"/>
        <v/>
      </c>
      <c r="S442" s="9">
        <v>5</v>
      </c>
      <c r="T442">
        <f t="shared" si="40"/>
        <v>0</v>
      </c>
      <c r="U442">
        <f t="shared" si="41"/>
        <v>998.6</v>
      </c>
    </row>
    <row r="443" spans="1:21" x14ac:dyDescent="0.35">
      <c r="A443" s="4" t="s">
        <v>455</v>
      </c>
      <c r="B443" s="2">
        <v>45742</v>
      </c>
      <c r="C443" s="9">
        <f t="shared" si="36"/>
        <v>3</v>
      </c>
      <c r="D443" s="9" t="str">
        <f t="shared" si="37"/>
        <v>Mar</v>
      </c>
      <c r="E443" s="9">
        <f t="shared" si="38"/>
        <v>2025</v>
      </c>
      <c r="F443" t="s">
        <v>2003</v>
      </c>
      <c r="H443" s="9" t="str" cm="1">
        <f t="array" ref="H443">_xlfn.IFS(OR(ISBLANK(G443), G443=""),"Unknown",G443&lt;=12,"Child",G443&lt;=17,"Teen",G443&lt;=29,"Young Adult",G443&lt;=44,"Adult",G443&lt;=59,"Middle Age",G443&lt;=79,"Senior",G443&gt;=80,"Elderly")</f>
        <v>Unknown</v>
      </c>
      <c r="I443" t="s">
        <v>2607</v>
      </c>
      <c r="J443" s="7">
        <v>194.2</v>
      </c>
      <c r="K443" s="7"/>
      <c r="L443" s="4" t="s">
        <v>2563</v>
      </c>
      <c r="M443" s="4" t="s">
        <v>2572</v>
      </c>
      <c r="N443" s="4" t="s">
        <v>2589</v>
      </c>
      <c r="O443" s="4" t="s">
        <v>2600</v>
      </c>
      <c r="P443" s="11">
        <v>792.47</v>
      </c>
      <c r="Q443" t="s">
        <v>2609</v>
      </c>
      <c r="R443" t="str">
        <f t="shared" si="39"/>
        <v/>
      </c>
      <c r="S443" s="9" t="s">
        <v>2610</v>
      </c>
      <c r="T443">
        <f t="shared" si="40"/>
        <v>0</v>
      </c>
      <c r="U443">
        <f t="shared" si="41"/>
        <v>792.47</v>
      </c>
    </row>
    <row r="444" spans="1:21" x14ac:dyDescent="0.35">
      <c r="A444" s="4" t="s">
        <v>456</v>
      </c>
      <c r="B444" s="2">
        <v>45424</v>
      </c>
      <c r="C444" s="9">
        <f t="shared" si="36"/>
        <v>5</v>
      </c>
      <c r="D444" s="9" t="str">
        <f t="shared" si="37"/>
        <v>May</v>
      </c>
      <c r="E444" s="9">
        <f t="shared" si="38"/>
        <v>2024</v>
      </c>
      <c r="F444" t="s">
        <v>2004</v>
      </c>
      <c r="G444" s="9">
        <v>90</v>
      </c>
      <c r="H444" s="9" t="str" cm="1">
        <f t="array" ref="H444">_xlfn.IFS(OR(ISBLANK(G444), G444=""),"Unknown",G444&lt;=12,"Child",G444&lt;=17,"Teen",G444&lt;=29,"Young Adult",G444&lt;=44,"Adult",G444&lt;=59,"Middle Age",G444&lt;=79,"Senior",G444&gt;=80,"Elderly")</f>
        <v>Elderly</v>
      </c>
      <c r="I444" s="4" t="s">
        <v>2561</v>
      </c>
      <c r="K444" s="7"/>
      <c r="L444" s="4" t="s">
        <v>2567</v>
      </c>
      <c r="M444" s="4" t="s">
        <v>2583</v>
      </c>
      <c r="N444" s="4" t="s">
        <v>2590</v>
      </c>
      <c r="O444" s="4" t="s">
        <v>2600</v>
      </c>
      <c r="P444" s="11">
        <v>572.66</v>
      </c>
      <c r="Q444" t="s">
        <v>2609</v>
      </c>
      <c r="R444" t="str">
        <f t="shared" si="39"/>
        <v/>
      </c>
      <c r="S444" s="9">
        <v>4</v>
      </c>
      <c r="T444">
        <f t="shared" si="40"/>
        <v>0</v>
      </c>
      <c r="U444">
        <f t="shared" si="41"/>
        <v>572.66</v>
      </c>
    </row>
    <row r="445" spans="1:21" x14ac:dyDescent="0.35">
      <c r="A445" s="4" t="s">
        <v>457</v>
      </c>
      <c r="B445" s="2">
        <v>45603</v>
      </c>
      <c r="C445" s="9">
        <f t="shared" si="36"/>
        <v>11</v>
      </c>
      <c r="D445" s="9" t="str">
        <f t="shared" si="37"/>
        <v>Nov</v>
      </c>
      <c r="E445" s="9">
        <f t="shared" si="38"/>
        <v>2024</v>
      </c>
      <c r="F445" t="s">
        <v>2005</v>
      </c>
      <c r="H445" s="9" t="str" cm="1">
        <f t="array" ref="H445">_xlfn.IFS(OR(ISBLANK(G445), G445=""),"Unknown",G445&lt;=12,"Child",G445&lt;=17,"Teen",G445&lt;=29,"Young Adult",G445&lt;=44,"Adult",G445&lt;=59,"Middle Age",G445&lt;=79,"Senior",G445&gt;=80,"Elderly")</f>
        <v>Unknown</v>
      </c>
      <c r="I445" s="4" t="s">
        <v>2561</v>
      </c>
      <c r="K445" s="7"/>
      <c r="L445" s="4" t="s">
        <v>2565</v>
      </c>
      <c r="M445" s="4" t="s">
        <v>2578</v>
      </c>
      <c r="N445" s="4" t="s">
        <v>2584</v>
      </c>
      <c r="O445" s="4" t="s">
        <v>2600</v>
      </c>
      <c r="P445" s="11">
        <v>218.42</v>
      </c>
      <c r="Q445" t="s">
        <v>2609</v>
      </c>
      <c r="R445" t="str">
        <f t="shared" si="39"/>
        <v/>
      </c>
      <c r="S445" s="9" t="s">
        <v>2610</v>
      </c>
      <c r="T445">
        <f t="shared" si="40"/>
        <v>0</v>
      </c>
      <c r="U445">
        <f t="shared" si="41"/>
        <v>218.42</v>
      </c>
    </row>
    <row r="446" spans="1:21" x14ac:dyDescent="0.35">
      <c r="A446" s="4" t="s">
        <v>458</v>
      </c>
      <c r="B446" s="2">
        <v>45607</v>
      </c>
      <c r="C446" s="9">
        <f t="shared" si="36"/>
        <v>11</v>
      </c>
      <c r="D446" s="9" t="str">
        <f t="shared" si="37"/>
        <v>Nov</v>
      </c>
      <c r="E446" s="9">
        <f t="shared" si="38"/>
        <v>2024</v>
      </c>
      <c r="F446" t="s">
        <v>2006</v>
      </c>
      <c r="H446" s="9" t="str" cm="1">
        <f t="array" ref="H446">_xlfn.IFS(OR(ISBLANK(G446), G446=""),"Unknown",G446&lt;=12,"Child",G446&lt;=17,"Teen",G446&lt;=29,"Young Adult",G446&lt;=44,"Adult",G446&lt;=59,"Middle Age",G446&lt;=79,"Senior",G446&gt;=80,"Elderly")</f>
        <v>Unknown</v>
      </c>
      <c r="I446" s="4" t="s">
        <v>2561</v>
      </c>
      <c r="K446" s="7">
        <v>117.7</v>
      </c>
      <c r="L446" s="4" t="s">
        <v>2564</v>
      </c>
      <c r="M446" s="4" t="s">
        <v>2575</v>
      </c>
      <c r="N446" s="4" t="s">
        <v>2585</v>
      </c>
      <c r="O446" s="4" t="s">
        <v>2598</v>
      </c>
      <c r="P446" s="11">
        <v>675.35</v>
      </c>
      <c r="Q446" s="4" t="s">
        <v>2604</v>
      </c>
      <c r="R446" t="str">
        <f t="shared" si="39"/>
        <v/>
      </c>
      <c r="S446" s="9" t="s">
        <v>2610</v>
      </c>
      <c r="T446">
        <f t="shared" si="40"/>
        <v>0</v>
      </c>
      <c r="U446">
        <f t="shared" si="41"/>
        <v>675.35</v>
      </c>
    </row>
    <row r="447" spans="1:21" x14ac:dyDescent="0.35">
      <c r="A447" s="4" t="s">
        <v>459</v>
      </c>
      <c r="B447" s="2">
        <v>45750</v>
      </c>
      <c r="C447" s="9">
        <f t="shared" si="36"/>
        <v>4</v>
      </c>
      <c r="D447" s="9" t="str">
        <f t="shared" si="37"/>
        <v>Apr</v>
      </c>
      <c r="E447" s="9">
        <f t="shared" si="38"/>
        <v>2025</v>
      </c>
      <c r="F447" t="s">
        <v>2007</v>
      </c>
      <c r="H447" s="9" t="str" cm="1">
        <f t="array" ref="H447">_xlfn.IFS(OR(ISBLANK(G447), G447=""),"Unknown",G447&lt;=12,"Child",G447&lt;=17,"Teen",G447&lt;=29,"Young Adult",G447&lt;=44,"Adult",G447&lt;=59,"Middle Age",G447&lt;=79,"Senior",G447&gt;=80,"Elderly")</f>
        <v>Unknown</v>
      </c>
      <c r="I447" s="4" t="s">
        <v>2558</v>
      </c>
      <c r="K447" s="7"/>
      <c r="L447" s="4" t="s">
        <v>2564</v>
      </c>
      <c r="M447" s="4" t="s">
        <v>2581</v>
      </c>
      <c r="N447" s="4" t="s">
        <v>2590</v>
      </c>
      <c r="O447" s="4" t="s">
        <v>2598</v>
      </c>
      <c r="P447" s="11">
        <v>376.070742454205</v>
      </c>
      <c r="Q447" t="s">
        <v>2609</v>
      </c>
      <c r="R447" t="str">
        <f t="shared" si="39"/>
        <v/>
      </c>
      <c r="S447" s="9">
        <v>5</v>
      </c>
      <c r="T447">
        <f t="shared" si="40"/>
        <v>0</v>
      </c>
      <c r="U447">
        <f t="shared" si="41"/>
        <v>376.070742454205</v>
      </c>
    </row>
    <row r="448" spans="1:21" x14ac:dyDescent="0.35">
      <c r="A448" s="4" t="s">
        <v>460</v>
      </c>
      <c r="B448" s="2">
        <v>45512</v>
      </c>
      <c r="C448" s="9">
        <f t="shared" si="36"/>
        <v>8</v>
      </c>
      <c r="D448" s="9" t="str">
        <f t="shared" si="37"/>
        <v>Aug</v>
      </c>
      <c r="E448" s="9">
        <f t="shared" si="38"/>
        <v>2024</v>
      </c>
      <c r="F448" t="s">
        <v>2008</v>
      </c>
      <c r="H448" s="9" t="str" cm="1">
        <f t="array" ref="H448">_xlfn.IFS(OR(ISBLANK(G448), G448=""),"Unknown",G448&lt;=12,"Child",G448&lt;=17,"Teen",G448&lt;=29,"Young Adult",G448&lt;=44,"Adult",G448&lt;=59,"Middle Age",G448&lt;=79,"Senior",G448&gt;=80,"Elderly")</f>
        <v>Unknown</v>
      </c>
      <c r="I448" t="s">
        <v>2607</v>
      </c>
      <c r="K448" s="7">
        <v>85.6</v>
      </c>
      <c r="L448" s="4" t="s">
        <v>2564</v>
      </c>
      <c r="M448" s="4" t="s">
        <v>2574</v>
      </c>
      <c r="N448" s="4" t="s">
        <v>2590</v>
      </c>
      <c r="O448" s="4" t="s">
        <v>2600</v>
      </c>
      <c r="P448" s="11">
        <v>186.43</v>
      </c>
      <c r="Q448" s="4" t="s">
        <v>2603</v>
      </c>
      <c r="R448" t="str">
        <f t="shared" si="39"/>
        <v/>
      </c>
      <c r="S448" s="9" t="s">
        <v>2610</v>
      </c>
      <c r="T448">
        <f t="shared" si="40"/>
        <v>186.43</v>
      </c>
      <c r="U448">
        <f t="shared" si="41"/>
        <v>0</v>
      </c>
    </row>
    <row r="449" spans="1:21" x14ac:dyDescent="0.35">
      <c r="A449" s="4" t="s">
        <v>461</v>
      </c>
      <c r="B449" s="2">
        <v>45596</v>
      </c>
      <c r="C449" s="9">
        <f t="shared" si="36"/>
        <v>10</v>
      </c>
      <c r="D449" s="9" t="str">
        <f t="shared" si="37"/>
        <v>Oct</v>
      </c>
      <c r="E449" s="9">
        <f t="shared" si="38"/>
        <v>2024</v>
      </c>
      <c r="F449" t="s">
        <v>2009</v>
      </c>
      <c r="H449" s="9" t="str" cm="1">
        <f t="array" ref="H449">_xlfn.IFS(OR(ISBLANK(G449), G449=""),"Unknown",G449&lt;=12,"Child",G449&lt;=17,"Teen",G449&lt;=29,"Young Adult",G449&lt;=44,"Adult",G449&lt;=59,"Middle Age",G449&lt;=79,"Senior",G449&gt;=80,"Elderly")</f>
        <v>Unknown</v>
      </c>
      <c r="I449" s="4" t="s">
        <v>2561</v>
      </c>
      <c r="K449" s="7"/>
      <c r="L449" s="4" t="s">
        <v>2568</v>
      </c>
      <c r="M449" s="4" t="s">
        <v>2583</v>
      </c>
      <c r="N449" s="4" t="s">
        <v>2588</v>
      </c>
      <c r="O449" s="4" t="s">
        <v>2601</v>
      </c>
      <c r="P449" s="11">
        <v>111.09</v>
      </c>
      <c r="Q449" t="s">
        <v>2609</v>
      </c>
      <c r="R449" t="str">
        <f t="shared" si="39"/>
        <v/>
      </c>
      <c r="S449" s="9">
        <v>4</v>
      </c>
      <c r="T449">
        <f t="shared" si="40"/>
        <v>0</v>
      </c>
      <c r="U449">
        <f t="shared" si="41"/>
        <v>111.09</v>
      </c>
    </row>
    <row r="450" spans="1:21" x14ac:dyDescent="0.35">
      <c r="A450" s="4" t="s">
        <v>462</v>
      </c>
      <c r="B450" s="2">
        <v>45461</v>
      </c>
      <c r="C450" s="9">
        <f t="shared" ref="C450:C513" si="42">MONTH(B450)</f>
        <v>6</v>
      </c>
      <c r="D450" s="9" t="str">
        <f t="shared" ref="D450:D513" si="43">TEXT(B450, "mmm")</f>
        <v>Jun</v>
      </c>
      <c r="E450" s="9">
        <f t="shared" ref="E450:E513" si="44">YEAR(B450)</f>
        <v>2024</v>
      </c>
      <c r="F450" t="s">
        <v>2010</v>
      </c>
      <c r="G450" s="9">
        <v>59</v>
      </c>
      <c r="H450" s="9" t="str" cm="1">
        <f t="array" ref="H450">_xlfn.IFS(OR(ISBLANK(G450), G450=""),"Unknown",G450&lt;=12,"Child",G450&lt;=17,"Teen",G450&lt;=29,"Young Adult",G450&lt;=44,"Adult",G450&lt;=59,"Middle Age",G450&lt;=79,"Senior",G450&gt;=80,"Elderly")</f>
        <v>Middle Age</v>
      </c>
      <c r="I450" s="4" t="s">
        <v>2561</v>
      </c>
      <c r="K450" s="7">
        <v>94.6</v>
      </c>
      <c r="L450" s="4" t="s">
        <v>2563</v>
      </c>
      <c r="M450" s="4" t="s">
        <v>2580</v>
      </c>
      <c r="N450" s="4" t="s">
        <v>2590</v>
      </c>
      <c r="O450" s="4" t="s">
        <v>2599</v>
      </c>
      <c r="P450" s="11">
        <v>787.36</v>
      </c>
      <c r="Q450" t="s">
        <v>2609</v>
      </c>
      <c r="R450" t="str">
        <f t="shared" ref="R450:R513" si="45">IF(AND(OR(ISBLANK(P450), P450=""), Q450="Unpaid"), "Needs Review", "")</f>
        <v/>
      </c>
      <c r="S450" s="9">
        <v>4</v>
      </c>
      <c r="T450">
        <f t="shared" ref="T450:T513" si="46">IF(Q450="Paid",P450,0)</f>
        <v>0</v>
      </c>
      <c r="U450">
        <f t="shared" ref="U450:U513" si="47">IF(OR(Q450="Unpaid", Q450 = "Status Missing", Q450 = "Pending"), P450, 0)</f>
        <v>787.36</v>
      </c>
    </row>
    <row r="451" spans="1:21" x14ac:dyDescent="0.35">
      <c r="A451" s="4" t="s">
        <v>463</v>
      </c>
      <c r="B451" s="2">
        <v>45707</v>
      </c>
      <c r="C451" s="9">
        <f t="shared" si="42"/>
        <v>2</v>
      </c>
      <c r="D451" s="9" t="str">
        <f t="shared" si="43"/>
        <v>Feb</v>
      </c>
      <c r="E451" s="9">
        <f t="shared" si="44"/>
        <v>2025</v>
      </c>
      <c r="F451" t="s">
        <v>2011</v>
      </c>
      <c r="G451" s="9">
        <v>72</v>
      </c>
      <c r="H451" s="9" t="str" cm="1">
        <f t="array" ref="H451">_xlfn.IFS(OR(ISBLANK(G451), G451=""),"Unknown",G451&lt;=12,"Child",G451&lt;=17,"Teen",G451&lt;=29,"Young Adult",G451&lt;=44,"Adult",G451&lt;=59,"Middle Age",G451&lt;=79,"Senior",G451&gt;=80,"Elderly")</f>
        <v>Senior</v>
      </c>
      <c r="I451" s="4" t="s">
        <v>2561</v>
      </c>
      <c r="J451" s="7">
        <v>198.9</v>
      </c>
      <c r="K451" s="7">
        <v>77.3</v>
      </c>
      <c r="L451" s="4" t="s">
        <v>2567</v>
      </c>
      <c r="M451" s="4" t="s">
        <v>2571</v>
      </c>
      <c r="N451" s="4" t="s">
        <v>2587</v>
      </c>
      <c r="O451" s="4" t="s">
        <v>2599</v>
      </c>
      <c r="P451" s="11">
        <v>783.8</v>
      </c>
      <c r="Q451" s="4" t="s">
        <v>2604</v>
      </c>
      <c r="R451" t="str">
        <f t="shared" si="45"/>
        <v/>
      </c>
      <c r="S451" s="9">
        <v>4</v>
      </c>
      <c r="T451">
        <f t="shared" si="46"/>
        <v>0</v>
      </c>
      <c r="U451">
        <f t="shared" si="47"/>
        <v>783.8</v>
      </c>
    </row>
    <row r="452" spans="1:21" x14ac:dyDescent="0.35">
      <c r="A452" s="4" t="s">
        <v>464</v>
      </c>
      <c r="B452" s="2">
        <v>45556</v>
      </c>
      <c r="C452" s="9">
        <f t="shared" si="42"/>
        <v>9</v>
      </c>
      <c r="D452" s="9" t="str">
        <f t="shared" si="43"/>
        <v>Sep</v>
      </c>
      <c r="E452" s="9">
        <f t="shared" si="44"/>
        <v>2024</v>
      </c>
      <c r="F452" t="s">
        <v>2012</v>
      </c>
      <c r="H452" s="9" t="str" cm="1">
        <f t="array" ref="H452">_xlfn.IFS(OR(ISBLANK(G452), G452=""),"Unknown",G452&lt;=12,"Child",G452&lt;=17,"Teen",G452&lt;=29,"Young Adult",G452&lt;=44,"Adult",G452&lt;=59,"Middle Age",G452&lt;=79,"Senior",G452&gt;=80,"Elderly")</f>
        <v>Unknown</v>
      </c>
      <c r="I452" s="4" t="s">
        <v>2561</v>
      </c>
      <c r="J452" s="7">
        <v>195.4</v>
      </c>
      <c r="K452" s="7">
        <v>102.5</v>
      </c>
      <c r="L452" s="4" t="s">
        <v>2567</v>
      </c>
      <c r="M452" s="4" t="s">
        <v>2576</v>
      </c>
      <c r="N452" s="4" t="s">
        <v>2586</v>
      </c>
      <c r="O452" s="4" t="s">
        <v>2599</v>
      </c>
      <c r="P452" s="11">
        <v>571.46</v>
      </c>
      <c r="Q452" t="s">
        <v>2609</v>
      </c>
      <c r="R452" t="str">
        <f t="shared" si="45"/>
        <v/>
      </c>
      <c r="S452" s="9">
        <v>4</v>
      </c>
      <c r="T452">
        <f t="shared" si="46"/>
        <v>0</v>
      </c>
      <c r="U452">
        <f t="shared" si="47"/>
        <v>571.46</v>
      </c>
    </row>
    <row r="453" spans="1:21" x14ac:dyDescent="0.35">
      <c r="A453" s="4" t="s">
        <v>465</v>
      </c>
      <c r="B453" s="2">
        <v>45547</v>
      </c>
      <c r="C453" s="9">
        <f t="shared" si="42"/>
        <v>9</v>
      </c>
      <c r="D453" s="9" t="str">
        <f t="shared" si="43"/>
        <v>Sep</v>
      </c>
      <c r="E453" s="9">
        <f t="shared" si="44"/>
        <v>2024</v>
      </c>
      <c r="F453" t="s">
        <v>2013</v>
      </c>
      <c r="H453" s="9" t="str" cm="1">
        <f t="array" ref="H453">_xlfn.IFS(OR(ISBLANK(G453), G453=""),"Unknown",G453&lt;=12,"Child",G453&lt;=17,"Teen",G453&lt;=29,"Young Adult",G453&lt;=44,"Adult",G453&lt;=59,"Middle Age",G453&lt;=79,"Senior",G453&gt;=80,"Elderly")</f>
        <v>Unknown</v>
      </c>
      <c r="I453" s="4" t="s">
        <v>2558</v>
      </c>
      <c r="J453" s="7">
        <v>126</v>
      </c>
      <c r="K453" s="7"/>
      <c r="L453" s="4" t="s">
        <v>2563</v>
      </c>
      <c r="M453" s="4" t="s">
        <v>2574</v>
      </c>
      <c r="N453" s="4" t="s">
        <v>2584</v>
      </c>
      <c r="O453" s="4" t="s">
        <v>2599</v>
      </c>
      <c r="P453" s="11">
        <v>207.96</v>
      </c>
      <c r="Q453" s="4" t="s">
        <v>2603</v>
      </c>
      <c r="R453" t="str">
        <f t="shared" si="45"/>
        <v/>
      </c>
      <c r="S453" s="9">
        <v>5</v>
      </c>
      <c r="T453">
        <f t="shared" si="46"/>
        <v>207.96</v>
      </c>
      <c r="U453">
        <f t="shared" si="47"/>
        <v>0</v>
      </c>
    </row>
    <row r="454" spans="1:21" x14ac:dyDescent="0.35">
      <c r="A454" s="4" t="s">
        <v>466</v>
      </c>
      <c r="B454" s="2">
        <v>45606</v>
      </c>
      <c r="C454" s="9">
        <f t="shared" si="42"/>
        <v>11</v>
      </c>
      <c r="D454" s="9" t="str">
        <f t="shared" si="43"/>
        <v>Nov</v>
      </c>
      <c r="E454" s="9">
        <f t="shared" si="44"/>
        <v>2024</v>
      </c>
      <c r="F454" t="s">
        <v>2014</v>
      </c>
      <c r="H454" s="9" t="str" cm="1">
        <f t="array" ref="H454">_xlfn.IFS(OR(ISBLANK(G454), G454=""),"Unknown",G454&lt;=12,"Child",G454&lt;=17,"Teen",G454&lt;=29,"Young Adult",G454&lt;=44,"Adult",G454&lt;=59,"Middle Age",G454&lt;=79,"Senior",G454&gt;=80,"Elderly")</f>
        <v>Unknown</v>
      </c>
      <c r="I454" t="s">
        <v>2607</v>
      </c>
      <c r="K454" s="7"/>
      <c r="L454" s="4" t="s">
        <v>2566</v>
      </c>
      <c r="M454" s="4" t="s">
        <v>2573</v>
      </c>
      <c r="N454" s="4" t="s">
        <v>2592</v>
      </c>
      <c r="O454" s="4" t="s">
        <v>2600</v>
      </c>
      <c r="P454" s="11">
        <v>195.66</v>
      </c>
      <c r="Q454" s="4" t="s">
        <v>2602</v>
      </c>
      <c r="R454" t="str">
        <f t="shared" si="45"/>
        <v/>
      </c>
      <c r="S454" s="9">
        <v>5</v>
      </c>
      <c r="T454">
        <f t="shared" si="46"/>
        <v>0</v>
      </c>
      <c r="U454">
        <f t="shared" si="47"/>
        <v>195.66</v>
      </c>
    </row>
    <row r="455" spans="1:21" x14ac:dyDescent="0.35">
      <c r="A455" s="4" t="s">
        <v>467</v>
      </c>
      <c r="B455" s="2">
        <v>45547</v>
      </c>
      <c r="C455" s="9">
        <f t="shared" si="42"/>
        <v>9</v>
      </c>
      <c r="D455" s="9" t="str">
        <f t="shared" si="43"/>
        <v>Sep</v>
      </c>
      <c r="E455" s="9">
        <f t="shared" si="44"/>
        <v>2024</v>
      </c>
      <c r="F455" t="s">
        <v>2015</v>
      </c>
      <c r="H455" s="9" t="str" cm="1">
        <f t="array" ref="H455">_xlfn.IFS(OR(ISBLANK(G455), G455=""),"Unknown",G455&lt;=12,"Child",G455&lt;=17,"Teen",G455&lt;=29,"Young Adult",G455&lt;=44,"Adult",G455&lt;=59,"Middle Age",G455&lt;=79,"Senior",G455&gt;=80,"Elderly")</f>
        <v>Unknown</v>
      </c>
      <c r="I455" s="4" t="s">
        <v>2558</v>
      </c>
      <c r="K455" s="7"/>
      <c r="L455" s="4" t="s">
        <v>2568</v>
      </c>
      <c r="M455" s="4" t="s">
        <v>2580</v>
      </c>
      <c r="N455" s="4" t="s">
        <v>2587</v>
      </c>
      <c r="O455" s="4" t="s">
        <v>2601</v>
      </c>
      <c r="P455" s="11">
        <v>454.83</v>
      </c>
      <c r="Q455" s="4" t="s">
        <v>2603</v>
      </c>
      <c r="R455" t="str">
        <f t="shared" si="45"/>
        <v/>
      </c>
      <c r="S455" s="9" t="s">
        <v>2610</v>
      </c>
      <c r="T455">
        <f t="shared" si="46"/>
        <v>454.83</v>
      </c>
      <c r="U455">
        <f t="shared" si="47"/>
        <v>0</v>
      </c>
    </row>
    <row r="456" spans="1:21" x14ac:dyDescent="0.35">
      <c r="A456" s="4" t="s">
        <v>468</v>
      </c>
      <c r="B456" s="2">
        <v>45616</v>
      </c>
      <c r="C456" s="9">
        <f t="shared" si="42"/>
        <v>11</v>
      </c>
      <c r="D456" s="9" t="str">
        <f t="shared" si="43"/>
        <v>Nov</v>
      </c>
      <c r="E456" s="9">
        <f t="shared" si="44"/>
        <v>2024</v>
      </c>
      <c r="F456" t="s">
        <v>2016</v>
      </c>
      <c r="G456" s="9">
        <v>34</v>
      </c>
      <c r="H456" s="9" t="str" cm="1">
        <f t="array" ref="H456">_xlfn.IFS(OR(ISBLANK(G456), G456=""),"Unknown",G456&lt;=12,"Child",G456&lt;=17,"Teen",G456&lt;=29,"Young Adult",G456&lt;=44,"Adult",G456&lt;=59,"Middle Age",G456&lt;=79,"Senior",G456&gt;=80,"Elderly")</f>
        <v>Adult</v>
      </c>
      <c r="I456" t="s">
        <v>2607</v>
      </c>
      <c r="J456" s="7">
        <v>164.1</v>
      </c>
      <c r="K456" s="7"/>
      <c r="L456" s="4" t="s">
        <v>2566</v>
      </c>
      <c r="M456" s="4" t="s">
        <v>2571</v>
      </c>
      <c r="N456" s="4" t="s">
        <v>2585</v>
      </c>
      <c r="O456" s="4" t="s">
        <v>2600</v>
      </c>
      <c r="P456" s="11">
        <v>529.41</v>
      </c>
      <c r="Q456" s="4" t="s">
        <v>2602</v>
      </c>
      <c r="R456" t="str">
        <f t="shared" si="45"/>
        <v/>
      </c>
      <c r="S456" s="9">
        <v>4</v>
      </c>
      <c r="T456">
        <f t="shared" si="46"/>
        <v>0</v>
      </c>
      <c r="U456">
        <f t="shared" si="47"/>
        <v>529.41</v>
      </c>
    </row>
    <row r="457" spans="1:21" x14ac:dyDescent="0.35">
      <c r="A457" s="4" t="s">
        <v>469</v>
      </c>
      <c r="B457" s="2">
        <v>45491</v>
      </c>
      <c r="C457" s="9">
        <f t="shared" si="42"/>
        <v>7</v>
      </c>
      <c r="D457" s="9" t="str">
        <f t="shared" si="43"/>
        <v>Jul</v>
      </c>
      <c r="E457" s="9">
        <f t="shared" si="44"/>
        <v>2024</v>
      </c>
      <c r="F457" t="s">
        <v>2017</v>
      </c>
      <c r="H457" s="9" t="str" cm="1">
        <f t="array" ref="H457">_xlfn.IFS(OR(ISBLANK(G457), G457=""),"Unknown",G457&lt;=12,"Child",G457&lt;=17,"Teen",G457&lt;=29,"Young Adult",G457&lt;=44,"Adult",G457&lt;=59,"Middle Age",G457&lt;=79,"Senior",G457&gt;=80,"Elderly")</f>
        <v>Unknown</v>
      </c>
      <c r="I457" t="s">
        <v>2607</v>
      </c>
      <c r="J457" s="7">
        <v>163.69999999999999</v>
      </c>
      <c r="K457" s="7"/>
      <c r="L457" s="4" t="s">
        <v>2566</v>
      </c>
      <c r="M457" s="4" t="s">
        <v>2571</v>
      </c>
      <c r="N457" s="4" t="s">
        <v>2585</v>
      </c>
      <c r="O457" s="4" t="s">
        <v>2601</v>
      </c>
      <c r="P457" s="11">
        <v>555.79</v>
      </c>
      <c r="Q457" s="4" t="s">
        <v>2603</v>
      </c>
      <c r="R457" t="str">
        <f t="shared" si="45"/>
        <v/>
      </c>
      <c r="S457" s="9" t="s">
        <v>2610</v>
      </c>
      <c r="T457">
        <f t="shared" si="46"/>
        <v>555.79</v>
      </c>
      <c r="U457">
        <f t="shared" si="47"/>
        <v>0</v>
      </c>
    </row>
    <row r="458" spans="1:21" x14ac:dyDescent="0.35">
      <c r="A458" s="4" t="s">
        <v>470</v>
      </c>
      <c r="B458" s="2">
        <v>45594</v>
      </c>
      <c r="C458" s="9">
        <f t="shared" si="42"/>
        <v>10</v>
      </c>
      <c r="D458" s="9" t="str">
        <f t="shared" si="43"/>
        <v>Oct</v>
      </c>
      <c r="E458" s="9">
        <f t="shared" si="44"/>
        <v>2024</v>
      </c>
      <c r="F458" t="s">
        <v>2018</v>
      </c>
      <c r="H458" s="9" t="str" cm="1">
        <f t="array" ref="H458">_xlfn.IFS(OR(ISBLANK(G458), G458=""),"Unknown",G458&lt;=12,"Child",G458&lt;=17,"Teen",G458&lt;=29,"Young Adult",G458&lt;=44,"Adult",G458&lt;=59,"Middle Age",G458&lt;=79,"Senior",G458&gt;=80,"Elderly")</f>
        <v>Unknown</v>
      </c>
      <c r="I458" t="s">
        <v>2607</v>
      </c>
      <c r="K458" s="7">
        <v>105.6</v>
      </c>
      <c r="L458" s="4" t="s">
        <v>2564</v>
      </c>
      <c r="M458" s="4" t="s">
        <v>2581</v>
      </c>
      <c r="N458" s="4" t="s">
        <v>2589</v>
      </c>
      <c r="O458" s="4" t="s">
        <v>2601</v>
      </c>
      <c r="P458" s="11">
        <v>393.25</v>
      </c>
      <c r="Q458" s="4" t="s">
        <v>2602</v>
      </c>
      <c r="R458" t="str">
        <f t="shared" si="45"/>
        <v/>
      </c>
      <c r="S458" s="9">
        <v>5</v>
      </c>
      <c r="T458">
        <f t="shared" si="46"/>
        <v>0</v>
      </c>
      <c r="U458">
        <f t="shared" si="47"/>
        <v>393.25</v>
      </c>
    </row>
    <row r="459" spans="1:21" x14ac:dyDescent="0.35">
      <c r="A459" s="4" t="s">
        <v>471</v>
      </c>
      <c r="B459" s="2">
        <v>45931</v>
      </c>
      <c r="C459" s="9">
        <f t="shared" si="42"/>
        <v>10</v>
      </c>
      <c r="D459" s="9" t="str">
        <f t="shared" si="43"/>
        <v>Oct</v>
      </c>
      <c r="E459" s="9">
        <f t="shared" si="44"/>
        <v>2025</v>
      </c>
      <c r="F459" t="s">
        <v>2019</v>
      </c>
      <c r="H459" s="9" t="str" cm="1">
        <f t="array" ref="H459">_xlfn.IFS(OR(ISBLANK(G459), G459=""),"Unknown",G459&lt;=12,"Child",G459&lt;=17,"Teen",G459&lt;=29,"Young Adult",G459&lt;=44,"Adult",G459&lt;=59,"Middle Age",G459&lt;=79,"Senior",G459&gt;=80,"Elderly")</f>
        <v>Unknown</v>
      </c>
      <c r="I459" s="4" t="s">
        <v>2558</v>
      </c>
      <c r="K459" s="7"/>
      <c r="L459" s="4" t="s">
        <v>2564</v>
      </c>
      <c r="M459" s="4" t="s">
        <v>2570</v>
      </c>
      <c r="N459" s="4" t="s">
        <v>2587</v>
      </c>
      <c r="O459" s="4" t="s">
        <v>2600</v>
      </c>
      <c r="P459" s="11">
        <v>761.74</v>
      </c>
      <c r="Q459" t="s">
        <v>2609</v>
      </c>
      <c r="R459" t="str">
        <f t="shared" si="45"/>
        <v/>
      </c>
      <c r="S459" s="9">
        <v>4</v>
      </c>
      <c r="T459">
        <f t="shared" si="46"/>
        <v>0</v>
      </c>
      <c r="U459">
        <f t="shared" si="47"/>
        <v>761.74</v>
      </c>
    </row>
    <row r="460" spans="1:21" x14ac:dyDescent="0.35">
      <c r="A460" s="4" t="s">
        <v>472</v>
      </c>
      <c r="B460" s="2">
        <v>45743</v>
      </c>
      <c r="C460" s="9">
        <f t="shared" si="42"/>
        <v>3</v>
      </c>
      <c r="D460" s="9" t="str">
        <f t="shared" si="43"/>
        <v>Mar</v>
      </c>
      <c r="E460" s="9">
        <f t="shared" si="44"/>
        <v>2025</v>
      </c>
      <c r="F460" t="s">
        <v>1764</v>
      </c>
      <c r="G460" s="9">
        <v>39</v>
      </c>
      <c r="H460" s="9" t="str" cm="1">
        <f t="array" ref="H460">_xlfn.IFS(OR(ISBLANK(G460), G460=""),"Unknown",G460&lt;=12,"Child",G460&lt;=17,"Teen",G460&lt;=29,"Young Adult",G460&lt;=44,"Adult",G460&lt;=59,"Middle Age",G460&lt;=79,"Senior",G460&gt;=80,"Elderly")</f>
        <v>Adult</v>
      </c>
      <c r="I460" s="4" t="s">
        <v>2558</v>
      </c>
      <c r="K460" s="7"/>
      <c r="L460" s="4" t="s">
        <v>2563</v>
      </c>
      <c r="M460" s="4" t="s">
        <v>2583</v>
      </c>
      <c r="N460" s="4" t="s">
        <v>2587</v>
      </c>
      <c r="O460" s="4" t="s">
        <v>2598</v>
      </c>
      <c r="P460" s="11">
        <v>431.39</v>
      </c>
      <c r="Q460" t="s">
        <v>2609</v>
      </c>
      <c r="R460" t="str">
        <f t="shared" si="45"/>
        <v/>
      </c>
      <c r="S460" s="9">
        <v>5</v>
      </c>
      <c r="T460">
        <f t="shared" si="46"/>
        <v>0</v>
      </c>
      <c r="U460">
        <f t="shared" si="47"/>
        <v>431.39</v>
      </c>
    </row>
    <row r="461" spans="1:21" x14ac:dyDescent="0.35">
      <c r="A461" s="4" t="s">
        <v>473</v>
      </c>
      <c r="B461" s="2">
        <v>45553</v>
      </c>
      <c r="C461" s="9">
        <f t="shared" si="42"/>
        <v>9</v>
      </c>
      <c r="D461" s="9" t="str">
        <f t="shared" si="43"/>
        <v>Sep</v>
      </c>
      <c r="E461" s="9">
        <f t="shared" si="44"/>
        <v>2024</v>
      </c>
      <c r="F461" t="s">
        <v>2020</v>
      </c>
      <c r="H461" s="9" t="str" cm="1">
        <f t="array" ref="H461">_xlfn.IFS(OR(ISBLANK(G461), G461=""),"Unknown",G461&lt;=12,"Child",G461&lt;=17,"Teen",G461&lt;=29,"Young Adult",G461&lt;=44,"Adult",G461&lt;=59,"Middle Age",G461&lt;=79,"Senior",G461&gt;=80,"Elderly")</f>
        <v>Unknown</v>
      </c>
      <c r="I461" s="4" t="s">
        <v>2558</v>
      </c>
      <c r="K461" s="7"/>
      <c r="L461" s="4" t="s">
        <v>2564</v>
      </c>
      <c r="M461" s="4" t="s">
        <v>2574</v>
      </c>
      <c r="N461" s="4" t="s">
        <v>2584</v>
      </c>
      <c r="O461" s="4" t="s">
        <v>2600</v>
      </c>
      <c r="P461" s="11">
        <v>977.14</v>
      </c>
      <c r="Q461" t="s">
        <v>2609</v>
      </c>
      <c r="R461" t="str">
        <f t="shared" si="45"/>
        <v/>
      </c>
      <c r="S461" s="9">
        <v>2</v>
      </c>
      <c r="T461">
        <f t="shared" si="46"/>
        <v>0</v>
      </c>
      <c r="U461">
        <f t="shared" si="47"/>
        <v>977.14</v>
      </c>
    </row>
    <row r="462" spans="1:21" x14ac:dyDescent="0.35">
      <c r="A462" s="4" t="s">
        <v>474</v>
      </c>
      <c r="B462" s="2">
        <v>45796</v>
      </c>
      <c r="C462" s="9">
        <f t="shared" si="42"/>
        <v>5</v>
      </c>
      <c r="D462" s="9" t="str">
        <f t="shared" si="43"/>
        <v>May</v>
      </c>
      <c r="E462" s="9">
        <f t="shared" si="44"/>
        <v>2025</v>
      </c>
      <c r="F462" t="s">
        <v>2021</v>
      </c>
      <c r="H462" s="9" t="str" cm="1">
        <f t="array" ref="H462">_xlfn.IFS(OR(ISBLANK(G462), G462=""),"Unknown",G462&lt;=12,"Child",G462&lt;=17,"Teen",G462&lt;=29,"Young Adult",G462&lt;=44,"Adult",G462&lt;=59,"Middle Age",G462&lt;=79,"Senior",G462&gt;=80,"Elderly")</f>
        <v>Unknown</v>
      </c>
      <c r="I462" s="4" t="s">
        <v>2607</v>
      </c>
      <c r="K462" s="7"/>
      <c r="L462" s="4" t="s">
        <v>2566</v>
      </c>
      <c r="M462" s="4" t="s">
        <v>2583</v>
      </c>
      <c r="N462" s="4" t="s">
        <v>2585</v>
      </c>
      <c r="O462" s="4" t="s">
        <v>2598</v>
      </c>
      <c r="P462" s="11">
        <v>41.95</v>
      </c>
      <c r="Q462" t="s">
        <v>2609</v>
      </c>
      <c r="R462" t="str">
        <f t="shared" si="45"/>
        <v/>
      </c>
      <c r="S462" s="9">
        <v>1</v>
      </c>
      <c r="T462">
        <f t="shared" si="46"/>
        <v>0</v>
      </c>
      <c r="U462">
        <f t="shared" si="47"/>
        <v>41.95</v>
      </c>
    </row>
    <row r="463" spans="1:21" x14ac:dyDescent="0.35">
      <c r="A463" s="4" t="s">
        <v>475</v>
      </c>
      <c r="B463" s="2">
        <v>45488</v>
      </c>
      <c r="C463" s="9">
        <f t="shared" si="42"/>
        <v>7</v>
      </c>
      <c r="D463" s="9" t="str">
        <f t="shared" si="43"/>
        <v>Jul</v>
      </c>
      <c r="E463" s="9">
        <f t="shared" si="44"/>
        <v>2024</v>
      </c>
      <c r="F463" t="s">
        <v>2022</v>
      </c>
      <c r="H463" s="9" t="str" cm="1">
        <f t="array" ref="H463">_xlfn.IFS(OR(ISBLANK(G463), G463=""),"Unknown",G463&lt;=12,"Child",G463&lt;=17,"Teen",G463&lt;=29,"Young Adult",G463&lt;=44,"Adult",G463&lt;=59,"Middle Age",G463&lt;=79,"Senior",G463&gt;=80,"Elderly")</f>
        <v>Unknown</v>
      </c>
      <c r="I463" t="s">
        <v>2607</v>
      </c>
      <c r="J463" s="7">
        <v>198</v>
      </c>
      <c r="K463" s="7"/>
      <c r="L463" s="4" t="s">
        <v>2568</v>
      </c>
      <c r="M463" s="4" t="s">
        <v>2579</v>
      </c>
      <c r="N463" s="4" t="s">
        <v>2586</v>
      </c>
      <c r="O463" s="4" t="s">
        <v>2598</v>
      </c>
      <c r="P463" s="11">
        <v>483.54</v>
      </c>
      <c r="Q463" s="4" t="s">
        <v>2602</v>
      </c>
      <c r="R463" t="str">
        <f t="shared" si="45"/>
        <v/>
      </c>
      <c r="S463" s="9">
        <v>4</v>
      </c>
      <c r="T463">
        <f t="shared" si="46"/>
        <v>0</v>
      </c>
      <c r="U463">
        <f t="shared" si="47"/>
        <v>483.54</v>
      </c>
    </row>
    <row r="464" spans="1:21" x14ac:dyDescent="0.35">
      <c r="A464" s="4" t="s">
        <v>476</v>
      </c>
      <c r="B464" s="2">
        <v>45703</v>
      </c>
      <c r="C464" s="9">
        <f t="shared" si="42"/>
        <v>2</v>
      </c>
      <c r="D464" s="9" t="str">
        <f t="shared" si="43"/>
        <v>Feb</v>
      </c>
      <c r="E464" s="9">
        <f t="shared" si="44"/>
        <v>2025</v>
      </c>
      <c r="F464" t="s">
        <v>2023</v>
      </c>
      <c r="H464" s="9" t="str" cm="1">
        <f t="array" ref="H464">_xlfn.IFS(OR(ISBLANK(G464), G464=""),"Unknown",G464&lt;=12,"Child",G464&lt;=17,"Teen",G464&lt;=29,"Young Adult",G464&lt;=44,"Adult",G464&lt;=59,"Middle Age",G464&lt;=79,"Senior",G464&gt;=80,"Elderly")</f>
        <v>Unknown</v>
      </c>
      <c r="I464" t="s">
        <v>2607</v>
      </c>
      <c r="J464" s="7">
        <v>157.4</v>
      </c>
      <c r="K464" s="7"/>
      <c r="L464" s="4" t="s">
        <v>2565</v>
      </c>
      <c r="M464" s="4" t="s">
        <v>2572</v>
      </c>
      <c r="N464" s="4" t="s">
        <v>2589</v>
      </c>
      <c r="O464" s="4" t="s">
        <v>2598</v>
      </c>
      <c r="P464" s="11">
        <v>436.96</v>
      </c>
      <c r="Q464" s="4" t="s">
        <v>2603</v>
      </c>
      <c r="R464" t="str">
        <f t="shared" si="45"/>
        <v/>
      </c>
      <c r="S464" s="9">
        <v>2</v>
      </c>
      <c r="T464">
        <f t="shared" si="46"/>
        <v>436.96</v>
      </c>
      <c r="U464">
        <f t="shared" si="47"/>
        <v>0</v>
      </c>
    </row>
    <row r="465" spans="1:21" x14ac:dyDescent="0.35">
      <c r="A465" s="4" t="s">
        <v>477</v>
      </c>
      <c r="B465" s="2">
        <v>45558</v>
      </c>
      <c r="C465" s="9">
        <f t="shared" si="42"/>
        <v>9</v>
      </c>
      <c r="D465" s="9" t="str">
        <f t="shared" si="43"/>
        <v>Sep</v>
      </c>
      <c r="E465" s="9">
        <f t="shared" si="44"/>
        <v>2024</v>
      </c>
      <c r="F465" t="s">
        <v>2024</v>
      </c>
      <c r="H465" s="9" t="str" cm="1">
        <f t="array" ref="H465">_xlfn.IFS(OR(ISBLANK(G465), G465=""),"Unknown",G465&lt;=12,"Child",G465&lt;=17,"Teen",G465&lt;=29,"Young Adult",G465&lt;=44,"Adult",G465&lt;=59,"Middle Age",G465&lt;=79,"Senior",G465&gt;=80,"Elderly")</f>
        <v>Unknown</v>
      </c>
      <c r="I465" t="s">
        <v>2607</v>
      </c>
      <c r="K465" s="7">
        <v>82.8</v>
      </c>
      <c r="L465" s="4" t="s">
        <v>2565</v>
      </c>
      <c r="M465" s="4" t="s">
        <v>2569</v>
      </c>
      <c r="N465" s="4" t="s">
        <v>2587</v>
      </c>
      <c r="O465" s="4" t="s">
        <v>2600</v>
      </c>
      <c r="P465" s="11">
        <v>602.34</v>
      </c>
      <c r="Q465" t="s">
        <v>2609</v>
      </c>
      <c r="R465" t="str">
        <f t="shared" si="45"/>
        <v/>
      </c>
      <c r="S465" s="9">
        <v>5</v>
      </c>
      <c r="T465">
        <f t="shared" si="46"/>
        <v>0</v>
      </c>
      <c r="U465">
        <f t="shared" si="47"/>
        <v>602.34</v>
      </c>
    </row>
    <row r="466" spans="1:21" x14ac:dyDescent="0.35">
      <c r="A466" s="4" t="s">
        <v>478</v>
      </c>
      <c r="B466" s="2">
        <v>45662</v>
      </c>
      <c r="C466" s="9">
        <f t="shared" si="42"/>
        <v>1</v>
      </c>
      <c r="D466" s="9" t="str">
        <f t="shared" si="43"/>
        <v>Jan</v>
      </c>
      <c r="E466" s="9">
        <f t="shared" si="44"/>
        <v>2025</v>
      </c>
      <c r="F466" t="s">
        <v>2025</v>
      </c>
      <c r="H466" s="9" t="str" cm="1">
        <f t="array" ref="H466">_xlfn.IFS(OR(ISBLANK(G466), G466=""),"Unknown",G466&lt;=12,"Child",G466&lt;=17,"Teen",G466&lt;=29,"Young Adult",G466&lt;=44,"Adult",G466&lt;=59,"Middle Age",G466&lt;=79,"Senior",G466&gt;=80,"Elderly")</f>
        <v>Unknown</v>
      </c>
      <c r="I466" s="4" t="s">
        <v>2558</v>
      </c>
      <c r="K466" s="7">
        <v>115.3</v>
      </c>
      <c r="L466" s="4" t="s">
        <v>2567</v>
      </c>
      <c r="M466" s="4" t="s">
        <v>2573</v>
      </c>
      <c r="N466" s="4" t="s">
        <v>2589</v>
      </c>
      <c r="O466" s="4" t="s">
        <v>2599</v>
      </c>
      <c r="P466" s="11">
        <v>782.14</v>
      </c>
      <c r="Q466" t="s">
        <v>2609</v>
      </c>
      <c r="R466" t="str">
        <f t="shared" si="45"/>
        <v/>
      </c>
      <c r="S466" s="9">
        <v>1</v>
      </c>
      <c r="T466">
        <f t="shared" si="46"/>
        <v>0</v>
      </c>
      <c r="U466">
        <f t="shared" si="47"/>
        <v>782.14</v>
      </c>
    </row>
    <row r="467" spans="1:21" x14ac:dyDescent="0.35">
      <c r="A467" s="4" t="s">
        <v>479</v>
      </c>
      <c r="B467" s="2">
        <v>45739</v>
      </c>
      <c r="C467" s="9">
        <f t="shared" si="42"/>
        <v>3</v>
      </c>
      <c r="D467" s="9" t="str">
        <f t="shared" si="43"/>
        <v>Mar</v>
      </c>
      <c r="E467" s="9">
        <f t="shared" si="44"/>
        <v>2025</v>
      </c>
      <c r="F467" t="s">
        <v>2026</v>
      </c>
      <c r="H467" s="9" t="str" cm="1">
        <f t="array" ref="H467">_xlfn.IFS(OR(ISBLANK(G467), G467=""),"Unknown",G467&lt;=12,"Child",G467&lt;=17,"Teen",G467&lt;=29,"Young Adult",G467&lt;=44,"Adult",G467&lt;=59,"Middle Age",G467&lt;=79,"Senior",G467&gt;=80,"Elderly")</f>
        <v>Unknown</v>
      </c>
      <c r="I467" s="4" t="s">
        <v>2558</v>
      </c>
      <c r="K467" s="7">
        <v>72.099999999999994</v>
      </c>
      <c r="L467" s="4" t="s">
        <v>2568</v>
      </c>
      <c r="M467" s="4" t="s">
        <v>2583</v>
      </c>
      <c r="N467" s="4" t="s">
        <v>2584</v>
      </c>
      <c r="O467" s="4" t="s">
        <v>2600</v>
      </c>
      <c r="P467" s="11">
        <v>82.98</v>
      </c>
      <c r="Q467" s="4" t="s">
        <v>2604</v>
      </c>
      <c r="R467" t="str">
        <f t="shared" si="45"/>
        <v/>
      </c>
      <c r="S467" s="9">
        <v>4</v>
      </c>
      <c r="T467">
        <f t="shared" si="46"/>
        <v>0</v>
      </c>
      <c r="U467">
        <f t="shared" si="47"/>
        <v>82.98</v>
      </c>
    </row>
    <row r="468" spans="1:21" x14ac:dyDescent="0.35">
      <c r="A468" s="4" t="s">
        <v>480</v>
      </c>
      <c r="B468" s="2">
        <v>45659</v>
      </c>
      <c r="C468" s="9">
        <f t="shared" si="42"/>
        <v>1</v>
      </c>
      <c r="D468" s="9" t="str">
        <f t="shared" si="43"/>
        <v>Jan</v>
      </c>
      <c r="E468" s="9">
        <f t="shared" si="44"/>
        <v>2025</v>
      </c>
      <c r="F468" t="s">
        <v>2027</v>
      </c>
      <c r="H468" s="9" t="str" cm="1">
        <f t="array" ref="H468">_xlfn.IFS(OR(ISBLANK(G468), G468=""),"Unknown",G468&lt;=12,"Child",G468&lt;=17,"Teen",G468&lt;=29,"Young Adult",G468&lt;=44,"Adult",G468&lt;=59,"Middle Age",G468&lt;=79,"Senior",G468&gt;=80,"Elderly")</f>
        <v>Unknown</v>
      </c>
      <c r="I468" s="4" t="s">
        <v>2558</v>
      </c>
      <c r="K468" s="7"/>
      <c r="L468" s="4" t="s">
        <v>2563</v>
      </c>
      <c r="M468" s="4" t="s">
        <v>2576</v>
      </c>
      <c r="N468" s="4" t="s">
        <v>2589</v>
      </c>
      <c r="O468" s="4" t="s">
        <v>2601</v>
      </c>
      <c r="P468" s="11">
        <v>472.17</v>
      </c>
      <c r="Q468" s="4" t="s">
        <v>2603</v>
      </c>
      <c r="R468" t="str">
        <f t="shared" si="45"/>
        <v/>
      </c>
      <c r="S468" s="9">
        <v>1</v>
      </c>
      <c r="T468">
        <f t="shared" si="46"/>
        <v>472.17</v>
      </c>
      <c r="U468">
        <f t="shared" si="47"/>
        <v>0</v>
      </c>
    </row>
    <row r="469" spans="1:21" x14ac:dyDescent="0.35">
      <c r="A469" s="4" t="s">
        <v>481</v>
      </c>
      <c r="B469" s="2">
        <v>45462</v>
      </c>
      <c r="C469" s="9">
        <f t="shared" si="42"/>
        <v>6</v>
      </c>
      <c r="D469" s="9" t="str">
        <f t="shared" si="43"/>
        <v>Jun</v>
      </c>
      <c r="E469" s="9">
        <f t="shared" si="44"/>
        <v>2024</v>
      </c>
      <c r="F469" t="s">
        <v>2028</v>
      </c>
      <c r="G469" s="9">
        <v>40</v>
      </c>
      <c r="H469" s="9" t="str" cm="1">
        <f t="array" ref="H469">_xlfn.IFS(OR(ISBLANK(G469), G469=""),"Unknown",G469&lt;=12,"Child",G469&lt;=17,"Teen",G469&lt;=29,"Young Adult",G469&lt;=44,"Adult",G469&lt;=59,"Middle Age",G469&lt;=79,"Senior",G469&gt;=80,"Elderly")</f>
        <v>Adult</v>
      </c>
      <c r="I469" s="4" t="s">
        <v>2561</v>
      </c>
      <c r="K469" s="7"/>
      <c r="L469" s="4" t="s">
        <v>2566</v>
      </c>
      <c r="M469" s="4" t="s">
        <v>2576</v>
      </c>
      <c r="N469" s="4" t="s">
        <v>2584</v>
      </c>
      <c r="O469" s="4" t="s">
        <v>2598</v>
      </c>
      <c r="P469" s="11">
        <v>521.02</v>
      </c>
      <c r="Q469" t="s">
        <v>2609</v>
      </c>
      <c r="R469" t="str">
        <f t="shared" si="45"/>
        <v/>
      </c>
      <c r="S469" s="9">
        <v>4</v>
      </c>
      <c r="T469">
        <f t="shared" si="46"/>
        <v>0</v>
      </c>
      <c r="U469">
        <f t="shared" si="47"/>
        <v>521.02</v>
      </c>
    </row>
    <row r="470" spans="1:21" x14ac:dyDescent="0.35">
      <c r="A470" s="4" t="s">
        <v>482</v>
      </c>
      <c r="B470" s="2">
        <v>45995</v>
      </c>
      <c r="C470" s="9">
        <f t="shared" si="42"/>
        <v>12</v>
      </c>
      <c r="D470" s="9" t="str">
        <f t="shared" si="43"/>
        <v>Dec</v>
      </c>
      <c r="E470" s="9">
        <f t="shared" si="44"/>
        <v>2025</v>
      </c>
      <c r="F470" t="s">
        <v>2029</v>
      </c>
      <c r="H470" s="9" t="str" cm="1">
        <f t="array" ref="H470">_xlfn.IFS(OR(ISBLANK(G470), G470=""),"Unknown",G470&lt;=12,"Child",G470&lt;=17,"Teen",G470&lt;=29,"Young Adult",G470&lt;=44,"Adult",G470&lt;=59,"Middle Age",G470&lt;=79,"Senior",G470&gt;=80,"Elderly")</f>
        <v>Unknown</v>
      </c>
      <c r="I470" s="4" t="s">
        <v>2561</v>
      </c>
      <c r="K470" s="7">
        <v>71.5</v>
      </c>
      <c r="L470" s="4" t="s">
        <v>2564</v>
      </c>
      <c r="M470" s="4" t="s">
        <v>2572</v>
      </c>
      <c r="N470" s="4" t="s">
        <v>2584</v>
      </c>
      <c r="O470" s="4" t="s">
        <v>2598</v>
      </c>
      <c r="P470" s="11">
        <v>163.94</v>
      </c>
      <c r="Q470" t="s">
        <v>2609</v>
      </c>
      <c r="R470" t="str">
        <f t="shared" si="45"/>
        <v/>
      </c>
      <c r="S470" s="9">
        <v>1</v>
      </c>
      <c r="T470">
        <f t="shared" si="46"/>
        <v>0</v>
      </c>
      <c r="U470">
        <f t="shared" si="47"/>
        <v>163.94</v>
      </c>
    </row>
    <row r="471" spans="1:21" x14ac:dyDescent="0.35">
      <c r="A471" s="4" t="s">
        <v>483</v>
      </c>
      <c r="B471" s="2">
        <v>45807</v>
      </c>
      <c r="C471" s="9">
        <f t="shared" si="42"/>
        <v>5</v>
      </c>
      <c r="D471" s="9" t="str">
        <f t="shared" si="43"/>
        <v>May</v>
      </c>
      <c r="E471" s="9">
        <f t="shared" si="44"/>
        <v>2025</v>
      </c>
      <c r="F471" t="s">
        <v>2030</v>
      </c>
      <c r="H471" s="9" t="str" cm="1">
        <f t="array" ref="H471">_xlfn.IFS(OR(ISBLANK(G471), G471=""),"Unknown",G471&lt;=12,"Child",G471&lt;=17,"Teen",G471&lt;=29,"Young Adult",G471&lt;=44,"Adult",G471&lt;=59,"Middle Age",G471&lt;=79,"Senior",G471&gt;=80,"Elderly")</f>
        <v>Unknown</v>
      </c>
      <c r="I471" s="4" t="s">
        <v>2558</v>
      </c>
      <c r="K471" s="7"/>
      <c r="L471" s="4" t="s">
        <v>2568</v>
      </c>
      <c r="M471" s="4" t="s">
        <v>2572</v>
      </c>
      <c r="N471" s="4" t="s">
        <v>2589</v>
      </c>
      <c r="O471" s="4" t="s">
        <v>2601</v>
      </c>
      <c r="P471" s="11">
        <v>875.95</v>
      </c>
      <c r="Q471" s="4" t="s">
        <v>2604</v>
      </c>
      <c r="R471" t="str">
        <f t="shared" si="45"/>
        <v/>
      </c>
      <c r="S471" s="9">
        <v>3</v>
      </c>
      <c r="T471">
        <f t="shared" si="46"/>
        <v>0</v>
      </c>
      <c r="U471">
        <f t="shared" si="47"/>
        <v>875.95</v>
      </c>
    </row>
    <row r="472" spans="1:21" x14ac:dyDescent="0.35">
      <c r="A472" s="4" t="s">
        <v>484</v>
      </c>
      <c r="B472" s="2">
        <v>45934</v>
      </c>
      <c r="C472" s="9">
        <f t="shared" si="42"/>
        <v>10</v>
      </c>
      <c r="D472" s="9" t="str">
        <f t="shared" si="43"/>
        <v>Oct</v>
      </c>
      <c r="E472" s="9">
        <f t="shared" si="44"/>
        <v>2025</v>
      </c>
      <c r="F472" t="s">
        <v>2031</v>
      </c>
      <c r="G472" s="9">
        <v>17</v>
      </c>
      <c r="H472" s="9" t="str" cm="1">
        <f t="array" ref="H472">_xlfn.IFS(OR(ISBLANK(G472), G472=""),"Unknown",G472&lt;=12,"Child",G472&lt;=17,"Teen",G472&lt;=29,"Young Adult",G472&lt;=44,"Adult",G472&lt;=59,"Middle Age",G472&lt;=79,"Senior",G472&gt;=80,"Elderly")</f>
        <v>Teen</v>
      </c>
      <c r="I472" s="4" t="s">
        <v>2607</v>
      </c>
      <c r="J472" s="7">
        <v>126.7</v>
      </c>
      <c r="K472" s="7"/>
      <c r="L472" s="4" t="s">
        <v>2564</v>
      </c>
      <c r="M472" s="4" t="s">
        <v>2581</v>
      </c>
      <c r="N472" s="4" t="s">
        <v>2584</v>
      </c>
      <c r="O472" s="4" t="s">
        <v>2600</v>
      </c>
      <c r="P472" s="11">
        <v>593.22</v>
      </c>
      <c r="Q472" s="4" t="s">
        <v>2602</v>
      </c>
      <c r="R472" t="str">
        <f t="shared" si="45"/>
        <v/>
      </c>
      <c r="S472" s="9" t="s">
        <v>2610</v>
      </c>
      <c r="T472">
        <f t="shared" si="46"/>
        <v>0</v>
      </c>
      <c r="U472">
        <f t="shared" si="47"/>
        <v>593.22</v>
      </c>
    </row>
    <row r="473" spans="1:21" x14ac:dyDescent="0.35">
      <c r="A473" s="4" t="s">
        <v>485</v>
      </c>
      <c r="B473" s="2">
        <v>45621</v>
      </c>
      <c r="C473" s="9">
        <f t="shared" si="42"/>
        <v>11</v>
      </c>
      <c r="D473" s="9" t="str">
        <f t="shared" si="43"/>
        <v>Nov</v>
      </c>
      <c r="E473" s="9">
        <f t="shared" si="44"/>
        <v>2024</v>
      </c>
      <c r="F473" t="s">
        <v>2032</v>
      </c>
      <c r="H473" s="9" t="str" cm="1">
        <f t="array" ref="H473">_xlfn.IFS(OR(ISBLANK(G473), G473=""),"Unknown",G473&lt;=12,"Child",G473&lt;=17,"Teen",G473&lt;=29,"Young Adult",G473&lt;=44,"Adult",G473&lt;=59,"Middle Age",G473&lt;=79,"Senior",G473&gt;=80,"Elderly")</f>
        <v>Unknown</v>
      </c>
      <c r="I473" s="4" t="s">
        <v>2561</v>
      </c>
      <c r="K473" s="7">
        <v>47.9</v>
      </c>
      <c r="L473" s="4" t="s">
        <v>2568</v>
      </c>
      <c r="M473" s="4" t="s">
        <v>2580</v>
      </c>
      <c r="N473" s="4" t="s">
        <v>2586</v>
      </c>
      <c r="O473" s="4" t="s">
        <v>2598</v>
      </c>
      <c r="P473" s="11">
        <v>405.06</v>
      </c>
      <c r="Q473" s="4" t="s">
        <v>2604</v>
      </c>
      <c r="R473" t="str">
        <f t="shared" si="45"/>
        <v/>
      </c>
      <c r="S473" s="9">
        <v>2</v>
      </c>
      <c r="T473">
        <f t="shared" si="46"/>
        <v>0</v>
      </c>
      <c r="U473">
        <f t="shared" si="47"/>
        <v>405.06</v>
      </c>
    </row>
    <row r="474" spans="1:21" x14ac:dyDescent="0.35">
      <c r="A474" s="4" t="s">
        <v>486</v>
      </c>
      <c r="B474" s="2">
        <v>45606</v>
      </c>
      <c r="C474" s="9">
        <f t="shared" si="42"/>
        <v>11</v>
      </c>
      <c r="D474" s="9" t="str">
        <f t="shared" si="43"/>
        <v>Nov</v>
      </c>
      <c r="E474" s="9">
        <f t="shared" si="44"/>
        <v>2024</v>
      </c>
      <c r="F474" t="s">
        <v>2033</v>
      </c>
      <c r="H474" s="9" t="str" cm="1">
        <f t="array" ref="H474">_xlfn.IFS(OR(ISBLANK(G474), G474=""),"Unknown",G474&lt;=12,"Child",G474&lt;=17,"Teen",G474&lt;=29,"Young Adult",G474&lt;=44,"Adult",G474&lt;=59,"Middle Age",G474&lt;=79,"Senior",G474&gt;=80,"Elderly")</f>
        <v>Unknown</v>
      </c>
      <c r="I474" s="4" t="s">
        <v>2558</v>
      </c>
      <c r="K474" s="7">
        <v>54.4</v>
      </c>
      <c r="L474" s="4" t="s">
        <v>2564</v>
      </c>
      <c r="M474" s="4" t="s">
        <v>2576</v>
      </c>
      <c r="N474" s="4" t="s">
        <v>2589</v>
      </c>
      <c r="O474" s="4" t="s">
        <v>2600</v>
      </c>
      <c r="P474" s="11">
        <v>576.84</v>
      </c>
      <c r="Q474" s="4" t="s">
        <v>2604</v>
      </c>
      <c r="R474" t="str">
        <f t="shared" si="45"/>
        <v/>
      </c>
      <c r="S474" s="9" t="s">
        <v>2610</v>
      </c>
      <c r="T474">
        <f t="shared" si="46"/>
        <v>0</v>
      </c>
      <c r="U474">
        <f t="shared" si="47"/>
        <v>576.84</v>
      </c>
    </row>
    <row r="475" spans="1:21" x14ac:dyDescent="0.35">
      <c r="A475" s="4" t="s">
        <v>487</v>
      </c>
      <c r="B475" s="2">
        <v>45796</v>
      </c>
      <c r="C475" s="9">
        <f t="shared" si="42"/>
        <v>5</v>
      </c>
      <c r="D475" s="9" t="str">
        <f t="shared" si="43"/>
        <v>May</v>
      </c>
      <c r="E475" s="9">
        <f t="shared" si="44"/>
        <v>2025</v>
      </c>
      <c r="F475" t="s">
        <v>2034</v>
      </c>
      <c r="H475" s="9" t="str" cm="1">
        <f t="array" ref="H475">_xlfn.IFS(OR(ISBLANK(G475), G475=""),"Unknown",G475&lt;=12,"Child",G475&lt;=17,"Teen",G475&lt;=29,"Young Adult",G475&lt;=44,"Adult",G475&lt;=59,"Middle Age",G475&lt;=79,"Senior",G475&gt;=80,"Elderly")</f>
        <v>Unknown</v>
      </c>
      <c r="I475" s="4" t="s">
        <v>2607</v>
      </c>
      <c r="K475" s="7">
        <v>51.6</v>
      </c>
      <c r="L475" s="4" t="s">
        <v>2563</v>
      </c>
      <c r="M475" s="4" t="s">
        <v>2576</v>
      </c>
      <c r="N475" s="4" t="s">
        <v>2587</v>
      </c>
      <c r="O475" s="4" t="s">
        <v>2598</v>
      </c>
      <c r="P475" s="11">
        <v>290.3</v>
      </c>
      <c r="Q475" s="4" t="s">
        <v>2602</v>
      </c>
      <c r="R475" t="str">
        <f t="shared" si="45"/>
        <v/>
      </c>
      <c r="S475" s="9" t="s">
        <v>2610</v>
      </c>
      <c r="T475">
        <f t="shared" si="46"/>
        <v>0</v>
      </c>
      <c r="U475">
        <f t="shared" si="47"/>
        <v>290.3</v>
      </c>
    </row>
    <row r="476" spans="1:21" x14ac:dyDescent="0.35">
      <c r="A476" s="4" t="s">
        <v>488</v>
      </c>
      <c r="B476" s="2">
        <v>45732</v>
      </c>
      <c r="C476" s="9">
        <f t="shared" si="42"/>
        <v>3</v>
      </c>
      <c r="D476" s="9" t="str">
        <f t="shared" si="43"/>
        <v>Mar</v>
      </c>
      <c r="E476" s="9">
        <f t="shared" si="44"/>
        <v>2025</v>
      </c>
      <c r="F476" t="s">
        <v>2035</v>
      </c>
      <c r="G476" s="9">
        <v>77</v>
      </c>
      <c r="H476" s="9" t="str" cm="1">
        <f t="array" ref="H476">_xlfn.IFS(OR(ISBLANK(G476), G476=""),"Unknown",G476&lt;=12,"Child",G476&lt;=17,"Teen",G476&lt;=29,"Young Adult",G476&lt;=44,"Adult",G476&lt;=59,"Middle Age",G476&lt;=79,"Senior",G476&gt;=80,"Elderly")</f>
        <v>Senior</v>
      </c>
      <c r="I476" s="4" t="s">
        <v>2561</v>
      </c>
      <c r="K476" s="7">
        <v>51.1</v>
      </c>
      <c r="L476" s="4" t="s">
        <v>2564</v>
      </c>
      <c r="M476" s="4" t="s">
        <v>2573</v>
      </c>
      <c r="N476" s="4" t="s">
        <v>2587</v>
      </c>
      <c r="O476" s="4" t="s">
        <v>2601</v>
      </c>
      <c r="P476" s="11">
        <v>651.83000000000004</v>
      </c>
      <c r="Q476" t="s">
        <v>2609</v>
      </c>
      <c r="R476" t="str">
        <f t="shared" si="45"/>
        <v/>
      </c>
      <c r="S476" s="9">
        <v>5</v>
      </c>
      <c r="T476">
        <f t="shared" si="46"/>
        <v>0</v>
      </c>
      <c r="U476">
        <f t="shared" si="47"/>
        <v>651.83000000000004</v>
      </c>
    </row>
    <row r="477" spans="1:21" x14ac:dyDescent="0.35">
      <c r="A477" s="4" t="s">
        <v>489</v>
      </c>
      <c r="B477" s="2">
        <v>45573</v>
      </c>
      <c r="C477" s="9">
        <f t="shared" si="42"/>
        <v>10</v>
      </c>
      <c r="D477" s="9" t="str">
        <f t="shared" si="43"/>
        <v>Oct</v>
      </c>
      <c r="E477" s="9">
        <f t="shared" si="44"/>
        <v>2024</v>
      </c>
      <c r="F477" t="s">
        <v>2036</v>
      </c>
      <c r="H477" s="9" t="str" cm="1">
        <f t="array" ref="H477">_xlfn.IFS(OR(ISBLANK(G477), G477=""),"Unknown",G477&lt;=12,"Child",G477&lt;=17,"Teen",G477&lt;=29,"Young Adult",G477&lt;=44,"Adult",G477&lt;=59,"Middle Age",G477&lt;=79,"Senior",G477&gt;=80,"Elderly")</f>
        <v>Unknown</v>
      </c>
      <c r="I477" t="s">
        <v>2607</v>
      </c>
      <c r="K477" s="7"/>
      <c r="L477" s="4" t="s">
        <v>2567</v>
      </c>
      <c r="M477" s="4" t="s">
        <v>2572</v>
      </c>
      <c r="N477" s="4" t="s">
        <v>2590</v>
      </c>
      <c r="O477" s="4" t="s">
        <v>2600</v>
      </c>
      <c r="P477" s="11">
        <v>572.09</v>
      </c>
      <c r="Q477" t="s">
        <v>2609</v>
      </c>
      <c r="R477" t="str">
        <f t="shared" si="45"/>
        <v/>
      </c>
      <c r="S477" s="9" t="s">
        <v>2610</v>
      </c>
      <c r="T477">
        <f t="shared" si="46"/>
        <v>0</v>
      </c>
      <c r="U477">
        <f t="shared" si="47"/>
        <v>572.09</v>
      </c>
    </row>
    <row r="478" spans="1:21" x14ac:dyDescent="0.35">
      <c r="A478" s="4" t="s">
        <v>490</v>
      </c>
      <c r="B478" s="2">
        <v>45810</v>
      </c>
      <c r="C478" s="9">
        <f t="shared" si="42"/>
        <v>6</v>
      </c>
      <c r="D478" s="9" t="str">
        <f t="shared" si="43"/>
        <v>Jun</v>
      </c>
      <c r="E478" s="9">
        <f t="shared" si="44"/>
        <v>2025</v>
      </c>
      <c r="F478" t="s">
        <v>2037</v>
      </c>
      <c r="G478" s="9">
        <v>67</v>
      </c>
      <c r="H478" s="9" t="str" cm="1">
        <f t="array" ref="H478">_xlfn.IFS(OR(ISBLANK(G478), G478=""),"Unknown",G478&lt;=12,"Child",G478&lt;=17,"Teen",G478&lt;=29,"Young Adult",G478&lt;=44,"Adult",G478&lt;=59,"Middle Age",G478&lt;=79,"Senior",G478&gt;=80,"Elderly")</f>
        <v>Senior</v>
      </c>
      <c r="I478" t="s">
        <v>2607</v>
      </c>
      <c r="J478" s="7">
        <v>110.1</v>
      </c>
      <c r="K478" s="7">
        <v>48.9</v>
      </c>
      <c r="L478" s="4" t="s">
        <v>2568</v>
      </c>
      <c r="M478" s="4" t="s">
        <v>2577</v>
      </c>
      <c r="N478" s="4" t="s">
        <v>2588</v>
      </c>
      <c r="O478" s="4" t="s">
        <v>2600</v>
      </c>
      <c r="P478" s="11">
        <v>765.24</v>
      </c>
      <c r="Q478" s="4" t="s">
        <v>2604</v>
      </c>
      <c r="R478" t="str">
        <f t="shared" si="45"/>
        <v/>
      </c>
      <c r="S478" s="9">
        <v>2</v>
      </c>
      <c r="T478">
        <f t="shared" si="46"/>
        <v>0</v>
      </c>
      <c r="U478">
        <f t="shared" si="47"/>
        <v>765.24</v>
      </c>
    </row>
    <row r="479" spans="1:21" x14ac:dyDescent="0.35">
      <c r="A479" s="4" t="s">
        <v>491</v>
      </c>
      <c r="B479" s="2">
        <v>45518</v>
      </c>
      <c r="C479" s="9">
        <f t="shared" si="42"/>
        <v>8</v>
      </c>
      <c r="D479" s="9" t="str">
        <f t="shared" si="43"/>
        <v>Aug</v>
      </c>
      <c r="E479" s="9">
        <f t="shared" si="44"/>
        <v>2024</v>
      </c>
      <c r="F479" t="s">
        <v>2038</v>
      </c>
      <c r="H479" s="9" t="str" cm="1">
        <f t="array" ref="H479">_xlfn.IFS(OR(ISBLANK(G479), G479=""),"Unknown",G479&lt;=12,"Child",G479&lt;=17,"Teen",G479&lt;=29,"Young Adult",G479&lt;=44,"Adult",G479&lt;=59,"Middle Age",G479&lt;=79,"Senior",G479&gt;=80,"Elderly")</f>
        <v>Unknown</v>
      </c>
      <c r="I479" s="4" t="s">
        <v>2607</v>
      </c>
      <c r="K479" s="7"/>
      <c r="L479" s="4" t="s">
        <v>2563</v>
      </c>
      <c r="M479" s="4" t="s">
        <v>2570</v>
      </c>
      <c r="N479" s="4" t="s">
        <v>2587</v>
      </c>
      <c r="O479" s="4" t="s">
        <v>2599</v>
      </c>
      <c r="P479" s="11">
        <v>926.01</v>
      </c>
      <c r="Q479" s="4" t="s">
        <v>2603</v>
      </c>
      <c r="R479" t="str">
        <f t="shared" si="45"/>
        <v/>
      </c>
      <c r="S479" s="9">
        <v>4</v>
      </c>
      <c r="T479">
        <f t="shared" si="46"/>
        <v>926.01</v>
      </c>
      <c r="U479">
        <f t="shared" si="47"/>
        <v>0</v>
      </c>
    </row>
    <row r="480" spans="1:21" x14ac:dyDescent="0.35">
      <c r="A480" s="4" t="s">
        <v>492</v>
      </c>
      <c r="B480" s="2">
        <v>45752</v>
      </c>
      <c r="C480" s="9">
        <f t="shared" si="42"/>
        <v>4</v>
      </c>
      <c r="D480" s="9" t="str">
        <f t="shared" si="43"/>
        <v>Apr</v>
      </c>
      <c r="E480" s="9">
        <f t="shared" si="44"/>
        <v>2025</v>
      </c>
      <c r="F480" t="s">
        <v>2039</v>
      </c>
      <c r="G480" s="9">
        <v>55</v>
      </c>
      <c r="H480" s="9" t="str" cm="1">
        <f t="array" ref="H480">_xlfn.IFS(OR(ISBLANK(G480), G480=""),"Unknown",G480&lt;=12,"Child",G480&lt;=17,"Teen",G480&lt;=29,"Young Adult",G480&lt;=44,"Adult",G480&lt;=59,"Middle Age",G480&lt;=79,"Senior",G480&gt;=80,"Elderly")</f>
        <v>Middle Age</v>
      </c>
      <c r="I480" s="4" t="s">
        <v>2561</v>
      </c>
      <c r="K480" s="7"/>
      <c r="L480" s="4" t="s">
        <v>2567</v>
      </c>
      <c r="M480" s="4" t="s">
        <v>2569</v>
      </c>
      <c r="N480" s="4" t="s">
        <v>2589</v>
      </c>
      <c r="O480" s="4" t="s">
        <v>2600</v>
      </c>
      <c r="P480" s="11">
        <v>567.41</v>
      </c>
      <c r="Q480" t="s">
        <v>2609</v>
      </c>
      <c r="R480" t="str">
        <f t="shared" si="45"/>
        <v/>
      </c>
      <c r="S480" s="9">
        <v>5</v>
      </c>
      <c r="T480">
        <f t="shared" si="46"/>
        <v>0</v>
      </c>
      <c r="U480">
        <f t="shared" si="47"/>
        <v>567.41</v>
      </c>
    </row>
    <row r="481" spans="1:21" x14ac:dyDescent="0.35">
      <c r="A481" s="4" t="s">
        <v>493</v>
      </c>
      <c r="B481" s="2">
        <v>45753</v>
      </c>
      <c r="C481" s="9">
        <f t="shared" si="42"/>
        <v>4</v>
      </c>
      <c r="D481" s="9" t="str">
        <f t="shared" si="43"/>
        <v>Apr</v>
      </c>
      <c r="E481" s="9">
        <f t="shared" si="44"/>
        <v>2025</v>
      </c>
      <c r="F481" t="s">
        <v>2040</v>
      </c>
      <c r="G481" s="9">
        <v>24</v>
      </c>
      <c r="H481" s="9" t="str" cm="1">
        <f t="array" ref="H481">_xlfn.IFS(OR(ISBLANK(G481), G481=""),"Unknown",G481&lt;=12,"Child",G481&lt;=17,"Teen",G481&lt;=29,"Young Adult",G481&lt;=44,"Adult",G481&lt;=59,"Middle Age",G481&lt;=79,"Senior",G481&gt;=80,"Elderly")</f>
        <v>Young Adult</v>
      </c>
      <c r="I481" s="4" t="s">
        <v>2558</v>
      </c>
      <c r="J481" s="7">
        <v>137.4</v>
      </c>
      <c r="K481" s="7"/>
      <c r="L481" s="4" t="s">
        <v>2565</v>
      </c>
      <c r="M481" s="4" t="s">
        <v>2573</v>
      </c>
      <c r="N481" s="4" t="s">
        <v>2597</v>
      </c>
      <c r="O481" s="4" t="s">
        <v>2601</v>
      </c>
      <c r="P481" s="11">
        <v>667.7</v>
      </c>
      <c r="Q481" t="s">
        <v>2609</v>
      </c>
      <c r="R481" t="str">
        <f t="shared" si="45"/>
        <v/>
      </c>
      <c r="S481" s="9">
        <v>4</v>
      </c>
      <c r="T481">
        <f t="shared" si="46"/>
        <v>0</v>
      </c>
      <c r="U481">
        <f t="shared" si="47"/>
        <v>667.7</v>
      </c>
    </row>
    <row r="482" spans="1:21" x14ac:dyDescent="0.35">
      <c r="A482" s="4" t="s">
        <v>494</v>
      </c>
      <c r="B482" s="2">
        <v>45936</v>
      </c>
      <c r="C482" s="9">
        <f t="shared" si="42"/>
        <v>10</v>
      </c>
      <c r="D482" s="9" t="str">
        <f t="shared" si="43"/>
        <v>Oct</v>
      </c>
      <c r="E482" s="9">
        <f t="shared" si="44"/>
        <v>2025</v>
      </c>
      <c r="F482" t="s">
        <v>2041</v>
      </c>
      <c r="G482" s="9">
        <v>88</v>
      </c>
      <c r="H482" s="9" t="str" cm="1">
        <f t="array" ref="H482">_xlfn.IFS(OR(ISBLANK(G482), G482=""),"Unknown",G482&lt;=12,"Child",G482&lt;=17,"Teen",G482&lt;=29,"Young Adult",G482&lt;=44,"Adult",G482&lt;=59,"Middle Age",G482&lt;=79,"Senior",G482&gt;=80,"Elderly")</f>
        <v>Elderly</v>
      </c>
      <c r="I482" s="4" t="s">
        <v>2561</v>
      </c>
      <c r="K482" s="7"/>
      <c r="L482" s="4" t="s">
        <v>2568</v>
      </c>
      <c r="M482" s="4" t="s">
        <v>2570</v>
      </c>
      <c r="N482" s="4" t="s">
        <v>2586</v>
      </c>
      <c r="O482" s="4" t="s">
        <v>2600</v>
      </c>
      <c r="P482" s="11">
        <v>971.38</v>
      </c>
      <c r="Q482" t="s">
        <v>2609</v>
      </c>
      <c r="R482" t="str">
        <f t="shared" si="45"/>
        <v/>
      </c>
      <c r="S482" s="9" t="s">
        <v>2610</v>
      </c>
      <c r="T482">
        <f t="shared" si="46"/>
        <v>0</v>
      </c>
      <c r="U482">
        <f t="shared" si="47"/>
        <v>971.38</v>
      </c>
    </row>
    <row r="483" spans="1:21" x14ac:dyDescent="0.35">
      <c r="A483" s="4" t="s">
        <v>495</v>
      </c>
      <c r="B483" s="2">
        <v>45596</v>
      </c>
      <c r="C483" s="9">
        <f t="shared" si="42"/>
        <v>10</v>
      </c>
      <c r="D483" s="9" t="str">
        <f t="shared" si="43"/>
        <v>Oct</v>
      </c>
      <c r="E483" s="9">
        <f t="shared" si="44"/>
        <v>2024</v>
      </c>
      <c r="F483" t="s">
        <v>2042</v>
      </c>
      <c r="G483" s="9">
        <v>38</v>
      </c>
      <c r="H483" s="9" t="str" cm="1">
        <f t="array" ref="H483">_xlfn.IFS(OR(ISBLANK(G483), G483=""),"Unknown",G483&lt;=12,"Child",G483&lt;=17,"Teen",G483&lt;=29,"Young Adult",G483&lt;=44,"Adult",G483&lt;=59,"Middle Age",G483&lt;=79,"Senior",G483&gt;=80,"Elderly")</f>
        <v>Adult</v>
      </c>
      <c r="I483" s="4" t="s">
        <v>2558</v>
      </c>
      <c r="J483" s="7">
        <v>161.1</v>
      </c>
      <c r="K483" s="7"/>
      <c r="L483" s="4" t="s">
        <v>2567</v>
      </c>
      <c r="M483" s="4" t="s">
        <v>2580</v>
      </c>
      <c r="N483" s="4" t="s">
        <v>2585</v>
      </c>
      <c r="O483" s="4" t="s">
        <v>2600</v>
      </c>
      <c r="P483" s="11">
        <v>394.99</v>
      </c>
      <c r="Q483" s="4" t="s">
        <v>2602</v>
      </c>
      <c r="R483" t="str">
        <f t="shared" si="45"/>
        <v/>
      </c>
      <c r="S483" s="9">
        <v>3</v>
      </c>
      <c r="T483">
        <f t="shared" si="46"/>
        <v>0</v>
      </c>
      <c r="U483">
        <f t="shared" si="47"/>
        <v>394.99</v>
      </c>
    </row>
    <row r="484" spans="1:21" x14ac:dyDescent="0.35">
      <c r="A484" s="4" t="s">
        <v>496</v>
      </c>
      <c r="B484" s="2">
        <v>45905</v>
      </c>
      <c r="C484" s="9">
        <f t="shared" si="42"/>
        <v>9</v>
      </c>
      <c r="D484" s="9" t="str">
        <f t="shared" si="43"/>
        <v>Sep</v>
      </c>
      <c r="E484" s="9">
        <f t="shared" si="44"/>
        <v>2025</v>
      </c>
      <c r="F484" t="s">
        <v>2043</v>
      </c>
      <c r="H484" s="9" t="str" cm="1">
        <f t="array" ref="H484">_xlfn.IFS(OR(ISBLANK(G484), G484=""),"Unknown",G484&lt;=12,"Child",G484&lt;=17,"Teen",G484&lt;=29,"Young Adult",G484&lt;=44,"Adult",G484&lt;=59,"Middle Age",G484&lt;=79,"Senior",G484&gt;=80,"Elderly")</f>
        <v>Unknown</v>
      </c>
      <c r="I484" s="4" t="s">
        <v>2607</v>
      </c>
      <c r="K484" s="7"/>
      <c r="L484" s="4" t="s">
        <v>2565</v>
      </c>
      <c r="M484" s="4" t="s">
        <v>2579</v>
      </c>
      <c r="N484" s="4" t="s">
        <v>2587</v>
      </c>
      <c r="O484" s="4" t="s">
        <v>2601</v>
      </c>
      <c r="P484" s="11">
        <v>317.08</v>
      </c>
      <c r="Q484" t="s">
        <v>2609</v>
      </c>
      <c r="R484" t="str">
        <f t="shared" si="45"/>
        <v/>
      </c>
      <c r="S484" s="9">
        <v>5</v>
      </c>
      <c r="T484">
        <f t="shared" si="46"/>
        <v>0</v>
      </c>
      <c r="U484">
        <f t="shared" si="47"/>
        <v>317.08</v>
      </c>
    </row>
    <row r="485" spans="1:21" x14ac:dyDescent="0.35">
      <c r="A485" s="4" t="s">
        <v>497</v>
      </c>
      <c r="B485" s="2">
        <v>45532</v>
      </c>
      <c r="C485" s="9">
        <f t="shared" si="42"/>
        <v>8</v>
      </c>
      <c r="D485" s="9" t="str">
        <f t="shared" si="43"/>
        <v>Aug</v>
      </c>
      <c r="E485" s="9">
        <f t="shared" si="44"/>
        <v>2024</v>
      </c>
      <c r="F485" t="s">
        <v>2044</v>
      </c>
      <c r="H485" s="9" t="str" cm="1">
        <f t="array" ref="H485">_xlfn.IFS(OR(ISBLANK(G485), G485=""),"Unknown",G485&lt;=12,"Child",G485&lt;=17,"Teen",G485&lt;=29,"Young Adult",G485&lt;=44,"Adult",G485&lt;=59,"Middle Age",G485&lt;=79,"Senior",G485&gt;=80,"Elderly")</f>
        <v>Unknown</v>
      </c>
      <c r="I485" s="4" t="s">
        <v>2558</v>
      </c>
      <c r="K485" s="7">
        <v>89.1</v>
      </c>
      <c r="L485" s="4" t="s">
        <v>2564</v>
      </c>
      <c r="M485" s="4" t="s">
        <v>2574</v>
      </c>
      <c r="N485" s="4" t="s">
        <v>2585</v>
      </c>
      <c r="O485" s="4" t="s">
        <v>2599</v>
      </c>
      <c r="P485" s="11">
        <v>480.52</v>
      </c>
      <c r="Q485" s="4" t="s">
        <v>2603</v>
      </c>
      <c r="R485" t="str">
        <f t="shared" si="45"/>
        <v/>
      </c>
      <c r="S485" s="9" t="s">
        <v>2610</v>
      </c>
      <c r="T485">
        <f t="shared" si="46"/>
        <v>480.52</v>
      </c>
      <c r="U485">
        <f t="shared" si="47"/>
        <v>0</v>
      </c>
    </row>
    <row r="486" spans="1:21" x14ac:dyDescent="0.35">
      <c r="A486" s="4" t="s">
        <v>498</v>
      </c>
      <c r="B486" s="2">
        <v>45578</v>
      </c>
      <c r="C486" s="9">
        <f t="shared" si="42"/>
        <v>10</v>
      </c>
      <c r="D486" s="9" t="str">
        <f t="shared" si="43"/>
        <v>Oct</v>
      </c>
      <c r="E486" s="9">
        <f t="shared" si="44"/>
        <v>2024</v>
      </c>
      <c r="F486" t="s">
        <v>2045</v>
      </c>
      <c r="H486" s="9" t="str" cm="1">
        <f t="array" ref="H486">_xlfn.IFS(OR(ISBLANK(G486), G486=""),"Unknown",G486&lt;=12,"Child",G486&lt;=17,"Teen",G486&lt;=29,"Young Adult",G486&lt;=44,"Adult",G486&lt;=59,"Middle Age",G486&lt;=79,"Senior",G486&gt;=80,"Elderly")</f>
        <v>Unknown</v>
      </c>
      <c r="I486" s="4" t="s">
        <v>2558</v>
      </c>
      <c r="J486" s="7">
        <v>165.5</v>
      </c>
      <c r="K486" s="7"/>
      <c r="L486" s="4" t="s">
        <v>2568</v>
      </c>
      <c r="M486" s="4" t="s">
        <v>2580</v>
      </c>
      <c r="N486" s="4" t="s">
        <v>2586</v>
      </c>
      <c r="O486" s="4" t="s">
        <v>2598</v>
      </c>
      <c r="P486" s="11">
        <v>110.19</v>
      </c>
      <c r="Q486" s="4" t="s">
        <v>2602</v>
      </c>
      <c r="R486" t="str">
        <f t="shared" si="45"/>
        <v/>
      </c>
      <c r="S486" s="9">
        <v>3</v>
      </c>
      <c r="T486">
        <f t="shared" si="46"/>
        <v>0</v>
      </c>
      <c r="U486">
        <f t="shared" si="47"/>
        <v>110.19</v>
      </c>
    </row>
    <row r="487" spans="1:21" x14ac:dyDescent="0.35">
      <c r="A487" s="4" t="s">
        <v>499</v>
      </c>
      <c r="B487" s="2">
        <v>45842</v>
      </c>
      <c r="C487" s="9">
        <f t="shared" si="42"/>
        <v>7</v>
      </c>
      <c r="D487" s="9" t="str">
        <f t="shared" si="43"/>
        <v>Jul</v>
      </c>
      <c r="E487" s="9">
        <f t="shared" si="44"/>
        <v>2025</v>
      </c>
      <c r="F487" t="s">
        <v>2046</v>
      </c>
      <c r="H487" s="9" t="str" cm="1">
        <f t="array" ref="H487">_xlfn.IFS(OR(ISBLANK(G487), G487=""),"Unknown",G487&lt;=12,"Child",G487&lt;=17,"Teen",G487&lt;=29,"Young Adult",G487&lt;=44,"Adult",G487&lt;=59,"Middle Age",G487&lt;=79,"Senior",G487&gt;=80,"Elderly")</f>
        <v>Unknown</v>
      </c>
      <c r="I487" t="s">
        <v>2607</v>
      </c>
      <c r="J487" s="7">
        <v>112.2</v>
      </c>
      <c r="K487" s="7"/>
      <c r="L487" s="4" t="s">
        <v>2566</v>
      </c>
      <c r="M487" s="4" t="s">
        <v>2569</v>
      </c>
      <c r="N487" s="4" t="s">
        <v>2584</v>
      </c>
      <c r="O487" s="4" t="s">
        <v>2600</v>
      </c>
      <c r="P487" s="11">
        <v>199.03</v>
      </c>
      <c r="Q487" t="s">
        <v>2609</v>
      </c>
      <c r="R487" t="str">
        <f t="shared" si="45"/>
        <v/>
      </c>
      <c r="S487" s="9">
        <v>1</v>
      </c>
      <c r="T487">
        <f t="shared" si="46"/>
        <v>0</v>
      </c>
      <c r="U487">
        <f t="shared" si="47"/>
        <v>199.03</v>
      </c>
    </row>
    <row r="488" spans="1:21" x14ac:dyDescent="0.35">
      <c r="A488" s="4" t="s">
        <v>500</v>
      </c>
      <c r="B488" s="2">
        <v>45424</v>
      </c>
      <c r="C488" s="9">
        <f t="shared" si="42"/>
        <v>5</v>
      </c>
      <c r="D488" s="9" t="str">
        <f t="shared" si="43"/>
        <v>May</v>
      </c>
      <c r="E488" s="9">
        <f t="shared" si="44"/>
        <v>2024</v>
      </c>
      <c r="F488" t="s">
        <v>2047</v>
      </c>
      <c r="H488" s="9" t="str" cm="1">
        <f t="array" ref="H488">_xlfn.IFS(OR(ISBLANK(G488), G488=""),"Unknown",G488&lt;=12,"Child",G488&lt;=17,"Teen",G488&lt;=29,"Young Adult",G488&lt;=44,"Adult",G488&lt;=59,"Middle Age",G488&lt;=79,"Senior",G488&gt;=80,"Elderly")</f>
        <v>Unknown</v>
      </c>
      <c r="I488" s="4" t="s">
        <v>2561</v>
      </c>
      <c r="K488" s="7">
        <v>106.8</v>
      </c>
      <c r="L488" s="4" t="s">
        <v>2564</v>
      </c>
      <c r="M488" s="4" t="s">
        <v>2576</v>
      </c>
      <c r="N488" s="4" t="s">
        <v>2586</v>
      </c>
      <c r="O488" s="4" t="s">
        <v>2599</v>
      </c>
      <c r="P488" s="11">
        <v>72.98</v>
      </c>
      <c r="Q488" s="4" t="s">
        <v>2604</v>
      </c>
      <c r="R488" t="str">
        <f t="shared" si="45"/>
        <v/>
      </c>
      <c r="S488" s="9">
        <v>5</v>
      </c>
      <c r="T488">
        <f t="shared" si="46"/>
        <v>0</v>
      </c>
      <c r="U488">
        <f t="shared" si="47"/>
        <v>72.98</v>
      </c>
    </row>
    <row r="489" spans="1:21" x14ac:dyDescent="0.35">
      <c r="A489" s="4" t="s">
        <v>501</v>
      </c>
      <c r="B489" s="2">
        <v>45596</v>
      </c>
      <c r="C489" s="9">
        <f t="shared" si="42"/>
        <v>10</v>
      </c>
      <c r="D489" s="9" t="str">
        <f t="shared" si="43"/>
        <v>Oct</v>
      </c>
      <c r="E489" s="9">
        <f t="shared" si="44"/>
        <v>2024</v>
      </c>
      <c r="F489" t="s">
        <v>2048</v>
      </c>
      <c r="H489" s="9" t="str" cm="1">
        <f t="array" ref="H489">_xlfn.IFS(OR(ISBLANK(G489), G489=""),"Unknown",G489&lt;=12,"Child",G489&lt;=17,"Teen",G489&lt;=29,"Young Adult",G489&lt;=44,"Adult",G489&lt;=59,"Middle Age",G489&lt;=79,"Senior",G489&gt;=80,"Elderly")</f>
        <v>Unknown</v>
      </c>
      <c r="I489" s="4" t="s">
        <v>2561</v>
      </c>
      <c r="K489" s="7"/>
      <c r="L489" s="4" t="s">
        <v>2564</v>
      </c>
      <c r="M489" s="4" t="s">
        <v>2573</v>
      </c>
      <c r="N489" s="4" t="s">
        <v>2589</v>
      </c>
      <c r="O489" s="4" t="s">
        <v>2600</v>
      </c>
      <c r="P489" s="11">
        <v>499.89</v>
      </c>
      <c r="Q489" s="4" t="s">
        <v>2604</v>
      </c>
      <c r="R489" t="str">
        <f t="shared" si="45"/>
        <v/>
      </c>
      <c r="S489" s="9" t="s">
        <v>2610</v>
      </c>
      <c r="T489">
        <f t="shared" si="46"/>
        <v>0</v>
      </c>
      <c r="U489">
        <f t="shared" si="47"/>
        <v>499.89</v>
      </c>
    </row>
    <row r="490" spans="1:21" x14ac:dyDescent="0.35">
      <c r="A490" s="4" t="s">
        <v>502</v>
      </c>
      <c r="B490" s="2">
        <v>45715</v>
      </c>
      <c r="C490" s="9">
        <f t="shared" si="42"/>
        <v>2</v>
      </c>
      <c r="D490" s="9" t="str">
        <f t="shared" si="43"/>
        <v>Feb</v>
      </c>
      <c r="E490" s="9">
        <f t="shared" si="44"/>
        <v>2025</v>
      </c>
      <c r="F490" t="s">
        <v>2049</v>
      </c>
      <c r="H490" s="9" t="str" cm="1">
        <f t="array" ref="H490">_xlfn.IFS(OR(ISBLANK(G490), G490=""),"Unknown",G490&lt;=12,"Child",G490&lt;=17,"Teen",G490&lt;=29,"Young Adult",G490&lt;=44,"Adult",G490&lt;=59,"Middle Age",G490&lt;=79,"Senior",G490&gt;=80,"Elderly")</f>
        <v>Unknown</v>
      </c>
      <c r="I490" s="4" t="s">
        <v>2561</v>
      </c>
      <c r="J490" s="7">
        <v>131.5</v>
      </c>
      <c r="K490" s="7"/>
      <c r="L490" s="4" t="s">
        <v>2564</v>
      </c>
      <c r="M490" s="4" t="s">
        <v>2569</v>
      </c>
      <c r="N490" s="4" t="s">
        <v>2587</v>
      </c>
      <c r="O490" s="4" t="s">
        <v>2601</v>
      </c>
      <c r="P490" s="11">
        <v>432.1</v>
      </c>
      <c r="Q490" s="4" t="s">
        <v>2603</v>
      </c>
      <c r="R490" t="str">
        <f t="shared" si="45"/>
        <v/>
      </c>
      <c r="S490" s="9">
        <v>2</v>
      </c>
      <c r="T490">
        <f t="shared" si="46"/>
        <v>432.1</v>
      </c>
      <c r="U490">
        <f t="shared" si="47"/>
        <v>0</v>
      </c>
    </row>
    <row r="491" spans="1:21" x14ac:dyDescent="0.35">
      <c r="A491" s="4" t="s">
        <v>503</v>
      </c>
      <c r="B491" s="2">
        <v>45499</v>
      </c>
      <c r="C491" s="9">
        <f t="shared" si="42"/>
        <v>7</v>
      </c>
      <c r="D491" s="9" t="str">
        <f t="shared" si="43"/>
        <v>Jul</v>
      </c>
      <c r="E491" s="9">
        <f t="shared" si="44"/>
        <v>2024</v>
      </c>
      <c r="F491" t="s">
        <v>2050</v>
      </c>
      <c r="H491" s="9" t="str" cm="1">
        <f t="array" ref="H491">_xlfn.IFS(OR(ISBLANK(G491), G491=""),"Unknown",G491&lt;=12,"Child",G491&lt;=17,"Teen",G491&lt;=29,"Young Adult",G491&lt;=44,"Adult",G491&lt;=59,"Middle Age",G491&lt;=79,"Senior",G491&gt;=80,"Elderly")</f>
        <v>Unknown</v>
      </c>
      <c r="I491" s="4" t="s">
        <v>2558</v>
      </c>
      <c r="K491" s="7"/>
      <c r="L491" s="4" t="s">
        <v>2564</v>
      </c>
      <c r="M491" s="4" t="s">
        <v>2576</v>
      </c>
      <c r="N491" s="4" t="s">
        <v>2585</v>
      </c>
      <c r="O491" s="4" t="s">
        <v>2600</v>
      </c>
      <c r="P491" s="11">
        <v>329.94</v>
      </c>
      <c r="Q491" s="4" t="s">
        <v>2603</v>
      </c>
      <c r="R491" t="str">
        <f t="shared" si="45"/>
        <v/>
      </c>
      <c r="S491" s="9" t="s">
        <v>2610</v>
      </c>
      <c r="T491">
        <f t="shared" si="46"/>
        <v>329.94</v>
      </c>
      <c r="U491">
        <f t="shared" si="47"/>
        <v>0</v>
      </c>
    </row>
    <row r="492" spans="1:21" x14ac:dyDescent="0.35">
      <c r="A492" s="4" t="s">
        <v>504</v>
      </c>
      <c r="B492" s="2">
        <v>45798</v>
      </c>
      <c r="C492" s="9">
        <f t="shared" si="42"/>
        <v>5</v>
      </c>
      <c r="D492" s="9" t="str">
        <f t="shared" si="43"/>
        <v>May</v>
      </c>
      <c r="E492" s="9">
        <f t="shared" si="44"/>
        <v>2025</v>
      </c>
      <c r="F492" t="s">
        <v>2051</v>
      </c>
      <c r="H492" s="9" t="str" cm="1">
        <f t="array" ref="H492">_xlfn.IFS(OR(ISBLANK(G492), G492=""),"Unknown",G492&lt;=12,"Child",G492&lt;=17,"Teen",G492&lt;=29,"Young Adult",G492&lt;=44,"Adult",G492&lt;=59,"Middle Age",G492&lt;=79,"Senior",G492&gt;=80,"Elderly")</f>
        <v>Unknown</v>
      </c>
      <c r="I492" t="s">
        <v>2607</v>
      </c>
      <c r="K492" s="7">
        <v>81.400000000000006</v>
      </c>
      <c r="L492" s="4" t="s">
        <v>2568</v>
      </c>
      <c r="M492" s="4" t="s">
        <v>2582</v>
      </c>
      <c r="N492" s="4" t="s">
        <v>2587</v>
      </c>
      <c r="O492" s="4" t="s">
        <v>2600</v>
      </c>
      <c r="P492" s="11">
        <v>406.33</v>
      </c>
      <c r="Q492" t="s">
        <v>2609</v>
      </c>
      <c r="R492" t="str">
        <f t="shared" si="45"/>
        <v/>
      </c>
      <c r="S492" s="9" t="s">
        <v>2610</v>
      </c>
      <c r="T492">
        <f t="shared" si="46"/>
        <v>0</v>
      </c>
      <c r="U492">
        <f t="shared" si="47"/>
        <v>406.33</v>
      </c>
    </row>
    <row r="493" spans="1:21" x14ac:dyDescent="0.35">
      <c r="A493" s="4" t="s">
        <v>505</v>
      </c>
      <c r="B493" s="2">
        <v>45799</v>
      </c>
      <c r="C493" s="9">
        <f t="shared" si="42"/>
        <v>5</v>
      </c>
      <c r="D493" s="9" t="str">
        <f t="shared" si="43"/>
        <v>May</v>
      </c>
      <c r="E493" s="9">
        <f t="shared" si="44"/>
        <v>2025</v>
      </c>
      <c r="F493" t="s">
        <v>2052</v>
      </c>
      <c r="H493" s="9" t="str" cm="1">
        <f t="array" ref="H493">_xlfn.IFS(OR(ISBLANK(G493), G493=""),"Unknown",G493&lt;=12,"Child",G493&lt;=17,"Teen",G493&lt;=29,"Young Adult",G493&lt;=44,"Adult",G493&lt;=59,"Middle Age",G493&lt;=79,"Senior",G493&gt;=80,"Elderly")</f>
        <v>Unknown</v>
      </c>
      <c r="I493" t="s">
        <v>2607</v>
      </c>
      <c r="K493" s="7"/>
      <c r="L493" s="4" t="s">
        <v>2564</v>
      </c>
      <c r="M493" s="4" t="s">
        <v>2570</v>
      </c>
      <c r="N493" s="4" t="s">
        <v>2584</v>
      </c>
      <c r="O493" s="4" t="s">
        <v>2600</v>
      </c>
      <c r="P493" s="11">
        <v>458.2</v>
      </c>
      <c r="Q493" s="4" t="s">
        <v>2602</v>
      </c>
      <c r="R493" t="str">
        <f t="shared" si="45"/>
        <v/>
      </c>
      <c r="S493" s="9" t="s">
        <v>2610</v>
      </c>
      <c r="T493">
        <f t="shared" si="46"/>
        <v>0</v>
      </c>
      <c r="U493">
        <f t="shared" si="47"/>
        <v>458.2</v>
      </c>
    </row>
    <row r="494" spans="1:21" x14ac:dyDescent="0.35">
      <c r="A494" s="4" t="s">
        <v>506</v>
      </c>
      <c r="B494" s="2">
        <v>45674</v>
      </c>
      <c r="C494" s="9">
        <f t="shared" si="42"/>
        <v>1</v>
      </c>
      <c r="D494" s="9" t="str">
        <f t="shared" si="43"/>
        <v>Jan</v>
      </c>
      <c r="E494" s="9">
        <f t="shared" si="44"/>
        <v>2025</v>
      </c>
      <c r="F494" t="s">
        <v>2053</v>
      </c>
      <c r="H494" s="9" t="str" cm="1">
        <f t="array" ref="H494">_xlfn.IFS(OR(ISBLANK(G494), G494=""),"Unknown",G494&lt;=12,"Child",G494&lt;=17,"Teen",G494&lt;=29,"Young Adult",G494&lt;=44,"Adult",G494&lt;=59,"Middle Age",G494&lt;=79,"Senior",G494&gt;=80,"Elderly")</f>
        <v>Unknown</v>
      </c>
      <c r="I494" s="4" t="s">
        <v>2607</v>
      </c>
      <c r="K494" s="7"/>
      <c r="L494" s="4" t="s">
        <v>2565</v>
      </c>
      <c r="M494" s="4" t="s">
        <v>2582</v>
      </c>
      <c r="N494" s="4" t="s">
        <v>2584</v>
      </c>
      <c r="O494" s="4" t="s">
        <v>2598</v>
      </c>
      <c r="P494" s="11">
        <v>544.70000000000005</v>
      </c>
      <c r="Q494" s="4" t="s">
        <v>2602</v>
      </c>
      <c r="R494" t="str">
        <f t="shared" si="45"/>
        <v/>
      </c>
      <c r="S494" s="9">
        <v>1</v>
      </c>
      <c r="T494">
        <f t="shared" si="46"/>
        <v>0</v>
      </c>
      <c r="U494">
        <f t="shared" si="47"/>
        <v>544.70000000000005</v>
      </c>
    </row>
    <row r="495" spans="1:21" x14ac:dyDescent="0.35">
      <c r="A495" s="4" t="s">
        <v>507</v>
      </c>
      <c r="B495" s="2">
        <v>45962</v>
      </c>
      <c r="C495" s="9">
        <f t="shared" si="42"/>
        <v>11</v>
      </c>
      <c r="D495" s="9" t="str">
        <f t="shared" si="43"/>
        <v>Nov</v>
      </c>
      <c r="E495" s="9">
        <f t="shared" si="44"/>
        <v>2025</v>
      </c>
      <c r="F495" t="s">
        <v>2054</v>
      </c>
      <c r="H495" s="9" t="str" cm="1">
        <f t="array" ref="H495">_xlfn.IFS(OR(ISBLANK(G495), G495=""),"Unknown",G495&lt;=12,"Child",G495&lt;=17,"Teen",G495&lt;=29,"Young Adult",G495&lt;=44,"Adult",G495&lt;=59,"Middle Age",G495&lt;=79,"Senior",G495&gt;=80,"Elderly")</f>
        <v>Unknown</v>
      </c>
      <c r="I495" s="4" t="s">
        <v>2561</v>
      </c>
      <c r="K495" s="7"/>
      <c r="L495" s="4" t="s">
        <v>2568</v>
      </c>
      <c r="M495" s="4" t="s">
        <v>2579</v>
      </c>
      <c r="N495" s="4" t="s">
        <v>2589</v>
      </c>
      <c r="O495" s="4" t="s">
        <v>2599</v>
      </c>
      <c r="P495" s="11">
        <v>276.45999999999998</v>
      </c>
      <c r="Q495" s="4" t="s">
        <v>2603</v>
      </c>
      <c r="R495" t="str">
        <f t="shared" si="45"/>
        <v/>
      </c>
      <c r="S495" s="9" t="s">
        <v>2610</v>
      </c>
      <c r="T495">
        <f t="shared" si="46"/>
        <v>276.45999999999998</v>
      </c>
      <c r="U495">
        <f t="shared" si="47"/>
        <v>0</v>
      </c>
    </row>
    <row r="496" spans="1:21" x14ac:dyDescent="0.35">
      <c r="A496" s="4" t="s">
        <v>508</v>
      </c>
      <c r="B496" s="2">
        <v>45605</v>
      </c>
      <c r="C496" s="9">
        <f t="shared" si="42"/>
        <v>11</v>
      </c>
      <c r="D496" s="9" t="str">
        <f t="shared" si="43"/>
        <v>Nov</v>
      </c>
      <c r="E496" s="9">
        <f t="shared" si="44"/>
        <v>2024</v>
      </c>
      <c r="F496" t="s">
        <v>2055</v>
      </c>
      <c r="G496" s="9">
        <v>52</v>
      </c>
      <c r="H496" s="9" t="str" cm="1">
        <f t="array" ref="H496">_xlfn.IFS(OR(ISBLANK(G496), G496=""),"Unknown",G496&lt;=12,"Child",G496&lt;=17,"Teen",G496&lt;=29,"Young Adult",G496&lt;=44,"Adult",G496&lt;=59,"Middle Age",G496&lt;=79,"Senior",G496&gt;=80,"Elderly")</f>
        <v>Middle Age</v>
      </c>
      <c r="I496" s="4" t="s">
        <v>2558</v>
      </c>
      <c r="K496" s="7"/>
      <c r="L496" s="4" t="s">
        <v>2568</v>
      </c>
      <c r="M496" s="4" t="s">
        <v>2575</v>
      </c>
      <c r="N496" s="4" t="s">
        <v>2589</v>
      </c>
      <c r="O496" s="4" t="s">
        <v>2599</v>
      </c>
      <c r="P496" s="11">
        <v>921.55</v>
      </c>
      <c r="Q496" s="4" t="s">
        <v>2603</v>
      </c>
      <c r="R496" t="str">
        <f t="shared" si="45"/>
        <v/>
      </c>
      <c r="S496" s="9">
        <v>1</v>
      </c>
      <c r="T496">
        <f t="shared" si="46"/>
        <v>921.55</v>
      </c>
      <c r="U496">
        <f t="shared" si="47"/>
        <v>0</v>
      </c>
    </row>
    <row r="497" spans="1:21" x14ac:dyDescent="0.35">
      <c r="A497" s="4" t="s">
        <v>509</v>
      </c>
      <c r="B497" s="2">
        <v>45763</v>
      </c>
      <c r="C497" s="9">
        <f t="shared" si="42"/>
        <v>4</v>
      </c>
      <c r="D497" s="9" t="str">
        <f t="shared" si="43"/>
        <v>Apr</v>
      </c>
      <c r="E497" s="9">
        <f t="shared" si="44"/>
        <v>2025</v>
      </c>
      <c r="F497" t="s">
        <v>2056</v>
      </c>
      <c r="H497" s="9" t="str" cm="1">
        <f t="array" ref="H497">_xlfn.IFS(OR(ISBLANK(G497), G497=""),"Unknown",G497&lt;=12,"Child",G497&lt;=17,"Teen",G497&lt;=29,"Young Adult",G497&lt;=44,"Adult",G497&lt;=59,"Middle Age",G497&lt;=79,"Senior",G497&gt;=80,"Elderly")</f>
        <v>Unknown</v>
      </c>
      <c r="I497" t="s">
        <v>2607</v>
      </c>
      <c r="K497" s="7"/>
      <c r="L497" s="4" t="s">
        <v>2567</v>
      </c>
      <c r="M497" s="4" t="s">
        <v>2581</v>
      </c>
      <c r="N497" s="4" t="s">
        <v>2590</v>
      </c>
      <c r="O497" s="4" t="s">
        <v>2600</v>
      </c>
      <c r="P497" s="11">
        <v>302.52999999999997</v>
      </c>
      <c r="Q497" s="4" t="s">
        <v>2603</v>
      </c>
      <c r="R497" t="str">
        <f t="shared" si="45"/>
        <v/>
      </c>
      <c r="S497" s="9">
        <v>2</v>
      </c>
      <c r="T497">
        <f t="shared" si="46"/>
        <v>302.52999999999997</v>
      </c>
      <c r="U497">
        <f t="shared" si="47"/>
        <v>0</v>
      </c>
    </row>
    <row r="498" spans="1:21" x14ac:dyDescent="0.35">
      <c r="A498" s="4" t="s">
        <v>510</v>
      </c>
      <c r="B498" s="2">
        <v>45525</v>
      </c>
      <c r="C498" s="9">
        <f t="shared" si="42"/>
        <v>8</v>
      </c>
      <c r="D498" s="9" t="str">
        <f t="shared" si="43"/>
        <v>Aug</v>
      </c>
      <c r="E498" s="9">
        <f t="shared" si="44"/>
        <v>2024</v>
      </c>
      <c r="F498" t="s">
        <v>2057</v>
      </c>
      <c r="G498" s="9">
        <v>77</v>
      </c>
      <c r="H498" s="9" t="str" cm="1">
        <f t="array" ref="H498">_xlfn.IFS(OR(ISBLANK(G498), G498=""),"Unknown",G498&lt;=12,"Child",G498&lt;=17,"Teen",G498&lt;=29,"Young Adult",G498&lt;=44,"Adult",G498&lt;=59,"Middle Age",G498&lt;=79,"Senior",G498&gt;=80,"Elderly")</f>
        <v>Senior</v>
      </c>
      <c r="I498" s="4" t="s">
        <v>2561</v>
      </c>
      <c r="J498" s="7">
        <v>104.1</v>
      </c>
      <c r="K498" s="7">
        <v>62.1</v>
      </c>
      <c r="L498" s="4" t="s">
        <v>2568</v>
      </c>
      <c r="M498" s="4" t="s">
        <v>2574</v>
      </c>
      <c r="N498" s="4" t="s">
        <v>2586</v>
      </c>
      <c r="O498" s="4" t="s">
        <v>2598</v>
      </c>
      <c r="P498" s="11">
        <v>919.29</v>
      </c>
      <c r="Q498" t="s">
        <v>2609</v>
      </c>
      <c r="R498" t="str">
        <f t="shared" si="45"/>
        <v/>
      </c>
      <c r="S498" s="9">
        <v>1</v>
      </c>
      <c r="T498">
        <f t="shared" si="46"/>
        <v>0</v>
      </c>
      <c r="U498">
        <f t="shared" si="47"/>
        <v>919.29</v>
      </c>
    </row>
    <row r="499" spans="1:21" x14ac:dyDescent="0.35">
      <c r="A499" s="4" t="s">
        <v>511</v>
      </c>
      <c r="B499" s="2">
        <v>45502</v>
      </c>
      <c r="C499" s="9">
        <f t="shared" si="42"/>
        <v>7</v>
      </c>
      <c r="D499" s="9" t="str">
        <f t="shared" si="43"/>
        <v>Jul</v>
      </c>
      <c r="E499" s="9">
        <f t="shared" si="44"/>
        <v>2024</v>
      </c>
      <c r="F499" t="s">
        <v>2058</v>
      </c>
      <c r="G499" s="9">
        <v>77</v>
      </c>
      <c r="H499" s="9" t="str" cm="1">
        <f t="array" ref="H499">_xlfn.IFS(OR(ISBLANK(G499), G499=""),"Unknown",G499&lt;=12,"Child",G499&lt;=17,"Teen",G499&lt;=29,"Young Adult",G499&lt;=44,"Adult",G499&lt;=59,"Middle Age",G499&lt;=79,"Senior",G499&gt;=80,"Elderly")</f>
        <v>Senior</v>
      </c>
      <c r="I499" t="s">
        <v>2607</v>
      </c>
      <c r="K499" s="7">
        <v>100.9</v>
      </c>
      <c r="L499" s="4" t="s">
        <v>2563</v>
      </c>
      <c r="M499" s="4" t="s">
        <v>2582</v>
      </c>
      <c r="N499" s="4" t="s">
        <v>2588</v>
      </c>
      <c r="O499" s="4" t="s">
        <v>2600</v>
      </c>
      <c r="P499" s="11">
        <v>986.51949881239</v>
      </c>
      <c r="Q499" s="4" t="s">
        <v>2602</v>
      </c>
      <c r="R499" t="str">
        <f t="shared" si="45"/>
        <v/>
      </c>
      <c r="S499" s="9">
        <v>1</v>
      </c>
      <c r="T499">
        <f t="shared" si="46"/>
        <v>0</v>
      </c>
      <c r="U499">
        <f t="shared" si="47"/>
        <v>986.51949881239</v>
      </c>
    </row>
    <row r="500" spans="1:21" x14ac:dyDescent="0.35">
      <c r="A500" s="4" t="s">
        <v>512</v>
      </c>
      <c r="B500" s="2">
        <v>45690</v>
      </c>
      <c r="C500" s="9">
        <f t="shared" si="42"/>
        <v>2</v>
      </c>
      <c r="D500" s="9" t="str">
        <f t="shared" si="43"/>
        <v>Feb</v>
      </c>
      <c r="E500" s="9">
        <f t="shared" si="44"/>
        <v>2025</v>
      </c>
      <c r="F500" t="s">
        <v>2059</v>
      </c>
      <c r="H500" s="9" t="str" cm="1">
        <f t="array" ref="H500">_xlfn.IFS(OR(ISBLANK(G500), G500=""),"Unknown",G500&lt;=12,"Child",G500&lt;=17,"Teen",G500&lt;=29,"Young Adult",G500&lt;=44,"Adult",G500&lt;=59,"Middle Age",G500&lt;=79,"Senior",G500&gt;=80,"Elderly")</f>
        <v>Unknown</v>
      </c>
      <c r="I500" s="4" t="s">
        <v>2561</v>
      </c>
      <c r="K500" s="7">
        <v>53.5</v>
      </c>
      <c r="L500" s="4" t="s">
        <v>2563</v>
      </c>
      <c r="M500" s="4" t="s">
        <v>2576</v>
      </c>
      <c r="N500" s="4" t="s">
        <v>2584</v>
      </c>
      <c r="O500" s="4" t="s">
        <v>2600</v>
      </c>
      <c r="P500" s="11">
        <v>213.815102229926</v>
      </c>
      <c r="Q500" s="4" t="s">
        <v>2602</v>
      </c>
      <c r="R500" t="str">
        <f t="shared" si="45"/>
        <v/>
      </c>
      <c r="S500" s="9">
        <v>3</v>
      </c>
      <c r="T500">
        <f t="shared" si="46"/>
        <v>0</v>
      </c>
      <c r="U500">
        <f t="shared" si="47"/>
        <v>213.815102229926</v>
      </c>
    </row>
    <row r="501" spans="1:21" x14ac:dyDescent="0.35">
      <c r="A501" s="4" t="s">
        <v>513</v>
      </c>
      <c r="B501" s="2">
        <v>45804</v>
      </c>
      <c r="C501" s="9">
        <f t="shared" si="42"/>
        <v>5</v>
      </c>
      <c r="D501" s="9" t="str">
        <f t="shared" si="43"/>
        <v>May</v>
      </c>
      <c r="E501" s="9">
        <f t="shared" si="44"/>
        <v>2025</v>
      </c>
      <c r="F501" t="s">
        <v>2060</v>
      </c>
      <c r="H501" s="9" t="str" cm="1">
        <f t="array" ref="H501">_xlfn.IFS(OR(ISBLANK(G501), G501=""),"Unknown",G501&lt;=12,"Child",G501&lt;=17,"Teen",G501&lt;=29,"Young Adult",G501&lt;=44,"Adult",G501&lt;=59,"Middle Age",G501&lt;=79,"Senior",G501&gt;=80,"Elderly")</f>
        <v>Unknown</v>
      </c>
      <c r="I501" s="4" t="s">
        <v>2607</v>
      </c>
      <c r="K501" s="7">
        <v>113.4</v>
      </c>
      <c r="L501" s="4" t="s">
        <v>2568</v>
      </c>
      <c r="M501" s="4" t="s">
        <v>2573</v>
      </c>
      <c r="N501" s="4" t="s">
        <v>2585</v>
      </c>
      <c r="O501" s="4" t="s">
        <v>2601</v>
      </c>
      <c r="P501" s="11">
        <v>883.07</v>
      </c>
      <c r="Q501" t="s">
        <v>2609</v>
      </c>
      <c r="R501" t="str">
        <f t="shared" si="45"/>
        <v/>
      </c>
      <c r="S501" s="9">
        <v>1</v>
      </c>
      <c r="T501">
        <f t="shared" si="46"/>
        <v>0</v>
      </c>
      <c r="U501">
        <f t="shared" si="47"/>
        <v>883.07</v>
      </c>
    </row>
    <row r="502" spans="1:21" x14ac:dyDescent="0.35">
      <c r="A502" s="4" t="s">
        <v>514</v>
      </c>
      <c r="B502" s="2">
        <v>45362</v>
      </c>
      <c r="C502" s="9">
        <f t="shared" si="42"/>
        <v>3</v>
      </c>
      <c r="D502" s="9" t="str">
        <f t="shared" si="43"/>
        <v>Mar</v>
      </c>
      <c r="E502" s="9">
        <f t="shared" si="44"/>
        <v>2024</v>
      </c>
      <c r="F502" t="s">
        <v>2061</v>
      </c>
      <c r="H502" s="9" t="str" cm="1">
        <f t="array" ref="H502">_xlfn.IFS(OR(ISBLANK(G502), G502=""),"Unknown",G502&lt;=12,"Child",G502&lt;=17,"Teen",G502&lt;=29,"Young Adult",G502&lt;=44,"Adult",G502&lt;=59,"Middle Age",G502&lt;=79,"Senior",G502&gt;=80,"Elderly")</f>
        <v>Unknown</v>
      </c>
      <c r="I502" s="4" t="s">
        <v>2561</v>
      </c>
      <c r="K502" s="7">
        <v>74.400000000000006</v>
      </c>
      <c r="L502" s="4" t="s">
        <v>2568</v>
      </c>
      <c r="M502" s="4" t="s">
        <v>2570</v>
      </c>
      <c r="N502" s="4" t="s">
        <v>2590</v>
      </c>
      <c r="O502" s="4" t="s">
        <v>2598</v>
      </c>
      <c r="P502" s="11">
        <v>939.62</v>
      </c>
      <c r="Q502" s="4" t="s">
        <v>2604</v>
      </c>
      <c r="R502" t="str">
        <f t="shared" si="45"/>
        <v/>
      </c>
      <c r="S502" s="9">
        <v>4</v>
      </c>
      <c r="T502">
        <f t="shared" si="46"/>
        <v>0</v>
      </c>
      <c r="U502">
        <f t="shared" si="47"/>
        <v>939.62</v>
      </c>
    </row>
    <row r="503" spans="1:21" x14ac:dyDescent="0.35">
      <c r="A503" s="4" t="s">
        <v>515</v>
      </c>
      <c r="B503" s="2">
        <v>45744</v>
      </c>
      <c r="C503" s="9">
        <f t="shared" si="42"/>
        <v>3</v>
      </c>
      <c r="D503" s="9" t="str">
        <f t="shared" si="43"/>
        <v>Mar</v>
      </c>
      <c r="E503" s="9">
        <f t="shared" si="44"/>
        <v>2025</v>
      </c>
      <c r="F503" t="s">
        <v>2062</v>
      </c>
      <c r="H503" s="9" t="str" cm="1">
        <f t="array" ref="H503">_xlfn.IFS(OR(ISBLANK(G503), G503=""),"Unknown",G503&lt;=12,"Child",G503&lt;=17,"Teen",G503&lt;=29,"Young Adult",G503&lt;=44,"Adult",G503&lt;=59,"Middle Age",G503&lt;=79,"Senior",G503&gt;=80,"Elderly")</f>
        <v>Unknown</v>
      </c>
      <c r="I503" s="4" t="s">
        <v>2607</v>
      </c>
      <c r="J503" s="7">
        <v>139.30000000000001</v>
      </c>
      <c r="K503" s="7">
        <v>59.4</v>
      </c>
      <c r="L503" s="4" t="s">
        <v>2563</v>
      </c>
      <c r="M503" s="4" t="s">
        <v>2583</v>
      </c>
      <c r="N503" s="4" t="s">
        <v>2585</v>
      </c>
      <c r="O503" s="4" t="s">
        <v>2601</v>
      </c>
      <c r="P503" s="11">
        <v>216.48</v>
      </c>
      <c r="Q503" s="4" t="s">
        <v>2602</v>
      </c>
      <c r="R503" t="str">
        <f t="shared" si="45"/>
        <v/>
      </c>
      <c r="S503" s="9" t="s">
        <v>2610</v>
      </c>
      <c r="T503">
        <f t="shared" si="46"/>
        <v>0</v>
      </c>
      <c r="U503">
        <f t="shared" si="47"/>
        <v>216.48</v>
      </c>
    </row>
    <row r="504" spans="1:21" x14ac:dyDescent="0.35">
      <c r="A504" s="4" t="s">
        <v>516</v>
      </c>
      <c r="B504" s="2">
        <v>45694</v>
      </c>
      <c r="C504" s="9">
        <f t="shared" si="42"/>
        <v>2</v>
      </c>
      <c r="D504" s="9" t="str">
        <f t="shared" si="43"/>
        <v>Feb</v>
      </c>
      <c r="E504" s="9">
        <f t="shared" si="44"/>
        <v>2025</v>
      </c>
      <c r="F504" t="s">
        <v>2063</v>
      </c>
      <c r="H504" s="9" t="str" cm="1">
        <f t="array" ref="H504">_xlfn.IFS(OR(ISBLANK(G504), G504=""),"Unknown",G504&lt;=12,"Child",G504&lt;=17,"Teen",G504&lt;=29,"Young Adult",G504&lt;=44,"Adult",G504&lt;=59,"Middle Age",G504&lt;=79,"Senior",G504&gt;=80,"Elderly")</f>
        <v>Unknown</v>
      </c>
      <c r="I504" t="s">
        <v>2607</v>
      </c>
      <c r="K504" s="7"/>
      <c r="L504" s="4" t="s">
        <v>2566</v>
      </c>
      <c r="M504" s="4" t="s">
        <v>2574</v>
      </c>
      <c r="N504" s="4" t="s">
        <v>2584</v>
      </c>
      <c r="O504" s="4" t="s">
        <v>2601</v>
      </c>
      <c r="P504" s="11">
        <v>421.02</v>
      </c>
      <c r="Q504" s="4" t="s">
        <v>2603</v>
      </c>
      <c r="R504" t="str">
        <f t="shared" si="45"/>
        <v/>
      </c>
      <c r="S504" s="9">
        <v>4</v>
      </c>
      <c r="T504">
        <f t="shared" si="46"/>
        <v>421.02</v>
      </c>
      <c r="U504">
        <f t="shared" si="47"/>
        <v>0</v>
      </c>
    </row>
    <row r="505" spans="1:21" x14ac:dyDescent="0.35">
      <c r="A505" s="4" t="s">
        <v>517</v>
      </c>
      <c r="B505" s="2">
        <v>45592</v>
      </c>
      <c r="C505" s="9">
        <f t="shared" si="42"/>
        <v>10</v>
      </c>
      <c r="D505" s="9" t="str">
        <f t="shared" si="43"/>
        <v>Oct</v>
      </c>
      <c r="E505" s="9">
        <f t="shared" si="44"/>
        <v>2024</v>
      </c>
      <c r="F505" t="s">
        <v>2064</v>
      </c>
      <c r="G505" s="9">
        <v>28</v>
      </c>
      <c r="H505" s="9" t="str" cm="1">
        <f t="array" ref="H505">_xlfn.IFS(OR(ISBLANK(G505), G505=""),"Unknown",G505&lt;=12,"Child",G505&lt;=17,"Teen",G505&lt;=29,"Young Adult",G505&lt;=44,"Adult",G505&lt;=59,"Middle Age",G505&lt;=79,"Senior",G505&gt;=80,"Elderly")</f>
        <v>Young Adult</v>
      </c>
      <c r="I505" s="4" t="s">
        <v>2561</v>
      </c>
      <c r="K505" s="7">
        <v>95.6</v>
      </c>
      <c r="L505" s="4" t="s">
        <v>2568</v>
      </c>
      <c r="M505" s="4" t="s">
        <v>2583</v>
      </c>
      <c r="N505" s="4" t="s">
        <v>2589</v>
      </c>
      <c r="O505" s="4" t="s">
        <v>2599</v>
      </c>
      <c r="P505" s="11">
        <v>708.09</v>
      </c>
      <c r="Q505" s="4" t="s">
        <v>2602</v>
      </c>
      <c r="R505" t="str">
        <f t="shared" si="45"/>
        <v/>
      </c>
      <c r="S505" s="9">
        <v>5</v>
      </c>
      <c r="T505">
        <f t="shared" si="46"/>
        <v>0</v>
      </c>
      <c r="U505">
        <f t="shared" si="47"/>
        <v>708.09</v>
      </c>
    </row>
    <row r="506" spans="1:21" x14ac:dyDescent="0.35">
      <c r="A506" s="4" t="s">
        <v>518</v>
      </c>
      <c r="B506" s="2">
        <v>45556</v>
      </c>
      <c r="C506" s="9">
        <f t="shared" si="42"/>
        <v>9</v>
      </c>
      <c r="D506" s="9" t="str">
        <f t="shared" si="43"/>
        <v>Sep</v>
      </c>
      <c r="E506" s="9">
        <f t="shared" si="44"/>
        <v>2024</v>
      </c>
      <c r="F506" t="s">
        <v>2065</v>
      </c>
      <c r="G506" s="9">
        <v>66</v>
      </c>
      <c r="H506" s="9" t="str" cm="1">
        <f t="array" ref="H506">_xlfn.IFS(OR(ISBLANK(G506), G506=""),"Unknown",G506&lt;=12,"Child",G506&lt;=17,"Teen",G506&lt;=29,"Young Adult",G506&lt;=44,"Adult",G506&lt;=59,"Middle Age",G506&lt;=79,"Senior",G506&gt;=80,"Elderly")</f>
        <v>Senior</v>
      </c>
      <c r="I506" t="s">
        <v>2607</v>
      </c>
      <c r="K506" s="7"/>
      <c r="L506" s="4" t="s">
        <v>2567</v>
      </c>
      <c r="M506" s="4" t="s">
        <v>2569</v>
      </c>
      <c r="N506" s="4" t="s">
        <v>2588</v>
      </c>
      <c r="O506" s="4" t="s">
        <v>2601</v>
      </c>
      <c r="P506" s="11">
        <v>222.03</v>
      </c>
      <c r="Q506" t="s">
        <v>2609</v>
      </c>
      <c r="R506" t="str">
        <f t="shared" si="45"/>
        <v/>
      </c>
      <c r="S506" s="9">
        <v>1</v>
      </c>
      <c r="T506">
        <f t="shared" si="46"/>
        <v>0</v>
      </c>
      <c r="U506">
        <f t="shared" si="47"/>
        <v>222.03</v>
      </c>
    </row>
    <row r="507" spans="1:21" x14ac:dyDescent="0.35">
      <c r="A507" s="4" t="s">
        <v>519</v>
      </c>
      <c r="B507" s="2">
        <v>45590</v>
      </c>
      <c r="C507" s="9">
        <f t="shared" si="42"/>
        <v>10</v>
      </c>
      <c r="D507" s="9" t="str">
        <f t="shared" si="43"/>
        <v>Oct</v>
      </c>
      <c r="E507" s="9">
        <f t="shared" si="44"/>
        <v>2024</v>
      </c>
      <c r="F507" t="s">
        <v>2066</v>
      </c>
      <c r="G507" s="9">
        <v>52</v>
      </c>
      <c r="H507" s="9" t="str" cm="1">
        <f t="array" ref="H507">_xlfn.IFS(OR(ISBLANK(G507), G507=""),"Unknown",G507&lt;=12,"Child",G507&lt;=17,"Teen",G507&lt;=29,"Young Adult",G507&lt;=44,"Adult",G507&lt;=59,"Middle Age",G507&lt;=79,"Senior",G507&gt;=80,"Elderly")</f>
        <v>Middle Age</v>
      </c>
      <c r="I507" s="4" t="s">
        <v>2561</v>
      </c>
      <c r="K507" s="7"/>
      <c r="L507" s="4" t="s">
        <v>2564</v>
      </c>
      <c r="M507" s="4" t="s">
        <v>2573</v>
      </c>
      <c r="N507" s="4" t="s">
        <v>2588</v>
      </c>
      <c r="O507" s="4" t="s">
        <v>2598</v>
      </c>
      <c r="P507" s="11">
        <v>596.48</v>
      </c>
      <c r="Q507" s="4" t="s">
        <v>2604</v>
      </c>
      <c r="R507" t="str">
        <f t="shared" si="45"/>
        <v/>
      </c>
      <c r="S507" s="9">
        <v>2</v>
      </c>
      <c r="T507">
        <f t="shared" si="46"/>
        <v>0</v>
      </c>
      <c r="U507">
        <f t="shared" si="47"/>
        <v>596.48</v>
      </c>
    </row>
    <row r="508" spans="1:21" x14ac:dyDescent="0.35">
      <c r="A508" s="4" t="s">
        <v>520</v>
      </c>
      <c r="B508" s="2">
        <v>45996</v>
      </c>
      <c r="C508" s="9">
        <f t="shared" si="42"/>
        <v>12</v>
      </c>
      <c r="D508" s="9" t="str">
        <f t="shared" si="43"/>
        <v>Dec</v>
      </c>
      <c r="E508" s="9">
        <f t="shared" si="44"/>
        <v>2025</v>
      </c>
      <c r="F508" t="s">
        <v>2067</v>
      </c>
      <c r="H508" s="9" t="str" cm="1">
        <f t="array" ref="H508">_xlfn.IFS(OR(ISBLANK(G508), G508=""),"Unknown",G508&lt;=12,"Child",G508&lt;=17,"Teen",G508&lt;=29,"Young Adult",G508&lt;=44,"Adult",G508&lt;=59,"Middle Age",G508&lt;=79,"Senior",G508&gt;=80,"Elderly")</f>
        <v>Unknown</v>
      </c>
      <c r="I508" t="s">
        <v>2607</v>
      </c>
      <c r="K508" s="7"/>
      <c r="L508" s="4" t="s">
        <v>2567</v>
      </c>
      <c r="M508" s="4" t="s">
        <v>2570</v>
      </c>
      <c r="N508" s="4" t="s">
        <v>2585</v>
      </c>
      <c r="O508" s="4" t="s">
        <v>2599</v>
      </c>
      <c r="P508" s="11">
        <v>510.36</v>
      </c>
      <c r="Q508" t="s">
        <v>2609</v>
      </c>
      <c r="R508" t="str">
        <f t="shared" si="45"/>
        <v/>
      </c>
      <c r="S508" s="9" t="s">
        <v>2610</v>
      </c>
      <c r="T508">
        <f t="shared" si="46"/>
        <v>0</v>
      </c>
      <c r="U508">
        <f t="shared" si="47"/>
        <v>510.36</v>
      </c>
    </row>
    <row r="509" spans="1:21" x14ac:dyDescent="0.35">
      <c r="A509" s="4" t="s">
        <v>521</v>
      </c>
      <c r="B509" s="2">
        <v>45694</v>
      </c>
      <c r="C509" s="9">
        <f t="shared" si="42"/>
        <v>2</v>
      </c>
      <c r="D509" s="9" t="str">
        <f t="shared" si="43"/>
        <v>Feb</v>
      </c>
      <c r="E509" s="9">
        <f t="shared" si="44"/>
        <v>2025</v>
      </c>
      <c r="F509" t="s">
        <v>2068</v>
      </c>
      <c r="H509" s="9" t="str" cm="1">
        <f t="array" ref="H509">_xlfn.IFS(OR(ISBLANK(G509), G509=""),"Unknown",G509&lt;=12,"Child",G509&lt;=17,"Teen",G509&lt;=29,"Young Adult",G509&lt;=44,"Adult",G509&lt;=59,"Middle Age",G509&lt;=79,"Senior",G509&gt;=80,"Elderly")</f>
        <v>Unknown</v>
      </c>
      <c r="I509" s="4" t="s">
        <v>2607</v>
      </c>
      <c r="K509" s="7"/>
      <c r="L509" s="4" t="s">
        <v>2563</v>
      </c>
      <c r="M509" s="4" t="s">
        <v>2578</v>
      </c>
      <c r="N509" s="4" t="s">
        <v>2590</v>
      </c>
      <c r="O509" s="4" t="s">
        <v>2600</v>
      </c>
      <c r="P509" s="11">
        <v>27.8</v>
      </c>
      <c r="Q509" s="4" t="s">
        <v>2603</v>
      </c>
      <c r="R509" t="str">
        <f t="shared" si="45"/>
        <v/>
      </c>
      <c r="S509" s="9">
        <v>1</v>
      </c>
      <c r="T509">
        <f t="shared" si="46"/>
        <v>27.8</v>
      </c>
      <c r="U509">
        <f t="shared" si="47"/>
        <v>0</v>
      </c>
    </row>
    <row r="510" spans="1:21" x14ac:dyDescent="0.35">
      <c r="A510" s="4" t="s">
        <v>522</v>
      </c>
      <c r="B510" s="2">
        <v>45656</v>
      </c>
      <c r="C510" s="9">
        <f t="shared" si="42"/>
        <v>12</v>
      </c>
      <c r="D510" s="9" t="str">
        <f t="shared" si="43"/>
        <v>Dec</v>
      </c>
      <c r="E510" s="9">
        <f t="shared" si="44"/>
        <v>2024</v>
      </c>
      <c r="F510" t="s">
        <v>2069</v>
      </c>
      <c r="G510" s="9">
        <v>32</v>
      </c>
      <c r="H510" s="9" t="str" cm="1">
        <f t="array" ref="H510">_xlfn.IFS(OR(ISBLANK(G510), G510=""),"Unknown",G510&lt;=12,"Child",G510&lt;=17,"Teen",G510&lt;=29,"Young Adult",G510&lt;=44,"Adult",G510&lt;=59,"Middle Age",G510&lt;=79,"Senior",G510&gt;=80,"Elderly")</f>
        <v>Adult</v>
      </c>
      <c r="I510" t="s">
        <v>2607</v>
      </c>
      <c r="K510" s="7"/>
      <c r="L510" s="4" t="s">
        <v>2563</v>
      </c>
      <c r="M510" s="4" t="s">
        <v>2581</v>
      </c>
      <c r="N510" s="4" t="s">
        <v>2587</v>
      </c>
      <c r="O510" s="4" t="s">
        <v>2600</v>
      </c>
      <c r="P510" s="11">
        <v>181.52</v>
      </c>
      <c r="Q510" s="4" t="s">
        <v>2602</v>
      </c>
      <c r="R510" t="str">
        <f t="shared" si="45"/>
        <v/>
      </c>
      <c r="S510" s="9">
        <v>3</v>
      </c>
      <c r="T510">
        <f t="shared" si="46"/>
        <v>0</v>
      </c>
      <c r="U510">
        <f t="shared" si="47"/>
        <v>181.52</v>
      </c>
    </row>
    <row r="511" spans="1:21" x14ac:dyDescent="0.35">
      <c r="A511" s="4" t="s">
        <v>523</v>
      </c>
      <c r="B511" s="2">
        <v>45644</v>
      </c>
      <c r="C511" s="9">
        <f t="shared" si="42"/>
        <v>12</v>
      </c>
      <c r="D511" s="9" t="str">
        <f t="shared" si="43"/>
        <v>Dec</v>
      </c>
      <c r="E511" s="9">
        <f t="shared" si="44"/>
        <v>2024</v>
      </c>
      <c r="F511" t="s">
        <v>2070</v>
      </c>
      <c r="H511" s="9" t="str" cm="1">
        <f t="array" ref="H511">_xlfn.IFS(OR(ISBLANK(G511), G511=""),"Unknown",G511&lt;=12,"Child",G511&lt;=17,"Teen",G511&lt;=29,"Young Adult",G511&lt;=44,"Adult",G511&lt;=59,"Middle Age",G511&lt;=79,"Senior",G511&gt;=80,"Elderly")</f>
        <v>Unknown</v>
      </c>
      <c r="I511" s="4" t="s">
        <v>2558</v>
      </c>
      <c r="K511" s="7"/>
      <c r="L511" s="4" t="s">
        <v>2566</v>
      </c>
      <c r="M511" s="4" t="s">
        <v>2576</v>
      </c>
      <c r="N511" s="4" t="s">
        <v>2588</v>
      </c>
      <c r="O511" s="4" t="s">
        <v>2598</v>
      </c>
      <c r="P511" s="11">
        <v>150.13</v>
      </c>
      <c r="Q511" s="4" t="s">
        <v>2603</v>
      </c>
      <c r="R511" t="str">
        <f t="shared" si="45"/>
        <v/>
      </c>
      <c r="S511" s="9" t="s">
        <v>2610</v>
      </c>
      <c r="T511">
        <f t="shared" si="46"/>
        <v>150.13</v>
      </c>
      <c r="U511">
        <f t="shared" si="47"/>
        <v>0</v>
      </c>
    </row>
    <row r="512" spans="1:21" x14ac:dyDescent="0.35">
      <c r="A512" s="4" t="s">
        <v>524</v>
      </c>
      <c r="B512" s="2">
        <v>45619</v>
      </c>
      <c r="C512" s="9">
        <f t="shared" si="42"/>
        <v>11</v>
      </c>
      <c r="D512" s="9" t="str">
        <f t="shared" si="43"/>
        <v>Nov</v>
      </c>
      <c r="E512" s="9">
        <f t="shared" si="44"/>
        <v>2024</v>
      </c>
      <c r="F512" t="s">
        <v>2071</v>
      </c>
      <c r="G512" s="9">
        <v>55</v>
      </c>
      <c r="H512" s="9" t="str" cm="1">
        <f t="array" ref="H512">_xlfn.IFS(OR(ISBLANK(G512), G512=""),"Unknown",G512&lt;=12,"Child",G512&lt;=17,"Teen",G512&lt;=29,"Young Adult",G512&lt;=44,"Adult",G512&lt;=59,"Middle Age",G512&lt;=79,"Senior",G512&gt;=80,"Elderly")</f>
        <v>Middle Age</v>
      </c>
      <c r="I512" s="4" t="s">
        <v>2561</v>
      </c>
      <c r="J512" s="7">
        <v>186.5</v>
      </c>
      <c r="K512" s="7">
        <v>108</v>
      </c>
      <c r="L512" s="4" t="s">
        <v>2564</v>
      </c>
      <c r="M512" s="4" t="s">
        <v>2580</v>
      </c>
      <c r="N512" s="4" t="s">
        <v>2595</v>
      </c>
      <c r="O512" s="4" t="s">
        <v>2600</v>
      </c>
      <c r="P512" s="11">
        <v>81.790000000000006</v>
      </c>
      <c r="Q512" s="4" t="s">
        <v>2603</v>
      </c>
      <c r="R512" t="str">
        <f t="shared" si="45"/>
        <v/>
      </c>
      <c r="S512" s="9">
        <v>1</v>
      </c>
      <c r="T512">
        <f t="shared" si="46"/>
        <v>81.790000000000006</v>
      </c>
      <c r="U512">
        <f t="shared" si="47"/>
        <v>0</v>
      </c>
    </row>
    <row r="513" spans="1:21" x14ac:dyDescent="0.35">
      <c r="A513" s="4" t="s">
        <v>525</v>
      </c>
      <c r="B513" s="2">
        <v>45799</v>
      </c>
      <c r="C513" s="9">
        <f t="shared" si="42"/>
        <v>5</v>
      </c>
      <c r="D513" s="9" t="str">
        <f t="shared" si="43"/>
        <v>May</v>
      </c>
      <c r="E513" s="9">
        <f t="shared" si="44"/>
        <v>2025</v>
      </c>
      <c r="F513" t="s">
        <v>2072</v>
      </c>
      <c r="H513" s="9" t="str" cm="1">
        <f t="array" ref="H513">_xlfn.IFS(OR(ISBLANK(G513), G513=""),"Unknown",G513&lt;=12,"Child",G513&lt;=17,"Teen",G513&lt;=29,"Young Adult",G513&lt;=44,"Adult",G513&lt;=59,"Middle Age",G513&lt;=79,"Senior",G513&gt;=80,"Elderly")</f>
        <v>Unknown</v>
      </c>
      <c r="I513" t="s">
        <v>2607</v>
      </c>
      <c r="K513" s="7"/>
      <c r="L513" s="4" t="s">
        <v>2568</v>
      </c>
      <c r="M513" s="4" t="s">
        <v>2569</v>
      </c>
      <c r="N513" s="4" t="s">
        <v>2589</v>
      </c>
      <c r="O513" s="4" t="s">
        <v>2601</v>
      </c>
      <c r="P513" s="11">
        <v>107.32</v>
      </c>
      <c r="Q513" s="4" t="s">
        <v>2604</v>
      </c>
      <c r="R513" t="str">
        <f t="shared" si="45"/>
        <v/>
      </c>
      <c r="S513" s="9" t="s">
        <v>2610</v>
      </c>
      <c r="T513">
        <f t="shared" si="46"/>
        <v>0</v>
      </c>
      <c r="U513">
        <f t="shared" si="47"/>
        <v>107.32</v>
      </c>
    </row>
    <row r="514" spans="1:21" x14ac:dyDescent="0.35">
      <c r="A514" s="4" t="s">
        <v>526</v>
      </c>
      <c r="B514" s="2">
        <v>45798</v>
      </c>
      <c r="C514" s="9">
        <f t="shared" ref="C514:C577" si="48">MONTH(B514)</f>
        <v>5</v>
      </c>
      <c r="D514" s="9" t="str">
        <f t="shared" ref="D514:D577" si="49">TEXT(B514, "mmm")</f>
        <v>May</v>
      </c>
      <c r="E514" s="9">
        <f t="shared" ref="E514:E577" si="50">YEAR(B514)</f>
        <v>2025</v>
      </c>
      <c r="F514" t="s">
        <v>2073</v>
      </c>
      <c r="H514" s="9" t="str" cm="1">
        <f t="array" ref="H514">_xlfn.IFS(OR(ISBLANK(G514), G514=""),"Unknown",G514&lt;=12,"Child",G514&lt;=17,"Teen",G514&lt;=29,"Young Adult",G514&lt;=44,"Adult",G514&lt;=59,"Middle Age",G514&lt;=79,"Senior",G514&gt;=80,"Elderly")</f>
        <v>Unknown</v>
      </c>
      <c r="I514" s="4" t="s">
        <v>2558</v>
      </c>
      <c r="K514" s="7"/>
      <c r="L514" s="4" t="s">
        <v>2567</v>
      </c>
      <c r="M514" s="4" t="s">
        <v>2577</v>
      </c>
      <c r="N514" s="4" t="s">
        <v>2586</v>
      </c>
      <c r="O514" s="4" t="s">
        <v>2599</v>
      </c>
      <c r="P514" s="11">
        <v>247.68</v>
      </c>
      <c r="Q514" s="4" t="s">
        <v>2604</v>
      </c>
      <c r="R514" t="str">
        <f t="shared" ref="R514:R577" si="51">IF(AND(OR(ISBLANK(P514), P514=""), Q514="Unpaid"), "Needs Review", "")</f>
        <v/>
      </c>
      <c r="S514" s="9" t="s">
        <v>2610</v>
      </c>
      <c r="T514">
        <f t="shared" ref="T514:T577" si="52">IF(Q514="Paid",P514,0)</f>
        <v>0</v>
      </c>
      <c r="U514">
        <f t="shared" ref="U514:U577" si="53">IF(OR(Q514="Unpaid", Q514 = "Status Missing", Q514 = "Pending"), P514, 0)</f>
        <v>247.68</v>
      </c>
    </row>
    <row r="515" spans="1:21" x14ac:dyDescent="0.35">
      <c r="A515" s="4" t="s">
        <v>527</v>
      </c>
      <c r="B515" s="2">
        <v>45793</v>
      </c>
      <c r="C515" s="9">
        <f t="shared" si="48"/>
        <v>5</v>
      </c>
      <c r="D515" s="9" t="str">
        <f t="shared" si="49"/>
        <v>May</v>
      </c>
      <c r="E515" s="9">
        <f t="shared" si="50"/>
        <v>2025</v>
      </c>
      <c r="F515" t="s">
        <v>2074</v>
      </c>
      <c r="H515" s="9" t="str" cm="1">
        <f t="array" ref="H515">_xlfn.IFS(OR(ISBLANK(G515), G515=""),"Unknown",G515&lt;=12,"Child",G515&lt;=17,"Teen",G515&lt;=29,"Young Adult",G515&lt;=44,"Adult",G515&lt;=59,"Middle Age",G515&lt;=79,"Senior",G515&gt;=80,"Elderly")</f>
        <v>Unknown</v>
      </c>
      <c r="I515" s="4" t="s">
        <v>2558</v>
      </c>
      <c r="K515" s="7"/>
      <c r="L515" s="4" t="s">
        <v>2566</v>
      </c>
      <c r="M515" s="4" t="s">
        <v>2576</v>
      </c>
      <c r="N515" s="4" t="s">
        <v>2590</v>
      </c>
      <c r="O515" s="4" t="s">
        <v>2601</v>
      </c>
      <c r="P515" s="11">
        <v>182.88</v>
      </c>
      <c r="Q515" t="s">
        <v>2609</v>
      </c>
      <c r="R515" t="str">
        <f t="shared" si="51"/>
        <v/>
      </c>
      <c r="S515" s="9" t="s">
        <v>2610</v>
      </c>
      <c r="T515">
        <f t="shared" si="52"/>
        <v>0</v>
      </c>
      <c r="U515">
        <f t="shared" si="53"/>
        <v>182.88</v>
      </c>
    </row>
    <row r="516" spans="1:21" x14ac:dyDescent="0.35">
      <c r="A516" s="4" t="s">
        <v>528</v>
      </c>
      <c r="B516" s="2">
        <v>45691</v>
      </c>
      <c r="C516" s="9">
        <f t="shared" si="48"/>
        <v>2</v>
      </c>
      <c r="D516" s="9" t="str">
        <f t="shared" si="49"/>
        <v>Feb</v>
      </c>
      <c r="E516" s="9">
        <f t="shared" si="50"/>
        <v>2025</v>
      </c>
      <c r="F516" t="s">
        <v>2075</v>
      </c>
      <c r="H516" s="9" t="str" cm="1">
        <f t="array" ref="H516">_xlfn.IFS(OR(ISBLANK(G516), G516=""),"Unknown",G516&lt;=12,"Child",G516&lt;=17,"Teen",G516&lt;=29,"Young Adult",G516&lt;=44,"Adult",G516&lt;=59,"Middle Age",G516&lt;=79,"Senior",G516&gt;=80,"Elderly")</f>
        <v>Unknown</v>
      </c>
      <c r="I516" s="4" t="s">
        <v>2607</v>
      </c>
      <c r="K516" s="7"/>
      <c r="L516" s="4" t="s">
        <v>2568</v>
      </c>
      <c r="M516" s="4" t="s">
        <v>2580</v>
      </c>
      <c r="N516" s="4" t="s">
        <v>2595</v>
      </c>
      <c r="O516" s="4" t="s">
        <v>2598</v>
      </c>
      <c r="P516" s="11">
        <v>317.88</v>
      </c>
      <c r="Q516" t="s">
        <v>2609</v>
      </c>
      <c r="R516" t="str">
        <f t="shared" si="51"/>
        <v/>
      </c>
      <c r="S516" s="9" t="s">
        <v>2610</v>
      </c>
      <c r="T516">
        <f t="shared" si="52"/>
        <v>0</v>
      </c>
      <c r="U516">
        <f t="shared" si="53"/>
        <v>317.88</v>
      </c>
    </row>
    <row r="517" spans="1:21" x14ac:dyDescent="0.35">
      <c r="A517" s="4" t="s">
        <v>529</v>
      </c>
      <c r="B517" s="2">
        <v>45761</v>
      </c>
      <c r="C517" s="9">
        <f t="shared" si="48"/>
        <v>4</v>
      </c>
      <c r="D517" s="9" t="str">
        <f t="shared" si="49"/>
        <v>Apr</v>
      </c>
      <c r="E517" s="9">
        <f t="shared" si="50"/>
        <v>2025</v>
      </c>
      <c r="F517" t="s">
        <v>2076</v>
      </c>
      <c r="H517" s="9" t="str" cm="1">
        <f t="array" ref="H517">_xlfn.IFS(OR(ISBLANK(G517), G517=""),"Unknown",G517&lt;=12,"Child",G517&lt;=17,"Teen",G517&lt;=29,"Young Adult",G517&lt;=44,"Adult",G517&lt;=59,"Middle Age",G517&lt;=79,"Senior",G517&gt;=80,"Elderly")</f>
        <v>Unknown</v>
      </c>
      <c r="I517" s="4" t="s">
        <v>2561</v>
      </c>
      <c r="K517" s="7">
        <v>40.700000000000003</v>
      </c>
      <c r="L517" s="4" t="s">
        <v>2568</v>
      </c>
      <c r="M517" s="4" t="s">
        <v>2580</v>
      </c>
      <c r="N517" s="4" t="s">
        <v>2584</v>
      </c>
      <c r="O517" s="4" t="s">
        <v>2598</v>
      </c>
      <c r="P517" s="11">
        <v>385.69</v>
      </c>
      <c r="Q517" s="4" t="s">
        <v>2604</v>
      </c>
      <c r="R517" t="str">
        <f t="shared" si="51"/>
        <v/>
      </c>
      <c r="S517" s="9" t="s">
        <v>2610</v>
      </c>
      <c r="T517">
        <f t="shared" si="52"/>
        <v>0</v>
      </c>
      <c r="U517">
        <f t="shared" si="53"/>
        <v>385.69</v>
      </c>
    </row>
    <row r="518" spans="1:21" x14ac:dyDescent="0.35">
      <c r="A518" s="4" t="s">
        <v>530</v>
      </c>
      <c r="B518" s="2">
        <v>45632</v>
      </c>
      <c r="C518" s="9">
        <f t="shared" si="48"/>
        <v>12</v>
      </c>
      <c r="D518" s="9" t="str">
        <f t="shared" si="49"/>
        <v>Dec</v>
      </c>
      <c r="E518" s="9">
        <f t="shared" si="50"/>
        <v>2024</v>
      </c>
      <c r="F518" t="s">
        <v>2077</v>
      </c>
      <c r="H518" s="9" t="str" cm="1">
        <f t="array" ref="H518">_xlfn.IFS(OR(ISBLANK(G518), G518=""),"Unknown",G518&lt;=12,"Child",G518&lt;=17,"Teen",G518&lt;=29,"Young Adult",G518&lt;=44,"Adult",G518&lt;=59,"Middle Age",G518&lt;=79,"Senior",G518&gt;=80,"Elderly")</f>
        <v>Unknown</v>
      </c>
      <c r="I518" s="4" t="s">
        <v>2558</v>
      </c>
      <c r="K518" s="7"/>
      <c r="L518" s="4" t="s">
        <v>2563</v>
      </c>
      <c r="M518" s="4" t="s">
        <v>2580</v>
      </c>
      <c r="N518" s="4" t="s">
        <v>2587</v>
      </c>
      <c r="O518" s="4" t="s">
        <v>2598</v>
      </c>
      <c r="P518" s="11">
        <v>211.76</v>
      </c>
      <c r="Q518" s="4" t="s">
        <v>2603</v>
      </c>
      <c r="R518" t="str">
        <f t="shared" si="51"/>
        <v/>
      </c>
      <c r="S518" s="9">
        <v>1</v>
      </c>
      <c r="T518">
        <f t="shared" si="52"/>
        <v>211.76</v>
      </c>
      <c r="U518">
        <f t="shared" si="53"/>
        <v>0</v>
      </c>
    </row>
    <row r="519" spans="1:21" x14ac:dyDescent="0.35">
      <c r="A519" s="4" t="s">
        <v>531</v>
      </c>
      <c r="B519" s="2">
        <v>45615</v>
      </c>
      <c r="C519" s="9">
        <f t="shared" si="48"/>
        <v>11</v>
      </c>
      <c r="D519" s="9" t="str">
        <f t="shared" si="49"/>
        <v>Nov</v>
      </c>
      <c r="E519" s="9">
        <f t="shared" si="50"/>
        <v>2024</v>
      </c>
      <c r="F519" t="s">
        <v>2078</v>
      </c>
      <c r="H519" s="9" t="str" cm="1">
        <f t="array" ref="H519">_xlfn.IFS(OR(ISBLANK(G519), G519=""),"Unknown",G519&lt;=12,"Child",G519&lt;=17,"Teen",G519&lt;=29,"Young Adult",G519&lt;=44,"Adult",G519&lt;=59,"Middle Age",G519&lt;=79,"Senior",G519&gt;=80,"Elderly")</f>
        <v>Unknown</v>
      </c>
      <c r="I519" s="4" t="s">
        <v>2558</v>
      </c>
      <c r="J519" s="7">
        <v>113.3</v>
      </c>
      <c r="K519" s="7"/>
      <c r="L519" s="4" t="s">
        <v>2565</v>
      </c>
      <c r="M519" s="4" t="s">
        <v>2579</v>
      </c>
      <c r="N519" s="4" t="s">
        <v>2593</v>
      </c>
      <c r="O519" s="4" t="s">
        <v>2601</v>
      </c>
      <c r="P519" s="11">
        <v>450.62</v>
      </c>
      <c r="Q519" t="s">
        <v>2609</v>
      </c>
      <c r="R519" t="str">
        <f t="shared" si="51"/>
        <v/>
      </c>
      <c r="S519" s="9">
        <v>4</v>
      </c>
      <c r="T519">
        <f t="shared" si="52"/>
        <v>0</v>
      </c>
      <c r="U519">
        <f t="shared" si="53"/>
        <v>450.62</v>
      </c>
    </row>
    <row r="520" spans="1:21" x14ac:dyDescent="0.35">
      <c r="A520" s="4" t="s">
        <v>532</v>
      </c>
      <c r="B520" s="2">
        <v>45542</v>
      </c>
      <c r="C520" s="9">
        <f t="shared" si="48"/>
        <v>9</v>
      </c>
      <c r="D520" s="9" t="str">
        <f t="shared" si="49"/>
        <v>Sep</v>
      </c>
      <c r="E520" s="9">
        <f t="shared" si="50"/>
        <v>2024</v>
      </c>
      <c r="F520" t="s">
        <v>2079</v>
      </c>
      <c r="H520" s="9" t="str" cm="1">
        <f t="array" ref="H520">_xlfn.IFS(OR(ISBLANK(G520), G520=""),"Unknown",G520&lt;=12,"Child",G520&lt;=17,"Teen",G520&lt;=29,"Young Adult",G520&lt;=44,"Adult",G520&lt;=59,"Middle Age",G520&lt;=79,"Senior",G520&gt;=80,"Elderly")</f>
        <v>Unknown</v>
      </c>
      <c r="I520" s="4" t="s">
        <v>2607</v>
      </c>
      <c r="K520" s="7"/>
      <c r="L520" s="4" t="s">
        <v>2564</v>
      </c>
      <c r="M520" s="4" t="s">
        <v>2581</v>
      </c>
      <c r="N520" s="4" t="s">
        <v>2585</v>
      </c>
      <c r="O520" s="4" t="s">
        <v>2598</v>
      </c>
      <c r="P520" s="11">
        <v>804.760702641389</v>
      </c>
      <c r="Q520" s="4" t="s">
        <v>2602</v>
      </c>
      <c r="R520" t="str">
        <f t="shared" si="51"/>
        <v/>
      </c>
      <c r="S520" s="9">
        <v>2</v>
      </c>
      <c r="T520">
        <f t="shared" si="52"/>
        <v>0</v>
      </c>
      <c r="U520">
        <f t="shared" si="53"/>
        <v>804.760702641389</v>
      </c>
    </row>
    <row r="521" spans="1:21" x14ac:dyDescent="0.35">
      <c r="A521" s="4" t="s">
        <v>533</v>
      </c>
      <c r="B521" s="2">
        <v>45688</v>
      </c>
      <c r="C521" s="9">
        <f t="shared" si="48"/>
        <v>1</v>
      </c>
      <c r="D521" s="9" t="str">
        <f t="shared" si="49"/>
        <v>Jan</v>
      </c>
      <c r="E521" s="9">
        <f t="shared" si="50"/>
        <v>2025</v>
      </c>
      <c r="F521" t="s">
        <v>2080</v>
      </c>
      <c r="H521" s="9" t="str" cm="1">
        <f t="array" ref="H521">_xlfn.IFS(OR(ISBLANK(G521), G521=""),"Unknown",G521&lt;=12,"Child",G521&lt;=17,"Teen",G521&lt;=29,"Young Adult",G521&lt;=44,"Adult",G521&lt;=59,"Middle Age",G521&lt;=79,"Senior",G521&gt;=80,"Elderly")</f>
        <v>Unknown</v>
      </c>
      <c r="I521" t="s">
        <v>2607</v>
      </c>
      <c r="J521" s="7">
        <v>136.1</v>
      </c>
      <c r="K521" s="7"/>
      <c r="L521" s="4" t="s">
        <v>2565</v>
      </c>
      <c r="M521" s="4" t="s">
        <v>2577</v>
      </c>
      <c r="N521" s="4" t="s">
        <v>2590</v>
      </c>
      <c r="O521" s="4" t="s">
        <v>2601</v>
      </c>
      <c r="P521" s="11">
        <v>584.89</v>
      </c>
      <c r="Q521" s="4" t="s">
        <v>2604</v>
      </c>
      <c r="R521" t="str">
        <f t="shared" si="51"/>
        <v/>
      </c>
      <c r="S521" s="9">
        <v>1</v>
      </c>
      <c r="T521">
        <f t="shared" si="52"/>
        <v>0</v>
      </c>
      <c r="U521">
        <f t="shared" si="53"/>
        <v>584.89</v>
      </c>
    </row>
    <row r="522" spans="1:21" x14ac:dyDescent="0.35">
      <c r="A522" s="4" t="s">
        <v>534</v>
      </c>
      <c r="B522" s="2">
        <v>45770</v>
      </c>
      <c r="C522" s="9">
        <f t="shared" si="48"/>
        <v>4</v>
      </c>
      <c r="D522" s="9" t="str">
        <f t="shared" si="49"/>
        <v>Apr</v>
      </c>
      <c r="E522" s="9">
        <f t="shared" si="50"/>
        <v>2025</v>
      </c>
      <c r="F522" t="s">
        <v>2081</v>
      </c>
      <c r="H522" s="9" t="str" cm="1">
        <f t="array" ref="H522">_xlfn.IFS(OR(ISBLANK(G522), G522=""),"Unknown",G522&lt;=12,"Child",G522&lt;=17,"Teen",G522&lt;=29,"Young Adult",G522&lt;=44,"Adult",G522&lt;=59,"Middle Age",G522&lt;=79,"Senior",G522&gt;=80,"Elderly")</f>
        <v>Unknown</v>
      </c>
      <c r="I522" s="4" t="s">
        <v>2558</v>
      </c>
      <c r="J522" s="7">
        <v>105.3</v>
      </c>
      <c r="K522" s="7"/>
      <c r="L522" s="4" t="s">
        <v>2568</v>
      </c>
      <c r="M522" s="4" t="s">
        <v>2579</v>
      </c>
      <c r="N522" s="4" t="s">
        <v>2585</v>
      </c>
      <c r="O522" s="4" t="s">
        <v>2599</v>
      </c>
      <c r="P522" s="11">
        <v>742.01</v>
      </c>
      <c r="Q522" s="4" t="s">
        <v>2602</v>
      </c>
      <c r="R522" t="str">
        <f t="shared" si="51"/>
        <v/>
      </c>
      <c r="S522" s="9">
        <v>1</v>
      </c>
      <c r="T522">
        <f t="shared" si="52"/>
        <v>0</v>
      </c>
      <c r="U522">
        <f t="shared" si="53"/>
        <v>742.01</v>
      </c>
    </row>
    <row r="523" spans="1:21" x14ac:dyDescent="0.35">
      <c r="A523" s="4" t="s">
        <v>535</v>
      </c>
      <c r="B523" s="2">
        <v>45596</v>
      </c>
      <c r="C523" s="9">
        <f t="shared" si="48"/>
        <v>10</v>
      </c>
      <c r="D523" s="9" t="str">
        <f t="shared" si="49"/>
        <v>Oct</v>
      </c>
      <c r="E523" s="9">
        <f t="shared" si="50"/>
        <v>2024</v>
      </c>
      <c r="F523" t="s">
        <v>2082</v>
      </c>
      <c r="H523" s="9" t="str" cm="1">
        <f t="array" ref="H523">_xlfn.IFS(OR(ISBLANK(G523), G523=""),"Unknown",G523&lt;=12,"Child",G523&lt;=17,"Teen",G523&lt;=29,"Young Adult",G523&lt;=44,"Adult",G523&lt;=59,"Middle Age",G523&lt;=79,"Senior",G523&gt;=80,"Elderly")</f>
        <v>Unknown</v>
      </c>
      <c r="I523" s="4" t="s">
        <v>2607</v>
      </c>
      <c r="K523" s="7"/>
      <c r="L523" s="4" t="s">
        <v>2568</v>
      </c>
      <c r="M523" s="4" t="s">
        <v>2580</v>
      </c>
      <c r="N523" s="4" t="s">
        <v>2590</v>
      </c>
      <c r="O523" s="4" t="s">
        <v>2598</v>
      </c>
      <c r="P523" s="11">
        <v>507.25</v>
      </c>
      <c r="Q523" s="4" t="s">
        <v>2604</v>
      </c>
      <c r="R523" t="str">
        <f t="shared" si="51"/>
        <v/>
      </c>
      <c r="S523" s="9">
        <v>4</v>
      </c>
      <c r="T523">
        <f t="shared" si="52"/>
        <v>0</v>
      </c>
      <c r="U523">
        <f t="shared" si="53"/>
        <v>507.25</v>
      </c>
    </row>
    <row r="524" spans="1:21" x14ac:dyDescent="0.35">
      <c r="A524" s="4" t="s">
        <v>536</v>
      </c>
      <c r="B524" s="2">
        <v>45844</v>
      </c>
      <c r="C524" s="9">
        <f t="shared" si="48"/>
        <v>7</v>
      </c>
      <c r="D524" s="9" t="str">
        <f t="shared" si="49"/>
        <v>Jul</v>
      </c>
      <c r="E524" s="9">
        <f t="shared" si="50"/>
        <v>2025</v>
      </c>
      <c r="F524" t="s">
        <v>2083</v>
      </c>
      <c r="H524" s="9" t="str" cm="1">
        <f t="array" ref="H524">_xlfn.IFS(OR(ISBLANK(G524), G524=""),"Unknown",G524&lt;=12,"Child",G524&lt;=17,"Teen",G524&lt;=29,"Young Adult",G524&lt;=44,"Adult",G524&lt;=59,"Middle Age",G524&lt;=79,"Senior",G524&gt;=80,"Elderly")</f>
        <v>Unknown</v>
      </c>
      <c r="I524" s="4" t="s">
        <v>2558</v>
      </c>
      <c r="K524" s="7">
        <v>84.1</v>
      </c>
      <c r="L524" s="4" t="s">
        <v>2567</v>
      </c>
      <c r="M524" s="4" t="s">
        <v>2575</v>
      </c>
      <c r="N524" s="4" t="s">
        <v>2590</v>
      </c>
      <c r="O524" s="4" t="s">
        <v>2601</v>
      </c>
      <c r="P524" s="11">
        <v>634.41999999999996</v>
      </c>
      <c r="Q524" t="s">
        <v>2609</v>
      </c>
      <c r="R524" t="str">
        <f t="shared" si="51"/>
        <v/>
      </c>
      <c r="S524" s="9">
        <v>1</v>
      </c>
      <c r="T524">
        <f t="shared" si="52"/>
        <v>0</v>
      </c>
      <c r="U524">
        <f t="shared" si="53"/>
        <v>634.41999999999996</v>
      </c>
    </row>
    <row r="525" spans="1:21" x14ac:dyDescent="0.35">
      <c r="A525" s="4" t="s">
        <v>537</v>
      </c>
      <c r="B525" s="2">
        <v>45619</v>
      </c>
      <c r="C525" s="9">
        <f t="shared" si="48"/>
        <v>11</v>
      </c>
      <c r="D525" s="9" t="str">
        <f t="shared" si="49"/>
        <v>Nov</v>
      </c>
      <c r="E525" s="9">
        <f t="shared" si="50"/>
        <v>2024</v>
      </c>
      <c r="F525" t="s">
        <v>2084</v>
      </c>
      <c r="G525" s="9">
        <v>9</v>
      </c>
      <c r="H525" s="9" t="str" cm="1">
        <f t="array" ref="H525">_xlfn.IFS(OR(ISBLANK(G525), G525=""),"Unknown",G525&lt;=12,"Child",G525&lt;=17,"Teen",G525&lt;=29,"Young Adult",G525&lt;=44,"Adult",G525&lt;=59,"Middle Age",G525&lt;=79,"Senior",G525&gt;=80,"Elderly")</f>
        <v>Child</v>
      </c>
      <c r="I525" t="s">
        <v>2607</v>
      </c>
      <c r="K525" s="7"/>
      <c r="L525" s="4" t="s">
        <v>2565</v>
      </c>
      <c r="M525" s="4" t="s">
        <v>2579</v>
      </c>
      <c r="N525" s="4" t="s">
        <v>2584</v>
      </c>
      <c r="O525" s="4" t="s">
        <v>2598</v>
      </c>
      <c r="P525" s="11">
        <v>833.58</v>
      </c>
      <c r="Q525" s="4" t="s">
        <v>2602</v>
      </c>
      <c r="R525" t="str">
        <f t="shared" si="51"/>
        <v/>
      </c>
      <c r="S525" s="9">
        <v>2</v>
      </c>
      <c r="T525">
        <f t="shared" si="52"/>
        <v>0</v>
      </c>
      <c r="U525">
        <f t="shared" si="53"/>
        <v>833.58</v>
      </c>
    </row>
    <row r="526" spans="1:21" x14ac:dyDescent="0.35">
      <c r="A526" s="4" t="s">
        <v>538</v>
      </c>
      <c r="B526" s="2">
        <v>45656</v>
      </c>
      <c r="C526" s="9">
        <f t="shared" si="48"/>
        <v>12</v>
      </c>
      <c r="D526" s="9" t="str">
        <f t="shared" si="49"/>
        <v>Dec</v>
      </c>
      <c r="E526" s="9">
        <f t="shared" si="50"/>
        <v>2024</v>
      </c>
      <c r="F526" t="s">
        <v>2085</v>
      </c>
      <c r="H526" s="9" t="str" cm="1">
        <f t="array" ref="H526">_xlfn.IFS(OR(ISBLANK(G526), G526=""),"Unknown",G526&lt;=12,"Child",G526&lt;=17,"Teen",G526&lt;=29,"Young Adult",G526&lt;=44,"Adult",G526&lt;=59,"Middle Age",G526&lt;=79,"Senior",G526&gt;=80,"Elderly")</f>
        <v>Unknown</v>
      </c>
      <c r="I526" s="4" t="s">
        <v>2607</v>
      </c>
      <c r="K526" s="7">
        <v>85</v>
      </c>
      <c r="L526" s="4" t="s">
        <v>2567</v>
      </c>
      <c r="M526" s="4" t="s">
        <v>2583</v>
      </c>
      <c r="N526" s="4" t="s">
        <v>2584</v>
      </c>
      <c r="O526" s="4" t="s">
        <v>2599</v>
      </c>
      <c r="P526" s="11">
        <v>361.91</v>
      </c>
      <c r="Q526" s="4" t="s">
        <v>2603</v>
      </c>
      <c r="R526" t="str">
        <f t="shared" si="51"/>
        <v/>
      </c>
      <c r="S526" s="9" t="s">
        <v>2610</v>
      </c>
      <c r="T526">
        <f t="shared" si="52"/>
        <v>361.91</v>
      </c>
      <c r="U526">
        <f t="shared" si="53"/>
        <v>0</v>
      </c>
    </row>
    <row r="527" spans="1:21" x14ac:dyDescent="0.35">
      <c r="A527" s="4" t="s">
        <v>539</v>
      </c>
      <c r="B527" s="2">
        <v>45420</v>
      </c>
      <c r="C527" s="9">
        <f t="shared" si="48"/>
        <v>5</v>
      </c>
      <c r="D527" s="9" t="str">
        <f t="shared" si="49"/>
        <v>May</v>
      </c>
      <c r="E527" s="9">
        <f t="shared" si="50"/>
        <v>2024</v>
      </c>
      <c r="F527" t="s">
        <v>2086</v>
      </c>
      <c r="H527" s="9" t="str" cm="1">
        <f t="array" ref="H527">_xlfn.IFS(OR(ISBLANK(G527), G527=""),"Unknown",G527&lt;=12,"Child",G527&lt;=17,"Teen",G527&lt;=29,"Young Adult",G527&lt;=44,"Adult",G527&lt;=59,"Middle Age",G527&lt;=79,"Senior",G527&gt;=80,"Elderly")</f>
        <v>Unknown</v>
      </c>
      <c r="I527" s="4" t="s">
        <v>2561</v>
      </c>
      <c r="K527" s="7"/>
      <c r="L527" s="4" t="s">
        <v>2564</v>
      </c>
      <c r="M527" s="4" t="s">
        <v>2571</v>
      </c>
      <c r="N527" s="4" t="s">
        <v>2590</v>
      </c>
      <c r="O527" s="4" t="s">
        <v>2598</v>
      </c>
      <c r="P527" s="11">
        <v>843.12</v>
      </c>
      <c r="Q527" s="4" t="s">
        <v>2603</v>
      </c>
      <c r="R527" t="str">
        <f t="shared" si="51"/>
        <v/>
      </c>
      <c r="S527" s="9" t="s">
        <v>2610</v>
      </c>
      <c r="T527">
        <f t="shared" si="52"/>
        <v>843.12</v>
      </c>
      <c r="U527">
        <f t="shared" si="53"/>
        <v>0</v>
      </c>
    </row>
    <row r="528" spans="1:21" x14ac:dyDescent="0.35">
      <c r="A528" s="4" t="s">
        <v>540</v>
      </c>
      <c r="B528" s="2">
        <v>45299</v>
      </c>
      <c r="C528" s="9">
        <f t="shared" si="48"/>
        <v>1</v>
      </c>
      <c r="D528" s="9" t="str">
        <f t="shared" si="49"/>
        <v>Jan</v>
      </c>
      <c r="E528" s="9">
        <f t="shared" si="50"/>
        <v>2024</v>
      </c>
      <c r="F528" t="s">
        <v>2087</v>
      </c>
      <c r="H528" s="9" t="str" cm="1">
        <f t="array" ref="H528">_xlfn.IFS(OR(ISBLANK(G528), G528=""),"Unknown",G528&lt;=12,"Child",G528&lt;=17,"Teen",G528&lt;=29,"Young Adult",G528&lt;=44,"Adult",G528&lt;=59,"Middle Age",G528&lt;=79,"Senior",G528&gt;=80,"Elderly")</f>
        <v>Unknown</v>
      </c>
      <c r="I528" s="4" t="s">
        <v>2607</v>
      </c>
      <c r="K528" s="7"/>
      <c r="L528" s="4" t="s">
        <v>2563</v>
      </c>
      <c r="M528" s="4" t="s">
        <v>2582</v>
      </c>
      <c r="N528" s="4" t="s">
        <v>2590</v>
      </c>
      <c r="O528" s="4" t="s">
        <v>2601</v>
      </c>
      <c r="P528" s="11">
        <v>520.70000000000005</v>
      </c>
      <c r="Q528" s="4" t="s">
        <v>2604</v>
      </c>
      <c r="R528" t="str">
        <f t="shared" si="51"/>
        <v/>
      </c>
      <c r="S528" s="9">
        <v>2</v>
      </c>
      <c r="T528">
        <f t="shared" si="52"/>
        <v>0</v>
      </c>
      <c r="U528">
        <f t="shared" si="53"/>
        <v>520.70000000000005</v>
      </c>
    </row>
    <row r="529" spans="1:21" x14ac:dyDescent="0.35">
      <c r="A529" s="4" t="s">
        <v>541</v>
      </c>
      <c r="B529" s="2">
        <v>45811</v>
      </c>
      <c r="C529" s="9">
        <f t="shared" si="48"/>
        <v>6</v>
      </c>
      <c r="D529" s="9" t="str">
        <f t="shared" si="49"/>
        <v>Jun</v>
      </c>
      <c r="E529" s="9">
        <f t="shared" si="50"/>
        <v>2025</v>
      </c>
      <c r="F529" t="s">
        <v>2088</v>
      </c>
      <c r="H529" s="9" t="str" cm="1">
        <f t="array" ref="H529">_xlfn.IFS(OR(ISBLANK(G529), G529=""),"Unknown",G529&lt;=12,"Child",G529&lt;=17,"Teen",G529&lt;=29,"Young Adult",G529&lt;=44,"Adult",G529&lt;=59,"Middle Age",G529&lt;=79,"Senior",G529&gt;=80,"Elderly")</f>
        <v>Unknown</v>
      </c>
      <c r="I529" s="4" t="s">
        <v>2561</v>
      </c>
      <c r="K529" s="7"/>
      <c r="L529" s="4" t="s">
        <v>2568</v>
      </c>
      <c r="M529" s="4" t="s">
        <v>2579</v>
      </c>
      <c r="N529" s="4" t="s">
        <v>2584</v>
      </c>
      <c r="O529" s="4" t="s">
        <v>2599</v>
      </c>
      <c r="P529" s="11">
        <v>409.38</v>
      </c>
      <c r="Q529" s="4" t="s">
        <v>2604</v>
      </c>
      <c r="R529" t="str">
        <f t="shared" si="51"/>
        <v/>
      </c>
      <c r="S529" s="9">
        <v>5</v>
      </c>
      <c r="T529">
        <f t="shared" si="52"/>
        <v>0</v>
      </c>
      <c r="U529">
        <f t="shared" si="53"/>
        <v>409.38</v>
      </c>
    </row>
    <row r="530" spans="1:21" x14ac:dyDescent="0.35">
      <c r="A530" s="4" t="s">
        <v>542</v>
      </c>
      <c r="B530" s="2">
        <v>45768</v>
      </c>
      <c r="C530" s="9">
        <f t="shared" si="48"/>
        <v>4</v>
      </c>
      <c r="D530" s="9" t="str">
        <f t="shared" si="49"/>
        <v>Apr</v>
      </c>
      <c r="E530" s="9">
        <f t="shared" si="50"/>
        <v>2025</v>
      </c>
      <c r="F530" t="s">
        <v>2089</v>
      </c>
      <c r="G530" s="9">
        <v>88</v>
      </c>
      <c r="H530" s="9" t="str" cm="1">
        <f t="array" ref="H530">_xlfn.IFS(OR(ISBLANK(G530), G530=""),"Unknown",G530&lt;=12,"Child",G530&lt;=17,"Teen",G530&lt;=29,"Young Adult",G530&lt;=44,"Adult",G530&lt;=59,"Middle Age",G530&lt;=79,"Senior",G530&gt;=80,"Elderly")</f>
        <v>Elderly</v>
      </c>
      <c r="I530" s="4" t="s">
        <v>2561</v>
      </c>
      <c r="K530" s="7"/>
      <c r="L530" s="4" t="s">
        <v>2566</v>
      </c>
      <c r="M530" s="4" t="s">
        <v>2578</v>
      </c>
      <c r="N530" s="4" t="s">
        <v>2589</v>
      </c>
      <c r="O530" s="4" t="s">
        <v>2598</v>
      </c>
      <c r="P530" s="11">
        <v>160.34</v>
      </c>
      <c r="Q530" t="s">
        <v>2609</v>
      </c>
      <c r="R530" t="str">
        <f t="shared" si="51"/>
        <v/>
      </c>
      <c r="S530" s="9">
        <v>3</v>
      </c>
      <c r="T530">
        <f t="shared" si="52"/>
        <v>0</v>
      </c>
      <c r="U530">
        <f t="shared" si="53"/>
        <v>160.34</v>
      </c>
    </row>
    <row r="531" spans="1:21" x14ac:dyDescent="0.35">
      <c r="A531" s="4" t="s">
        <v>543</v>
      </c>
      <c r="B531" s="2">
        <v>45710</v>
      </c>
      <c r="C531" s="9">
        <f t="shared" si="48"/>
        <v>2</v>
      </c>
      <c r="D531" s="9" t="str">
        <f t="shared" si="49"/>
        <v>Feb</v>
      </c>
      <c r="E531" s="9">
        <f t="shared" si="50"/>
        <v>2025</v>
      </c>
      <c r="F531" t="s">
        <v>2090</v>
      </c>
      <c r="H531" s="9" t="str" cm="1">
        <f t="array" ref="H531">_xlfn.IFS(OR(ISBLANK(G531), G531=""),"Unknown",G531&lt;=12,"Child",G531&lt;=17,"Teen",G531&lt;=29,"Young Adult",G531&lt;=44,"Adult",G531&lt;=59,"Middle Age",G531&lt;=79,"Senior",G531&gt;=80,"Elderly")</f>
        <v>Unknown</v>
      </c>
      <c r="I531" t="s">
        <v>2607</v>
      </c>
      <c r="K531" s="7"/>
      <c r="L531" s="4" t="s">
        <v>2564</v>
      </c>
      <c r="M531" s="4" t="s">
        <v>2575</v>
      </c>
      <c r="N531" s="4" t="s">
        <v>2587</v>
      </c>
      <c r="O531" s="4" t="s">
        <v>2600</v>
      </c>
      <c r="P531" s="11">
        <v>826.57</v>
      </c>
      <c r="Q531" s="4" t="s">
        <v>2602</v>
      </c>
      <c r="R531" t="str">
        <f t="shared" si="51"/>
        <v/>
      </c>
      <c r="S531" s="9">
        <v>5</v>
      </c>
      <c r="T531">
        <f t="shared" si="52"/>
        <v>0</v>
      </c>
      <c r="U531">
        <f t="shared" si="53"/>
        <v>826.57</v>
      </c>
    </row>
    <row r="532" spans="1:21" x14ac:dyDescent="0.35">
      <c r="A532" s="4" t="s">
        <v>544</v>
      </c>
      <c r="B532" s="2">
        <v>45708</v>
      </c>
      <c r="C532" s="9">
        <f t="shared" si="48"/>
        <v>2</v>
      </c>
      <c r="D532" s="9" t="str">
        <f t="shared" si="49"/>
        <v>Feb</v>
      </c>
      <c r="E532" s="9">
        <f t="shared" si="50"/>
        <v>2025</v>
      </c>
      <c r="F532" t="s">
        <v>2091</v>
      </c>
      <c r="H532" s="9" t="str" cm="1">
        <f t="array" ref="H532">_xlfn.IFS(OR(ISBLANK(G532), G532=""),"Unknown",G532&lt;=12,"Child",G532&lt;=17,"Teen",G532&lt;=29,"Young Adult",G532&lt;=44,"Adult",G532&lt;=59,"Middle Age",G532&lt;=79,"Senior",G532&gt;=80,"Elderly")</f>
        <v>Unknown</v>
      </c>
      <c r="I532" t="s">
        <v>2607</v>
      </c>
      <c r="J532" s="7">
        <v>158.19999999999999</v>
      </c>
      <c r="K532" s="7"/>
      <c r="L532" s="4" t="s">
        <v>2568</v>
      </c>
      <c r="M532" s="4" t="s">
        <v>2577</v>
      </c>
      <c r="N532" s="4" t="s">
        <v>2585</v>
      </c>
      <c r="O532" s="4" t="s">
        <v>2598</v>
      </c>
      <c r="P532" s="11">
        <v>90.192211217781207</v>
      </c>
      <c r="Q532" s="4" t="s">
        <v>2604</v>
      </c>
      <c r="R532" t="str">
        <f t="shared" si="51"/>
        <v/>
      </c>
      <c r="S532" s="9" t="s">
        <v>2610</v>
      </c>
      <c r="T532">
        <f t="shared" si="52"/>
        <v>0</v>
      </c>
      <c r="U532">
        <f t="shared" si="53"/>
        <v>90.192211217781207</v>
      </c>
    </row>
    <row r="533" spans="1:21" x14ac:dyDescent="0.35">
      <c r="A533" s="4" t="s">
        <v>545</v>
      </c>
      <c r="B533" s="2">
        <v>45810</v>
      </c>
      <c r="C533" s="9">
        <f t="shared" si="48"/>
        <v>6</v>
      </c>
      <c r="D533" s="9" t="str">
        <f t="shared" si="49"/>
        <v>Jun</v>
      </c>
      <c r="E533" s="9">
        <f t="shared" si="50"/>
        <v>2025</v>
      </c>
      <c r="F533" t="s">
        <v>2092</v>
      </c>
      <c r="H533" s="9" t="str" cm="1">
        <f t="array" ref="H533">_xlfn.IFS(OR(ISBLANK(G533), G533=""),"Unknown",G533&lt;=12,"Child",G533&lt;=17,"Teen",G533&lt;=29,"Young Adult",G533&lt;=44,"Adult",G533&lt;=59,"Middle Age",G533&lt;=79,"Senior",G533&gt;=80,"Elderly")</f>
        <v>Unknown</v>
      </c>
      <c r="I533" s="4" t="s">
        <v>2607</v>
      </c>
      <c r="K533" s="7"/>
      <c r="L533" s="4" t="s">
        <v>2564</v>
      </c>
      <c r="M533" s="4" t="s">
        <v>2578</v>
      </c>
      <c r="N533" s="4" t="s">
        <v>2587</v>
      </c>
      <c r="O533" s="4" t="s">
        <v>2601</v>
      </c>
      <c r="P533" s="11">
        <v>285.58</v>
      </c>
      <c r="Q533" t="s">
        <v>2609</v>
      </c>
      <c r="R533" t="str">
        <f t="shared" si="51"/>
        <v/>
      </c>
      <c r="S533" s="9" t="s">
        <v>2610</v>
      </c>
      <c r="T533">
        <f t="shared" si="52"/>
        <v>0</v>
      </c>
      <c r="U533">
        <f t="shared" si="53"/>
        <v>285.58</v>
      </c>
    </row>
    <row r="534" spans="1:21" x14ac:dyDescent="0.35">
      <c r="A534" s="4" t="s">
        <v>546</v>
      </c>
      <c r="B534" s="2">
        <v>45903</v>
      </c>
      <c r="C534" s="9">
        <f t="shared" si="48"/>
        <v>9</v>
      </c>
      <c r="D534" s="9" t="str">
        <f t="shared" si="49"/>
        <v>Sep</v>
      </c>
      <c r="E534" s="9">
        <f t="shared" si="50"/>
        <v>2025</v>
      </c>
      <c r="F534" t="s">
        <v>2093</v>
      </c>
      <c r="G534" s="9">
        <v>21</v>
      </c>
      <c r="H534" s="9" t="str" cm="1">
        <f t="array" ref="H534">_xlfn.IFS(OR(ISBLANK(G534), G534=""),"Unknown",G534&lt;=12,"Child",G534&lt;=17,"Teen",G534&lt;=29,"Young Adult",G534&lt;=44,"Adult",G534&lt;=59,"Middle Age",G534&lt;=79,"Senior",G534&gt;=80,"Elderly")</f>
        <v>Young Adult</v>
      </c>
      <c r="I534" t="s">
        <v>2607</v>
      </c>
      <c r="K534" s="7">
        <v>49.1</v>
      </c>
      <c r="L534" s="4" t="s">
        <v>2564</v>
      </c>
      <c r="M534" s="4" t="s">
        <v>2575</v>
      </c>
      <c r="N534" s="4" t="s">
        <v>2589</v>
      </c>
      <c r="O534" s="4" t="s">
        <v>2601</v>
      </c>
      <c r="P534" s="11">
        <v>193.3</v>
      </c>
      <c r="Q534" t="s">
        <v>2609</v>
      </c>
      <c r="R534" t="str">
        <f t="shared" si="51"/>
        <v/>
      </c>
      <c r="S534" s="9" t="s">
        <v>2610</v>
      </c>
      <c r="T534">
        <f t="shared" si="52"/>
        <v>0</v>
      </c>
      <c r="U534">
        <f t="shared" si="53"/>
        <v>193.3</v>
      </c>
    </row>
    <row r="535" spans="1:21" x14ac:dyDescent="0.35">
      <c r="A535" s="4" t="s">
        <v>547</v>
      </c>
      <c r="B535" s="2">
        <v>45579</v>
      </c>
      <c r="C535" s="9">
        <f t="shared" si="48"/>
        <v>10</v>
      </c>
      <c r="D535" s="9" t="str">
        <f t="shared" si="49"/>
        <v>Oct</v>
      </c>
      <c r="E535" s="9">
        <f t="shared" si="50"/>
        <v>2024</v>
      </c>
      <c r="F535" t="s">
        <v>2094</v>
      </c>
      <c r="G535" s="9">
        <v>3</v>
      </c>
      <c r="H535" s="9" t="str" cm="1">
        <f t="array" ref="H535">_xlfn.IFS(OR(ISBLANK(G535), G535=""),"Unknown",G535&lt;=12,"Child",G535&lt;=17,"Teen",G535&lt;=29,"Young Adult",G535&lt;=44,"Adult",G535&lt;=59,"Middle Age",G535&lt;=79,"Senior",G535&gt;=80,"Elderly")</f>
        <v>Child</v>
      </c>
      <c r="I535" s="4" t="s">
        <v>2561</v>
      </c>
      <c r="J535" s="7">
        <v>137.19999999999999</v>
      </c>
      <c r="K535" s="7">
        <v>62.5</v>
      </c>
      <c r="L535" s="4" t="s">
        <v>2564</v>
      </c>
      <c r="M535" s="4" t="s">
        <v>2573</v>
      </c>
      <c r="N535" s="4" t="s">
        <v>2584</v>
      </c>
      <c r="O535" s="4" t="s">
        <v>2598</v>
      </c>
      <c r="P535" s="11">
        <v>62.18</v>
      </c>
      <c r="Q535" s="4" t="s">
        <v>2604</v>
      </c>
      <c r="R535" t="str">
        <f t="shared" si="51"/>
        <v/>
      </c>
      <c r="S535" s="9">
        <v>2</v>
      </c>
      <c r="T535">
        <f t="shared" si="52"/>
        <v>0</v>
      </c>
      <c r="U535">
        <f t="shared" si="53"/>
        <v>62.18</v>
      </c>
    </row>
    <row r="536" spans="1:21" x14ac:dyDescent="0.35">
      <c r="A536" s="4" t="s">
        <v>548</v>
      </c>
      <c r="B536" s="2">
        <v>45633</v>
      </c>
      <c r="C536" s="9">
        <f t="shared" si="48"/>
        <v>12</v>
      </c>
      <c r="D536" s="9" t="str">
        <f t="shared" si="49"/>
        <v>Dec</v>
      </c>
      <c r="E536" s="9">
        <f t="shared" si="50"/>
        <v>2024</v>
      </c>
      <c r="F536" t="s">
        <v>2095</v>
      </c>
      <c r="H536" s="9" t="str" cm="1">
        <f t="array" ref="H536">_xlfn.IFS(OR(ISBLANK(G536), G536=""),"Unknown",G536&lt;=12,"Child",G536&lt;=17,"Teen",G536&lt;=29,"Young Adult",G536&lt;=44,"Adult",G536&lt;=59,"Middle Age",G536&lt;=79,"Senior",G536&gt;=80,"Elderly")</f>
        <v>Unknown</v>
      </c>
      <c r="I536" t="s">
        <v>2607</v>
      </c>
      <c r="J536" s="7">
        <v>162</v>
      </c>
      <c r="K536" s="7">
        <v>53.9</v>
      </c>
      <c r="L536" s="4" t="s">
        <v>2567</v>
      </c>
      <c r="M536" s="4" t="s">
        <v>2579</v>
      </c>
      <c r="N536" s="4" t="s">
        <v>2585</v>
      </c>
      <c r="O536" s="4" t="s">
        <v>2599</v>
      </c>
      <c r="P536" s="11">
        <v>289.10000000000002</v>
      </c>
      <c r="Q536" t="s">
        <v>2609</v>
      </c>
      <c r="R536" t="str">
        <f t="shared" si="51"/>
        <v/>
      </c>
      <c r="S536" s="9">
        <v>4</v>
      </c>
      <c r="T536">
        <f t="shared" si="52"/>
        <v>0</v>
      </c>
      <c r="U536">
        <f t="shared" si="53"/>
        <v>289.10000000000002</v>
      </c>
    </row>
    <row r="537" spans="1:21" x14ac:dyDescent="0.35">
      <c r="A537" s="4" t="s">
        <v>549</v>
      </c>
      <c r="B537" s="2">
        <v>45662</v>
      </c>
      <c r="C537" s="9">
        <f t="shared" si="48"/>
        <v>1</v>
      </c>
      <c r="D537" s="9" t="str">
        <f t="shared" si="49"/>
        <v>Jan</v>
      </c>
      <c r="E537" s="9">
        <f t="shared" si="50"/>
        <v>2025</v>
      </c>
      <c r="F537" t="s">
        <v>2096</v>
      </c>
      <c r="G537" s="9">
        <v>33</v>
      </c>
      <c r="H537" s="9" t="str" cm="1">
        <f t="array" ref="H537">_xlfn.IFS(OR(ISBLANK(G537), G537=""),"Unknown",G537&lt;=12,"Child",G537&lt;=17,"Teen",G537&lt;=29,"Young Adult",G537&lt;=44,"Adult",G537&lt;=59,"Middle Age",G537&lt;=79,"Senior",G537&gt;=80,"Elderly")</f>
        <v>Adult</v>
      </c>
      <c r="I537" s="4" t="s">
        <v>2561</v>
      </c>
      <c r="K537" s="7"/>
      <c r="L537" s="4" t="s">
        <v>2566</v>
      </c>
      <c r="M537" s="4" t="s">
        <v>2572</v>
      </c>
      <c r="N537" s="4" t="s">
        <v>2584</v>
      </c>
      <c r="O537" s="4" t="s">
        <v>2599</v>
      </c>
      <c r="P537" s="11">
        <v>105.3</v>
      </c>
      <c r="Q537" s="4" t="s">
        <v>2603</v>
      </c>
      <c r="R537" t="str">
        <f t="shared" si="51"/>
        <v/>
      </c>
      <c r="S537" s="9" t="s">
        <v>2610</v>
      </c>
      <c r="T537">
        <f t="shared" si="52"/>
        <v>105.3</v>
      </c>
      <c r="U537">
        <f t="shared" si="53"/>
        <v>0</v>
      </c>
    </row>
    <row r="538" spans="1:21" x14ac:dyDescent="0.35">
      <c r="A538" s="4" t="s">
        <v>550</v>
      </c>
      <c r="B538" s="2">
        <v>45614</v>
      </c>
      <c r="C538" s="9">
        <f t="shared" si="48"/>
        <v>11</v>
      </c>
      <c r="D538" s="9" t="str">
        <f t="shared" si="49"/>
        <v>Nov</v>
      </c>
      <c r="E538" s="9">
        <f t="shared" si="50"/>
        <v>2024</v>
      </c>
      <c r="F538" t="s">
        <v>2097</v>
      </c>
      <c r="H538" s="9" t="str" cm="1">
        <f t="array" ref="H538">_xlfn.IFS(OR(ISBLANK(G538), G538=""),"Unknown",G538&lt;=12,"Child",G538&lt;=17,"Teen",G538&lt;=29,"Young Adult",G538&lt;=44,"Adult",G538&lt;=59,"Middle Age",G538&lt;=79,"Senior",G538&gt;=80,"Elderly")</f>
        <v>Unknown</v>
      </c>
      <c r="I538" s="4" t="s">
        <v>2558</v>
      </c>
      <c r="K538" s="7"/>
      <c r="L538" s="4" t="s">
        <v>2566</v>
      </c>
      <c r="M538" s="4" t="s">
        <v>2581</v>
      </c>
      <c r="N538" s="4" t="s">
        <v>2586</v>
      </c>
      <c r="O538" s="4" t="s">
        <v>2598</v>
      </c>
      <c r="P538" s="11">
        <v>561.98191197460403</v>
      </c>
      <c r="Q538" s="4" t="s">
        <v>2604</v>
      </c>
      <c r="R538" t="str">
        <f t="shared" si="51"/>
        <v/>
      </c>
      <c r="S538" s="9" t="s">
        <v>2610</v>
      </c>
      <c r="T538">
        <f t="shared" si="52"/>
        <v>0</v>
      </c>
      <c r="U538">
        <f t="shared" si="53"/>
        <v>561.98191197460403</v>
      </c>
    </row>
    <row r="539" spans="1:21" x14ac:dyDescent="0.35">
      <c r="A539" s="4" t="s">
        <v>551</v>
      </c>
      <c r="B539" s="2">
        <v>45330</v>
      </c>
      <c r="C539" s="9">
        <f t="shared" si="48"/>
        <v>2</v>
      </c>
      <c r="D539" s="9" t="str">
        <f t="shared" si="49"/>
        <v>Feb</v>
      </c>
      <c r="E539" s="9">
        <f t="shared" si="50"/>
        <v>2024</v>
      </c>
      <c r="F539" t="s">
        <v>2098</v>
      </c>
      <c r="H539" s="9" t="str" cm="1">
        <f t="array" ref="H539">_xlfn.IFS(OR(ISBLANK(G539), G539=""),"Unknown",G539&lt;=12,"Child",G539&lt;=17,"Teen",G539&lt;=29,"Young Adult",G539&lt;=44,"Adult",G539&lt;=59,"Middle Age",G539&lt;=79,"Senior",G539&gt;=80,"Elderly")</f>
        <v>Unknown</v>
      </c>
      <c r="I539" s="4" t="s">
        <v>2558</v>
      </c>
      <c r="K539" s="7">
        <v>113</v>
      </c>
      <c r="L539" s="4" t="s">
        <v>2566</v>
      </c>
      <c r="M539" s="4" t="s">
        <v>2576</v>
      </c>
      <c r="N539" s="4" t="s">
        <v>2589</v>
      </c>
      <c r="O539" s="4" t="s">
        <v>2599</v>
      </c>
      <c r="P539" s="11">
        <v>79.3547209705672</v>
      </c>
      <c r="Q539" t="s">
        <v>2609</v>
      </c>
      <c r="R539" t="str">
        <f t="shared" si="51"/>
        <v/>
      </c>
      <c r="S539" s="9">
        <v>1</v>
      </c>
      <c r="T539">
        <f t="shared" si="52"/>
        <v>0</v>
      </c>
      <c r="U539">
        <f t="shared" si="53"/>
        <v>79.3547209705672</v>
      </c>
    </row>
    <row r="540" spans="1:21" x14ac:dyDescent="0.35">
      <c r="A540" s="4" t="s">
        <v>552</v>
      </c>
      <c r="B540" s="2">
        <v>45808</v>
      </c>
      <c r="C540" s="9">
        <f t="shared" si="48"/>
        <v>5</v>
      </c>
      <c r="D540" s="9" t="str">
        <f t="shared" si="49"/>
        <v>May</v>
      </c>
      <c r="E540" s="9">
        <f t="shared" si="50"/>
        <v>2025</v>
      </c>
      <c r="F540" t="s">
        <v>2099</v>
      </c>
      <c r="H540" s="9" t="str" cm="1">
        <f t="array" ref="H540">_xlfn.IFS(OR(ISBLANK(G540), G540=""),"Unknown",G540&lt;=12,"Child",G540&lt;=17,"Teen",G540&lt;=29,"Young Adult",G540&lt;=44,"Adult",G540&lt;=59,"Middle Age",G540&lt;=79,"Senior",G540&gt;=80,"Elderly")</f>
        <v>Unknown</v>
      </c>
      <c r="I540" s="4" t="s">
        <v>2558</v>
      </c>
      <c r="J540" s="7">
        <v>163.19999999999999</v>
      </c>
      <c r="K540" s="7">
        <v>104.6</v>
      </c>
      <c r="L540" s="4" t="s">
        <v>2565</v>
      </c>
      <c r="M540" s="4" t="s">
        <v>2569</v>
      </c>
      <c r="N540" s="4" t="s">
        <v>2596</v>
      </c>
      <c r="O540" s="4" t="s">
        <v>2601</v>
      </c>
      <c r="P540" s="11">
        <v>262.06</v>
      </c>
      <c r="Q540" s="4" t="s">
        <v>2603</v>
      </c>
      <c r="R540" t="str">
        <f t="shared" si="51"/>
        <v/>
      </c>
      <c r="S540" s="9">
        <v>2</v>
      </c>
      <c r="T540">
        <f t="shared" si="52"/>
        <v>262.06</v>
      </c>
      <c r="U540">
        <f t="shared" si="53"/>
        <v>0</v>
      </c>
    </row>
    <row r="541" spans="1:21" x14ac:dyDescent="0.35">
      <c r="A541" s="4" t="s">
        <v>553</v>
      </c>
      <c r="B541" s="2">
        <v>45358</v>
      </c>
      <c r="C541" s="9">
        <f t="shared" si="48"/>
        <v>3</v>
      </c>
      <c r="D541" s="9" t="str">
        <f t="shared" si="49"/>
        <v>Mar</v>
      </c>
      <c r="E541" s="9">
        <f t="shared" si="50"/>
        <v>2024</v>
      </c>
      <c r="F541" t="s">
        <v>2100</v>
      </c>
      <c r="G541" s="9">
        <v>57</v>
      </c>
      <c r="H541" s="9" t="str" cm="1">
        <f t="array" ref="H541">_xlfn.IFS(OR(ISBLANK(G541), G541=""),"Unknown",G541&lt;=12,"Child",G541&lt;=17,"Teen",G541&lt;=29,"Young Adult",G541&lt;=44,"Adult",G541&lt;=59,"Middle Age",G541&lt;=79,"Senior",G541&gt;=80,"Elderly")</f>
        <v>Middle Age</v>
      </c>
      <c r="I541" t="s">
        <v>2607</v>
      </c>
      <c r="K541" s="7"/>
      <c r="L541" s="4" t="s">
        <v>2565</v>
      </c>
      <c r="M541" s="4" t="s">
        <v>2579</v>
      </c>
      <c r="N541" s="4" t="s">
        <v>2590</v>
      </c>
      <c r="O541" s="4" t="s">
        <v>2599</v>
      </c>
      <c r="P541" s="11">
        <v>587.20000000000005</v>
      </c>
      <c r="Q541" t="s">
        <v>2609</v>
      </c>
      <c r="R541" t="str">
        <f t="shared" si="51"/>
        <v/>
      </c>
      <c r="S541" s="9" t="s">
        <v>2610</v>
      </c>
      <c r="T541">
        <f t="shared" si="52"/>
        <v>0</v>
      </c>
      <c r="U541">
        <f t="shared" si="53"/>
        <v>587.20000000000005</v>
      </c>
    </row>
    <row r="542" spans="1:21" x14ac:dyDescent="0.35">
      <c r="A542" s="4" t="s">
        <v>554</v>
      </c>
      <c r="B542" s="2">
        <v>45782</v>
      </c>
      <c r="C542" s="9">
        <f t="shared" si="48"/>
        <v>5</v>
      </c>
      <c r="D542" s="9" t="str">
        <f t="shared" si="49"/>
        <v>May</v>
      </c>
      <c r="E542" s="9">
        <f t="shared" si="50"/>
        <v>2025</v>
      </c>
      <c r="F542" t="s">
        <v>2101</v>
      </c>
      <c r="H542" s="9" t="str" cm="1">
        <f t="array" ref="H542">_xlfn.IFS(OR(ISBLANK(G542), G542=""),"Unknown",G542&lt;=12,"Child",G542&lt;=17,"Teen",G542&lt;=29,"Young Adult",G542&lt;=44,"Adult",G542&lt;=59,"Middle Age",G542&lt;=79,"Senior",G542&gt;=80,"Elderly")</f>
        <v>Unknown</v>
      </c>
      <c r="I542" s="4" t="s">
        <v>2558</v>
      </c>
      <c r="K542" s="7">
        <v>98.3</v>
      </c>
      <c r="L542" s="4" t="s">
        <v>2565</v>
      </c>
      <c r="M542" s="4" t="s">
        <v>2574</v>
      </c>
      <c r="N542" s="4" t="s">
        <v>2592</v>
      </c>
      <c r="O542" s="4" t="s">
        <v>2601</v>
      </c>
      <c r="P542" s="11">
        <v>159.30166229072299</v>
      </c>
      <c r="Q542" s="4" t="s">
        <v>2602</v>
      </c>
      <c r="R542" t="str">
        <f t="shared" si="51"/>
        <v/>
      </c>
      <c r="S542" s="9">
        <v>1</v>
      </c>
      <c r="T542">
        <f t="shared" si="52"/>
        <v>0</v>
      </c>
      <c r="U542">
        <f t="shared" si="53"/>
        <v>159.30166229072299</v>
      </c>
    </row>
    <row r="543" spans="1:21" x14ac:dyDescent="0.35">
      <c r="A543" s="4" t="s">
        <v>555</v>
      </c>
      <c r="B543" s="2">
        <v>45805</v>
      </c>
      <c r="C543" s="9">
        <f t="shared" si="48"/>
        <v>5</v>
      </c>
      <c r="D543" s="9" t="str">
        <f t="shared" si="49"/>
        <v>May</v>
      </c>
      <c r="E543" s="9">
        <f t="shared" si="50"/>
        <v>2025</v>
      </c>
      <c r="F543" t="s">
        <v>2102</v>
      </c>
      <c r="G543" s="9">
        <v>69</v>
      </c>
      <c r="H543" s="9" t="str" cm="1">
        <f t="array" ref="H543">_xlfn.IFS(OR(ISBLANK(G543), G543=""),"Unknown",G543&lt;=12,"Child",G543&lt;=17,"Teen",G543&lt;=29,"Young Adult",G543&lt;=44,"Adult",G543&lt;=59,"Middle Age",G543&lt;=79,"Senior",G543&gt;=80,"Elderly")</f>
        <v>Senior</v>
      </c>
      <c r="I543" t="s">
        <v>2607</v>
      </c>
      <c r="K543" s="7"/>
      <c r="L543" s="4" t="s">
        <v>2567</v>
      </c>
      <c r="M543" s="4" t="s">
        <v>2582</v>
      </c>
      <c r="N543" s="4" t="s">
        <v>2589</v>
      </c>
      <c r="O543" s="4" t="s">
        <v>2599</v>
      </c>
      <c r="P543" s="11">
        <v>298.64999999999998</v>
      </c>
      <c r="Q543" t="s">
        <v>2609</v>
      </c>
      <c r="R543" t="str">
        <f t="shared" si="51"/>
        <v/>
      </c>
      <c r="S543" s="9">
        <v>1</v>
      </c>
      <c r="T543">
        <f t="shared" si="52"/>
        <v>0</v>
      </c>
      <c r="U543">
        <f t="shared" si="53"/>
        <v>298.64999999999998</v>
      </c>
    </row>
    <row r="544" spans="1:21" x14ac:dyDescent="0.35">
      <c r="A544" s="4" t="s">
        <v>556</v>
      </c>
      <c r="B544" s="2">
        <v>45775</v>
      </c>
      <c r="C544" s="9">
        <f t="shared" si="48"/>
        <v>4</v>
      </c>
      <c r="D544" s="9" t="str">
        <f t="shared" si="49"/>
        <v>Apr</v>
      </c>
      <c r="E544" s="9">
        <f t="shared" si="50"/>
        <v>2025</v>
      </c>
      <c r="F544" t="s">
        <v>2103</v>
      </c>
      <c r="G544" s="9">
        <v>13</v>
      </c>
      <c r="H544" s="9" t="str" cm="1">
        <f t="array" ref="H544">_xlfn.IFS(OR(ISBLANK(G544), G544=""),"Unknown",G544&lt;=12,"Child",G544&lt;=17,"Teen",G544&lt;=29,"Young Adult",G544&lt;=44,"Adult",G544&lt;=59,"Middle Age",G544&lt;=79,"Senior",G544&gt;=80,"Elderly")</f>
        <v>Teen</v>
      </c>
      <c r="I544" t="s">
        <v>2607</v>
      </c>
      <c r="K544" s="7">
        <v>94</v>
      </c>
      <c r="L544" s="4" t="s">
        <v>2563</v>
      </c>
      <c r="M544" s="4" t="s">
        <v>2569</v>
      </c>
      <c r="N544" s="4" t="s">
        <v>2589</v>
      </c>
      <c r="O544" s="4" t="s">
        <v>2599</v>
      </c>
      <c r="P544" s="11">
        <v>956.6</v>
      </c>
      <c r="Q544" t="s">
        <v>2609</v>
      </c>
      <c r="R544" t="str">
        <f t="shared" si="51"/>
        <v/>
      </c>
      <c r="S544" s="9">
        <v>2</v>
      </c>
      <c r="T544">
        <f t="shared" si="52"/>
        <v>0</v>
      </c>
      <c r="U544">
        <f t="shared" si="53"/>
        <v>956.6</v>
      </c>
    </row>
    <row r="545" spans="1:21" x14ac:dyDescent="0.35">
      <c r="A545" s="4" t="s">
        <v>557</v>
      </c>
      <c r="B545" s="2">
        <v>45649</v>
      </c>
      <c r="C545" s="9">
        <f t="shared" si="48"/>
        <v>12</v>
      </c>
      <c r="D545" s="9" t="str">
        <f t="shared" si="49"/>
        <v>Dec</v>
      </c>
      <c r="E545" s="9">
        <f t="shared" si="50"/>
        <v>2024</v>
      </c>
      <c r="F545" t="s">
        <v>2104</v>
      </c>
      <c r="H545" s="9" t="str" cm="1">
        <f t="array" ref="H545">_xlfn.IFS(OR(ISBLANK(G545), G545=""),"Unknown",G545&lt;=12,"Child",G545&lt;=17,"Teen",G545&lt;=29,"Young Adult",G545&lt;=44,"Adult",G545&lt;=59,"Middle Age",G545&lt;=79,"Senior",G545&gt;=80,"Elderly")</f>
        <v>Unknown</v>
      </c>
      <c r="I545" s="4" t="s">
        <v>2558</v>
      </c>
      <c r="K545" s="7"/>
      <c r="L545" s="4" t="s">
        <v>2565</v>
      </c>
      <c r="M545" s="4" t="s">
        <v>2571</v>
      </c>
      <c r="N545" s="4" t="s">
        <v>2585</v>
      </c>
      <c r="O545" s="4" t="s">
        <v>2599</v>
      </c>
      <c r="P545" s="11">
        <v>571.48</v>
      </c>
      <c r="Q545" t="s">
        <v>2609</v>
      </c>
      <c r="R545" t="str">
        <f t="shared" si="51"/>
        <v/>
      </c>
      <c r="S545" s="9" t="s">
        <v>2610</v>
      </c>
      <c r="T545">
        <f t="shared" si="52"/>
        <v>0</v>
      </c>
      <c r="U545">
        <f t="shared" si="53"/>
        <v>571.48</v>
      </c>
    </row>
    <row r="546" spans="1:21" x14ac:dyDescent="0.35">
      <c r="A546" s="4" t="s">
        <v>558</v>
      </c>
      <c r="B546" s="2">
        <v>45634</v>
      </c>
      <c r="C546" s="9">
        <f t="shared" si="48"/>
        <v>12</v>
      </c>
      <c r="D546" s="9" t="str">
        <f t="shared" si="49"/>
        <v>Dec</v>
      </c>
      <c r="E546" s="9">
        <f t="shared" si="50"/>
        <v>2024</v>
      </c>
      <c r="F546" t="s">
        <v>2105</v>
      </c>
      <c r="G546" s="9">
        <v>15</v>
      </c>
      <c r="H546" s="9" t="str" cm="1">
        <f t="array" ref="H546">_xlfn.IFS(OR(ISBLANK(G546), G546=""),"Unknown",G546&lt;=12,"Child",G546&lt;=17,"Teen",G546&lt;=29,"Young Adult",G546&lt;=44,"Adult",G546&lt;=59,"Middle Age",G546&lt;=79,"Senior",G546&gt;=80,"Elderly")</f>
        <v>Teen</v>
      </c>
      <c r="I546" s="4" t="s">
        <v>2561</v>
      </c>
      <c r="J546" s="7">
        <v>151.30000000000001</v>
      </c>
      <c r="K546" s="7"/>
      <c r="L546" s="4" t="s">
        <v>2564</v>
      </c>
      <c r="M546" s="4" t="s">
        <v>2581</v>
      </c>
      <c r="N546" s="4" t="s">
        <v>2585</v>
      </c>
      <c r="O546" s="4" t="s">
        <v>2598</v>
      </c>
      <c r="P546" s="11">
        <v>231.06</v>
      </c>
      <c r="Q546" s="4" t="s">
        <v>2602</v>
      </c>
      <c r="R546" t="str">
        <f t="shared" si="51"/>
        <v/>
      </c>
      <c r="S546" s="9" t="s">
        <v>2610</v>
      </c>
      <c r="T546">
        <f t="shared" si="52"/>
        <v>0</v>
      </c>
      <c r="U546">
        <f t="shared" si="53"/>
        <v>231.06</v>
      </c>
    </row>
    <row r="547" spans="1:21" x14ac:dyDescent="0.35">
      <c r="A547" s="4" t="s">
        <v>559</v>
      </c>
      <c r="B547" s="2">
        <v>45458</v>
      </c>
      <c r="C547" s="9">
        <f t="shared" si="48"/>
        <v>6</v>
      </c>
      <c r="D547" s="9" t="str">
        <f t="shared" si="49"/>
        <v>Jun</v>
      </c>
      <c r="E547" s="9">
        <f t="shared" si="50"/>
        <v>2024</v>
      </c>
      <c r="F547" t="s">
        <v>2106</v>
      </c>
      <c r="H547" s="9" t="str" cm="1">
        <f t="array" ref="H547">_xlfn.IFS(OR(ISBLANK(G547), G547=""),"Unknown",G547&lt;=12,"Child",G547&lt;=17,"Teen",G547&lt;=29,"Young Adult",G547&lt;=44,"Adult",G547&lt;=59,"Middle Age",G547&lt;=79,"Senior",G547&gt;=80,"Elderly")</f>
        <v>Unknown</v>
      </c>
      <c r="I547" s="4" t="s">
        <v>2561</v>
      </c>
      <c r="J547" s="7">
        <v>174.6</v>
      </c>
      <c r="K547" s="7"/>
      <c r="L547" s="4" t="s">
        <v>2568</v>
      </c>
      <c r="M547" s="4" t="s">
        <v>2578</v>
      </c>
      <c r="N547" s="4" t="s">
        <v>2584</v>
      </c>
      <c r="O547" s="4" t="s">
        <v>2600</v>
      </c>
      <c r="P547" s="11">
        <v>639.87</v>
      </c>
      <c r="Q547" s="4" t="s">
        <v>2602</v>
      </c>
      <c r="R547" t="str">
        <f t="shared" si="51"/>
        <v/>
      </c>
      <c r="S547" s="9">
        <v>4</v>
      </c>
      <c r="T547">
        <f t="shared" si="52"/>
        <v>0</v>
      </c>
      <c r="U547">
        <f t="shared" si="53"/>
        <v>639.87</v>
      </c>
    </row>
    <row r="548" spans="1:21" x14ac:dyDescent="0.35">
      <c r="A548" s="4" t="s">
        <v>560</v>
      </c>
      <c r="B548" s="2">
        <v>45359</v>
      </c>
      <c r="C548" s="9">
        <f t="shared" si="48"/>
        <v>3</v>
      </c>
      <c r="D548" s="9" t="str">
        <f t="shared" si="49"/>
        <v>Mar</v>
      </c>
      <c r="E548" s="9">
        <f t="shared" si="50"/>
        <v>2024</v>
      </c>
      <c r="F548" t="s">
        <v>2107</v>
      </c>
      <c r="H548" s="9" t="str" cm="1">
        <f t="array" ref="H548">_xlfn.IFS(OR(ISBLANK(G548), G548=""),"Unknown",G548&lt;=12,"Child",G548&lt;=17,"Teen",G548&lt;=29,"Young Adult",G548&lt;=44,"Adult",G548&lt;=59,"Middle Age",G548&lt;=79,"Senior",G548&gt;=80,"Elderly")</f>
        <v>Unknown</v>
      </c>
      <c r="I548" s="4" t="s">
        <v>2558</v>
      </c>
      <c r="K548" s="7"/>
      <c r="L548" s="4" t="s">
        <v>2565</v>
      </c>
      <c r="M548" s="4" t="s">
        <v>2576</v>
      </c>
      <c r="N548" s="4" t="s">
        <v>2589</v>
      </c>
      <c r="O548" s="4" t="s">
        <v>2599</v>
      </c>
      <c r="P548" s="11">
        <v>908.78</v>
      </c>
      <c r="Q548" s="4" t="s">
        <v>2604</v>
      </c>
      <c r="R548" t="str">
        <f t="shared" si="51"/>
        <v/>
      </c>
      <c r="S548" s="9" t="s">
        <v>2610</v>
      </c>
      <c r="T548">
        <f t="shared" si="52"/>
        <v>0</v>
      </c>
      <c r="U548">
        <f t="shared" si="53"/>
        <v>908.78</v>
      </c>
    </row>
    <row r="549" spans="1:21" x14ac:dyDescent="0.35">
      <c r="A549" s="4" t="s">
        <v>561</v>
      </c>
      <c r="B549" s="2">
        <v>45564</v>
      </c>
      <c r="C549" s="9">
        <f t="shared" si="48"/>
        <v>9</v>
      </c>
      <c r="D549" s="9" t="str">
        <f t="shared" si="49"/>
        <v>Sep</v>
      </c>
      <c r="E549" s="9">
        <f t="shared" si="50"/>
        <v>2024</v>
      </c>
      <c r="F549" t="s">
        <v>2108</v>
      </c>
      <c r="H549" s="9" t="str" cm="1">
        <f t="array" ref="H549">_xlfn.IFS(OR(ISBLANK(G549), G549=""),"Unknown",G549&lt;=12,"Child",G549&lt;=17,"Teen",G549&lt;=29,"Young Adult",G549&lt;=44,"Adult",G549&lt;=59,"Middle Age",G549&lt;=79,"Senior",G549&gt;=80,"Elderly")</f>
        <v>Unknown</v>
      </c>
      <c r="I549" s="4" t="s">
        <v>2558</v>
      </c>
      <c r="K549" s="7">
        <v>53.1</v>
      </c>
      <c r="L549" s="4" t="s">
        <v>2566</v>
      </c>
      <c r="M549" s="4" t="s">
        <v>2573</v>
      </c>
      <c r="N549" s="4" t="s">
        <v>2589</v>
      </c>
      <c r="O549" s="4" t="s">
        <v>2601</v>
      </c>
      <c r="P549" s="11">
        <v>234.17</v>
      </c>
      <c r="Q549" t="s">
        <v>2609</v>
      </c>
      <c r="R549" t="str">
        <f t="shared" si="51"/>
        <v/>
      </c>
      <c r="S549" s="9">
        <v>5</v>
      </c>
      <c r="T549">
        <f t="shared" si="52"/>
        <v>0</v>
      </c>
      <c r="U549">
        <f t="shared" si="53"/>
        <v>234.17</v>
      </c>
    </row>
    <row r="550" spans="1:21" x14ac:dyDescent="0.35">
      <c r="A550" s="4" t="s">
        <v>562</v>
      </c>
      <c r="B550" s="2">
        <v>45638</v>
      </c>
      <c r="C550" s="9">
        <f t="shared" si="48"/>
        <v>12</v>
      </c>
      <c r="D550" s="9" t="str">
        <f t="shared" si="49"/>
        <v>Dec</v>
      </c>
      <c r="E550" s="9">
        <f t="shared" si="50"/>
        <v>2024</v>
      </c>
      <c r="F550" t="s">
        <v>2109</v>
      </c>
      <c r="H550" s="9" t="str" cm="1">
        <f t="array" ref="H550">_xlfn.IFS(OR(ISBLANK(G550), G550=""),"Unknown",G550&lt;=12,"Child",G550&lt;=17,"Teen",G550&lt;=29,"Young Adult",G550&lt;=44,"Adult",G550&lt;=59,"Middle Age",G550&lt;=79,"Senior",G550&gt;=80,"Elderly")</f>
        <v>Unknown</v>
      </c>
      <c r="I550" s="4" t="s">
        <v>2558</v>
      </c>
      <c r="K550" s="7"/>
      <c r="L550" s="4" t="s">
        <v>2566</v>
      </c>
      <c r="M550" s="4" t="s">
        <v>2581</v>
      </c>
      <c r="N550" s="4" t="s">
        <v>2590</v>
      </c>
      <c r="O550" s="4" t="s">
        <v>2599</v>
      </c>
      <c r="P550" s="11">
        <v>768.56</v>
      </c>
      <c r="Q550" t="s">
        <v>2609</v>
      </c>
      <c r="R550" t="str">
        <f t="shared" si="51"/>
        <v/>
      </c>
      <c r="S550" s="9">
        <v>2</v>
      </c>
      <c r="T550">
        <f t="shared" si="52"/>
        <v>0</v>
      </c>
      <c r="U550">
        <f t="shared" si="53"/>
        <v>768.56</v>
      </c>
    </row>
    <row r="551" spans="1:21" x14ac:dyDescent="0.35">
      <c r="A551" s="4" t="s">
        <v>563</v>
      </c>
      <c r="B551" s="2">
        <v>45708</v>
      </c>
      <c r="C551" s="9">
        <f t="shared" si="48"/>
        <v>2</v>
      </c>
      <c r="D551" s="9" t="str">
        <f t="shared" si="49"/>
        <v>Feb</v>
      </c>
      <c r="E551" s="9">
        <f t="shared" si="50"/>
        <v>2025</v>
      </c>
      <c r="F551" t="s">
        <v>2110</v>
      </c>
      <c r="H551" s="9" t="str" cm="1">
        <f t="array" ref="H551">_xlfn.IFS(OR(ISBLANK(G551), G551=""),"Unknown",G551&lt;=12,"Child",G551&lt;=17,"Teen",G551&lt;=29,"Young Adult",G551&lt;=44,"Adult",G551&lt;=59,"Middle Age",G551&lt;=79,"Senior",G551&gt;=80,"Elderly")</f>
        <v>Unknown</v>
      </c>
      <c r="I551" s="4" t="s">
        <v>2607</v>
      </c>
      <c r="K551" s="7">
        <v>101.4</v>
      </c>
      <c r="L551" s="4" t="s">
        <v>2566</v>
      </c>
      <c r="M551" s="4" t="s">
        <v>2571</v>
      </c>
      <c r="N551" s="4" t="s">
        <v>2585</v>
      </c>
      <c r="O551" s="4" t="s">
        <v>2601</v>
      </c>
      <c r="P551" s="11">
        <v>204.57</v>
      </c>
      <c r="Q551" s="4" t="s">
        <v>2602</v>
      </c>
      <c r="R551" t="str">
        <f t="shared" si="51"/>
        <v/>
      </c>
      <c r="S551" s="9">
        <v>4</v>
      </c>
      <c r="T551">
        <f t="shared" si="52"/>
        <v>0</v>
      </c>
      <c r="U551">
        <f t="shared" si="53"/>
        <v>204.57</v>
      </c>
    </row>
    <row r="552" spans="1:21" x14ac:dyDescent="0.35">
      <c r="A552" s="4" t="s">
        <v>564</v>
      </c>
      <c r="B552" s="2">
        <v>45554</v>
      </c>
      <c r="C552" s="9">
        <f t="shared" si="48"/>
        <v>9</v>
      </c>
      <c r="D552" s="9" t="str">
        <f t="shared" si="49"/>
        <v>Sep</v>
      </c>
      <c r="E552" s="9">
        <f t="shared" si="50"/>
        <v>2024</v>
      </c>
      <c r="F552" t="s">
        <v>2111</v>
      </c>
      <c r="H552" s="9" t="str" cm="1">
        <f t="array" ref="H552">_xlfn.IFS(OR(ISBLANK(G552), G552=""),"Unknown",G552&lt;=12,"Child",G552&lt;=17,"Teen",G552&lt;=29,"Young Adult",G552&lt;=44,"Adult",G552&lt;=59,"Middle Age",G552&lt;=79,"Senior",G552&gt;=80,"Elderly")</f>
        <v>Unknown</v>
      </c>
      <c r="I552" s="4" t="s">
        <v>2561</v>
      </c>
      <c r="J552" s="7">
        <v>120.1</v>
      </c>
      <c r="K552" s="7"/>
      <c r="L552" s="4" t="s">
        <v>2565</v>
      </c>
      <c r="M552" s="4" t="s">
        <v>2581</v>
      </c>
      <c r="N552" s="4" t="s">
        <v>2588</v>
      </c>
      <c r="O552" s="4" t="s">
        <v>2600</v>
      </c>
      <c r="P552" s="11">
        <v>414.17</v>
      </c>
      <c r="Q552" t="s">
        <v>2609</v>
      </c>
      <c r="R552" t="str">
        <f t="shared" si="51"/>
        <v/>
      </c>
      <c r="S552" s="9" t="s">
        <v>2610</v>
      </c>
      <c r="T552">
        <f t="shared" si="52"/>
        <v>0</v>
      </c>
      <c r="U552">
        <f t="shared" si="53"/>
        <v>414.17</v>
      </c>
    </row>
    <row r="553" spans="1:21" x14ac:dyDescent="0.35">
      <c r="A553" s="4" t="s">
        <v>565</v>
      </c>
      <c r="B553" s="2">
        <v>45721</v>
      </c>
      <c r="C553" s="9">
        <f t="shared" si="48"/>
        <v>3</v>
      </c>
      <c r="D553" s="9" t="str">
        <f t="shared" si="49"/>
        <v>Mar</v>
      </c>
      <c r="E553" s="9">
        <f t="shared" si="50"/>
        <v>2025</v>
      </c>
      <c r="F553" t="s">
        <v>2112</v>
      </c>
      <c r="G553" s="9">
        <v>8</v>
      </c>
      <c r="H553" s="9" t="str" cm="1">
        <f t="array" ref="H553">_xlfn.IFS(OR(ISBLANK(G553), G553=""),"Unknown",G553&lt;=12,"Child",G553&lt;=17,"Teen",G553&lt;=29,"Young Adult",G553&lt;=44,"Adult",G553&lt;=59,"Middle Age",G553&lt;=79,"Senior",G553&gt;=80,"Elderly")</f>
        <v>Child</v>
      </c>
      <c r="I553" s="4" t="s">
        <v>2607</v>
      </c>
      <c r="J553" s="7">
        <v>110.2</v>
      </c>
      <c r="K553" s="7"/>
      <c r="L553" s="4" t="s">
        <v>2564</v>
      </c>
      <c r="M553" s="4" t="s">
        <v>2576</v>
      </c>
      <c r="N553" s="4" t="s">
        <v>2590</v>
      </c>
      <c r="O553" s="4" t="s">
        <v>2601</v>
      </c>
      <c r="P553" s="11">
        <v>130.36000000000001</v>
      </c>
      <c r="Q553" s="4" t="s">
        <v>2602</v>
      </c>
      <c r="R553" t="str">
        <f t="shared" si="51"/>
        <v/>
      </c>
      <c r="S553" s="9" t="s">
        <v>2610</v>
      </c>
      <c r="T553">
        <f t="shared" si="52"/>
        <v>0</v>
      </c>
      <c r="U553">
        <f t="shared" si="53"/>
        <v>130.36000000000001</v>
      </c>
    </row>
    <row r="554" spans="1:21" x14ac:dyDescent="0.35">
      <c r="A554" s="4" t="s">
        <v>566</v>
      </c>
      <c r="B554" s="2">
        <v>45962</v>
      </c>
      <c r="C554" s="9">
        <f t="shared" si="48"/>
        <v>11</v>
      </c>
      <c r="D554" s="9" t="str">
        <f t="shared" si="49"/>
        <v>Nov</v>
      </c>
      <c r="E554" s="9">
        <f t="shared" si="50"/>
        <v>2025</v>
      </c>
      <c r="F554" t="s">
        <v>2113</v>
      </c>
      <c r="G554" s="9">
        <v>34</v>
      </c>
      <c r="H554" s="9" t="str" cm="1">
        <f t="array" ref="H554">_xlfn.IFS(OR(ISBLANK(G554), G554=""),"Unknown",G554&lt;=12,"Child",G554&lt;=17,"Teen",G554&lt;=29,"Young Adult",G554&lt;=44,"Adult",G554&lt;=59,"Middle Age",G554&lt;=79,"Senior",G554&gt;=80,"Elderly")</f>
        <v>Adult</v>
      </c>
      <c r="I554" t="s">
        <v>2607</v>
      </c>
      <c r="K554" s="7"/>
      <c r="L554" s="4" t="s">
        <v>2568</v>
      </c>
      <c r="M554" s="4" t="s">
        <v>2583</v>
      </c>
      <c r="N554" s="4" t="s">
        <v>2584</v>
      </c>
      <c r="O554" s="4" t="s">
        <v>2598</v>
      </c>
      <c r="P554" s="11">
        <v>459.29</v>
      </c>
      <c r="Q554" t="s">
        <v>2609</v>
      </c>
      <c r="R554" t="str">
        <f t="shared" si="51"/>
        <v/>
      </c>
      <c r="S554" s="9">
        <v>3</v>
      </c>
      <c r="T554">
        <f t="shared" si="52"/>
        <v>0</v>
      </c>
      <c r="U554">
        <f t="shared" si="53"/>
        <v>459.29</v>
      </c>
    </row>
    <row r="555" spans="1:21" x14ac:dyDescent="0.35">
      <c r="A555" s="4" t="s">
        <v>567</v>
      </c>
      <c r="B555" s="2">
        <v>45301</v>
      </c>
      <c r="C555" s="9">
        <f t="shared" si="48"/>
        <v>1</v>
      </c>
      <c r="D555" s="9" t="str">
        <f t="shared" si="49"/>
        <v>Jan</v>
      </c>
      <c r="E555" s="9">
        <f t="shared" si="50"/>
        <v>2024</v>
      </c>
      <c r="F555" t="s">
        <v>2114</v>
      </c>
      <c r="H555" s="9" t="str" cm="1">
        <f t="array" ref="H555">_xlfn.IFS(OR(ISBLANK(G555), G555=""),"Unknown",G555&lt;=12,"Child",G555&lt;=17,"Teen",G555&lt;=29,"Young Adult",G555&lt;=44,"Adult",G555&lt;=59,"Middle Age",G555&lt;=79,"Senior",G555&gt;=80,"Elderly")</f>
        <v>Unknown</v>
      </c>
      <c r="I555" s="4" t="s">
        <v>2607</v>
      </c>
      <c r="K555" s="7">
        <v>87.3</v>
      </c>
      <c r="L555" s="4" t="s">
        <v>2566</v>
      </c>
      <c r="M555" s="4" t="s">
        <v>2581</v>
      </c>
      <c r="N555" s="4" t="s">
        <v>2586</v>
      </c>
      <c r="O555" s="4" t="s">
        <v>2601</v>
      </c>
      <c r="P555" s="11">
        <v>256.49</v>
      </c>
      <c r="Q555" s="4" t="s">
        <v>2603</v>
      </c>
      <c r="R555" t="str">
        <f t="shared" si="51"/>
        <v/>
      </c>
      <c r="S555" s="9">
        <v>3</v>
      </c>
      <c r="T555">
        <f t="shared" si="52"/>
        <v>256.49</v>
      </c>
      <c r="U555">
        <f t="shared" si="53"/>
        <v>0</v>
      </c>
    </row>
    <row r="556" spans="1:21" x14ac:dyDescent="0.35">
      <c r="A556" s="4" t="s">
        <v>568</v>
      </c>
      <c r="B556" s="2">
        <v>45561</v>
      </c>
      <c r="C556" s="9">
        <f t="shared" si="48"/>
        <v>9</v>
      </c>
      <c r="D556" s="9" t="str">
        <f t="shared" si="49"/>
        <v>Sep</v>
      </c>
      <c r="E556" s="9">
        <f t="shared" si="50"/>
        <v>2024</v>
      </c>
      <c r="F556" t="s">
        <v>2115</v>
      </c>
      <c r="H556" s="9" t="str" cm="1">
        <f t="array" ref="H556">_xlfn.IFS(OR(ISBLANK(G556), G556=""),"Unknown",G556&lt;=12,"Child",G556&lt;=17,"Teen",G556&lt;=29,"Young Adult",G556&lt;=44,"Adult",G556&lt;=59,"Middle Age",G556&lt;=79,"Senior",G556&gt;=80,"Elderly")</f>
        <v>Unknown</v>
      </c>
      <c r="I556" t="s">
        <v>2607</v>
      </c>
      <c r="J556" s="7">
        <v>141.6</v>
      </c>
      <c r="K556" s="7"/>
      <c r="L556" s="4" t="s">
        <v>2567</v>
      </c>
      <c r="M556" s="4" t="s">
        <v>2582</v>
      </c>
      <c r="N556" s="4" t="s">
        <v>2585</v>
      </c>
      <c r="O556" s="4" t="s">
        <v>2599</v>
      </c>
      <c r="P556" s="11">
        <v>470.63</v>
      </c>
      <c r="Q556" s="4" t="s">
        <v>2603</v>
      </c>
      <c r="R556" t="str">
        <f t="shared" si="51"/>
        <v/>
      </c>
      <c r="S556" s="9" t="s">
        <v>2610</v>
      </c>
      <c r="T556">
        <f t="shared" si="52"/>
        <v>470.63</v>
      </c>
      <c r="U556">
        <f t="shared" si="53"/>
        <v>0</v>
      </c>
    </row>
    <row r="557" spans="1:21" x14ac:dyDescent="0.35">
      <c r="A557" s="4" t="s">
        <v>569</v>
      </c>
      <c r="B557" s="2">
        <v>45622</v>
      </c>
      <c r="C557" s="9">
        <f t="shared" si="48"/>
        <v>11</v>
      </c>
      <c r="D557" s="9" t="str">
        <f t="shared" si="49"/>
        <v>Nov</v>
      </c>
      <c r="E557" s="9">
        <f t="shared" si="50"/>
        <v>2024</v>
      </c>
      <c r="F557" t="s">
        <v>2116</v>
      </c>
      <c r="H557" s="9" t="str" cm="1">
        <f t="array" ref="H557">_xlfn.IFS(OR(ISBLANK(G557), G557=""),"Unknown",G557&lt;=12,"Child",G557&lt;=17,"Teen",G557&lt;=29,"Young Adult",G557&lt;=44,"Adult",G557&lt;=59,"Middle Age",G557&lt;=79,"Senior",G557&gt;=80,"Elderly")</f>
        <v>Unknown</v>
      </c>
      <c r="I557" s="4" t="s">
        <v>2558</v>
      </c>
      <c r="J557" s="7">
        <v>180.8</v>
      </c>
      <c r="K557" s="7">
        <v>73.900000000000006</v>
      </c>
      <c r="L557" s="4" t="s">
        <v>2563</v>
      </c>
      <c r="M557" s="4" t="s">
        <v>2572</v>
      </c>
      <c r="N557" s="4" t="s">
        <v>2585</v>
      </c>
      <c r="O557" s="4" t="s">
        <v>2601</v>
      </c>
      <c r="P557" s="11">
        <v>840.19</v>
      </c>
      <c r="Q557" s="4" t="s">
        <v>2603</v>
      </c>
      <c r="R557" t="str">
        <f t="shared" si="51"/>
        <v/>
      </c>
      <c r="S557" s="9">
        <v>4</v>
      </c>
      <c r="T557">
        <f t="shared" si="52"/>
        <v>840.19</v>
      </c>
      <c r="U557">
        <f t="shared" si="53"/>
        <v>0</v>
      </c>
    </row>
    <row r="558" spans="1:21" x14ac:dyDescent="0.35">
      <c r="A558" s="4" t="s">
        <v>570</v>
      </c>
      <c r="B558" s="2">
        <v>45481</v>
      </c>
      <c r="C558" s="9">
        <f t="shared" si="48"/>
        <v>7</v>
      </c>
      <c r="D558" s="9" t="str">
        <f t="shared" si="49"/>
        <v>Jul</v>
      </c>
      <c r="E558" s="9">
        <f t="shared" si="50"/>
        <v>2024</v>
      </c>
      <c r="F558" t="s">
        <v>2117</v>
      </c>
      <c r="H558" s="9" t="str" cm="1">
        <f t="array" ref="H558">_xlfn.IFS(OR(ISBLANK(G558), G558=""),"Unknown",G558&lt;=12,"Child",G558&lt;=17,"Teen",G558&lt;=29,"Young Adult",G558&lt;=44,"Adult",G558&lt;=59,"Middle Age",G558&lt;=79,"Senior",G558&gt;=80,"Elderly")</f>
        <v>Unknown</v>
      </c>
      <c r="I558" s="4" t="s">
        <v>2558</v>
      </c>
      <c r="K558" s="7"/>
      <c r="L558" s="4" t="s">
        <v>2568</v>
      </c>
      <c r="M558" s="4" t="s">
        <v>2583</v>
      </c>
      <c r="N558" s="4" t="s">
        <v>2590</v>
      </c>
      <c r="O558" s="4" t="s">
        <v>2600</v>
      </c>
      <c r="P558" s="11">
        <v>406.49</v>
      </c>
      <c r="Q558" s="4" t="s">
        <v>2602</v>
      </c>
      <c r="R558" t="str">
        <f t="shared" si="51"/>
        <v/>
      </c>
      <c r="S558" s="9">
        <v>2</v>
      </c>
      <c r="T558">
        <f t="shared" si="52"/>
        <v>0</v>
      </c>
      <c r="U558">
        <f t="shared" si="53"/>
        <v>406.49</v>
      </c>
    </row>
    <row r="559" spans="1:21" x14ac:dyDescent="0.35">
      <c r="A559" s="4" t="s">
        <v>571</v>
      </c>
      <c r="B559" s="2">
        <v>45543</v>
      </c>
      <c r="C559" s="9">
        <f t="shared" si="48"/>
        <v>9</v>
      </c>
      <c r="D559" s="9" t="str">
        <f t="shared" si="49"/>
        <v>Sep</v>
      </c>
      <c r="E559" s="9">
        <f t="shared" si="50"/>
        <v>2024</v>
      </c>
      <c r="F559" t="s">
        <v>2118</v>
      </c>
      <c r="G559" s="9">
        <v>68</v>
      </c>
      <c r="H559" s="9" t="str" cm="1">
        <f t="array" ref="H559">_xlfn.IFS(OR(ISBLANK(G559), G559=""),"Unknown",G559&lt;=12,"Child",G559&lt;=17,"Teen",G559&lt;=29,"Young Adult",G559&lt;=44,"Adult",G559&lt;=59,"Middle Age",G559&lt;=79,"Senior",G559&gt;=80,"Elderly")</f>
        <v>Senior</v>
      </c>
      <c r="I559" s="4" t="s">
        <v>2558</v>
      </c>
      <c r="K559" s="7"/>
      <c r="L559" s="4" t="s">
        <v>2568</v>
      </c>
      <c r="M559" s="4" t="s">
        <v>2571</v>
      </c>
      <c r="N559" s="4" t="s">
        <v>2590</v>
      </c>
      <c r="O559" s="4" t="s">
        <v>2601</v>
      </c>
      <c r="P559" s="11">
        <v>894.27</v>
      </c>
      <c r="Q559" t="s">
        <v>2609</v>
      </c>
      <c r="R559" t="str">
        <f t="shared" si="51"/>
        <v/>
      </c>
      <c r="S559" s="9">
        <v>4</v>
      </c>
      <c r="T559">
        <f t="shared" si="52"/>
        <v>0</v>
      </c>
      <c r="U559">
        <f t="shared" si="53"/>
        <v>894.27</v>
      </c>
    </row>
    <row r="560" spans="1:21" x14ac:dyDescent="0.35">
      <c r="A560" s="4" t="s">
        <v>572</v>
      </c>
      <c r="B560" s="2">
        <v>45618</v>
      </c>
      <c r="C560" s="9">
        <f t="shared" si="48"/>
        <v>11</v>
      </c>
      <c r="D560" s="9" t="str">
        <f t="shared" si="49"/>
        <v>Nov</v>
      </c>
      <c r="E560" s="9">
        <f t="shared" si="50"/>
        <v>2024</v>
      </c>
      <c r="F560" t="s">
        <v>2119</v>
      </c>
      <c r="H560" s="9" t="str" cm="1">
        <f t="array" ref="H560">_xlfn.IFS(OR(ISBLANK(G560), G560=""),"Unknown",G560&lt;=12,"Child",G560&lt;=17,"Teen",G560&lt;=29,"Young Adult",G560&lt;=44,"Adult",G560&lt;=59,"Middle Age",G560&lt;=79,"Senior",G560&gt;=80,"Elderly")</f>
        <v>Unknown</v>
      </c>
      <c r="I560" s="4" t="s">
        <v>2558</v>
      </c>
      <c r="K560" s="7"/>
      <c r="L560" s="4" t="s">
        <v>2566</v>
      </c>
      <c r="M560" s="4" t="s">
        <v>2577</v>
      </c>
      <c r="N560" s="4" t="s">
        <v>2590</v>
      </c>
      <c r="O560" s="4" t="s">
        <v>2598</v>
      </c>
      <c r="P560" s="11">
        <v>132.9</v>
      </c>
      <c r="Q560" s="4" t="s">
        <v>2604</v>
      </c>
      <c r="R560" t="str">
        <f t="shared" si="51"/>
        <v/>
      </c>
      <c r="S560" s="9">
        <v>5</v>
      </c>
      <c r="T560">
        <f t="shared" si="52"/>
        <v>0</v>
      </c>
      <c r="U560">
        <f t="shared" si="53"/>
        <v>132.9</v>
      </c>
    </row>
    <row r="561" spans="1:21" x14ac:dyDescent="0.35">
      <c r="A561" s="4" t="s">
        <v>573</v>
      </c>
      <c r="B561" s="2">
        <v>45717</v>
      </c>
      <c r="C561" s="9">
        <f t="shared" si="48"/>
        <v>3</v>
      </c>
      <c r="D561" s="9" t="str">
        <f t="shared" si="49"/>
        <v>Mar</v>
      </c>
      <c r="E561" s="9">
        <f t="shared" si="50"/>
        <v>2025</v>
      </c>
      <c r="F561" t="s">
        <v>2120</v>
      </c>
      <c r="G561" s="9">
        <v>80</v>
      </c>
      <c r="H561" s="9" t="str" cm="1">
        <f t="array" ref="H561">_xlfn.IFS(OR(ISBLANK(G561), G561=""),"Unknown",G561&lt;=12,"Child",G561&lt;=17,"Teen",G561&lt;=29,"Young Adult",G561&lt;=44,"Adult",G561&lt;=59,"Middle Age",G561&lt;=79,"Senior",G561&gt;=80,"Elderly")</f>
        <v>Elderly</v>
      </c>
      <c r="I561" s="4" t="s">
        <v>2561</v>
      </c>
      <c r="K561" s="7">
        <v>47.1</v>
      </c>
      <c r="L561" s="4" t="s">
        <v>2564</v>
      </c>
      <c r="M561" s="4" t="s">
        <v>2578</v>
      </c>
      <c r="N561" s="4" t="s">
        <v>2587</v>
      </c>
      <c r="O561" s="4" t="s">
        <v>2600</v>
      </c>
      <c r="P561" s="11">
        <v>140.96</v>
      </c>
      <c r="Q561" t="s">
        <v>2609</v>
      </c>
      <c r="R561" t="str">
        <f t="shared" si="51"/>
        <v/>
      </c>
      <c r="S561" s="9">
        <v>3</v>
      </c>
      <c r="T561">
        <f t="shared" si="52"/>
        <v>0</v>
      </c>
      <c r="U561">
        <f t="shared" si="53"/>
        <v>140.96</v>
      </c>
    </row>
    <row r="562" spans="1:21" x14ac:dyDescent="0.35">
      <c r="A562" s="4" t="s">
        <v>574</v>
      </c>
      <c r="B562" s="2">
        <v>45658</v>
      </c>
      <c r="C562" s="9">
        <f t="shared" si="48"/>
        <v>1</v>
      </c>
      <c r="D562" s="9" t="str">
        <f t="shared" si="49"/>
        <v>Jan</v>
      </c>
      <c r="E562" s="9">
        <f t="shared" si="50"/>
        <v>2025</v>
      </c>
      <c r="F562" t="s">
        <v>2121</v>
      </c>
      <c r="H562" s="9" t="str" cm="1">
        <f t="array" ref="H562">_xlfn.IFS(OR(ISBLANK(G562), G562=""),"Unknown",G562&lt;=12,"Child",G562&lt;=17,"Teen",G562&lt;=29,"Young Adult",G562&lt;=44,"Adult",G562&lt;=59,"Middle Age",G562&lt;=79,"Senior",G562&gt;=80,"Elderly")</f>
        <v>Unknown</v>
      </c>
      <c r="I562" s="4" t="s">
        <v>2561</v>
      </c>
      <c r="J562" s="7">
        <v>124.7</v>
      </c>
      <c r="K562" s="7"/>
      <c r="L562" s="4" t="s">
        <v>2567</v>
      </c>
      <c r="M562" s="4" t="s">
        <v>2573</v>
      </c>
      <c r="N562" s="4" t="s">
        <v>2588</v>
      </c>
      <c r="O562" s="4" t="s">
        <v>2598</v>
      </c>
      <c r="P562" s="11">
        <v>387.75</v>
      </c>
      <c r="Q562" s="4" t="s">
        <v>2604</v>
      </c>
      <c r="R562" t="str">
        <f t="shared" si="51"/>
        <v/>
      </c>
      <c r="S562" s="9">
        <v>3</v>
      </c>
      <c r="T562">
        <f t="shared" si="52"/>
        <v>0</v>
      </c>
      <c r="U562">
        <f t="shared" si="53"/>
        <v>387.75</v>
      </c>
    </row>
    <row r="563" spans="1:21" x14ac:dyDescent="0.35">
      <c r="A563" s="4" t="s">
        <v>575</v>
      </c>
      <c r="B563" s="2">
        <v>45873</v>
      </c>
      <c r="C563" s="9">
        <f t="shared" si="48"/>
        <v>8</v>
      </c>
      <c r="D563" s="9" t="str">
        <f t="shared" si="49"/>
        <v>Aug</v>
      </c>
      <c r="E563" s="9">
        <f t="shared" si="50"/>
        <v>2025</v>
      </c>
      <c r="F563" t="s">
        <v>2122</v>
      </c>
      <c r="G563" s="9">
        <v>17</v>
      </c>
      <c r="H563" s="9" t="str" cm="1">
        <f t="array" ref="H563">_xlfn.IFS(OR(ISBLANK(G563), G563=""),"Unknown",G563&lt;=12,"Child",G563&lt;=17,"Teen",G563&lt;=29,"Young Adult",G563&lt;=44,"Adult",G563&lt;=59,"Middle Age",G563&lt;=79,"Senior",G563&gt;=80,"Elderly")</f>
        <v>Teen</v>
      </c>
      <c r="I563" t="s">
        <v>2607</v>
      </c>
      <c r="J563" s="7">
        <v>159.6</v>
      </c>
      <c r="K563" s="7"/>
      <c r="L563" s="4" t="s">
        <v>2565</v>
      </c>
      <c r="M563" s="4" t="s">
        <v>2572</v>
      </c>
      <c r="N563" s="4" t="s">
        <v>2594</v>
      </c>
      <c r="O563" s="4" t="s">
        <v>2601</v>
      </c>
      <c r="P563" s="11">
        <v>733.48</v>
      </c>
      <c r="Q563" s="4" t="s">
        <v>2604</v>
      </c>
      <c r="R563" t="str">
        <f t="shared" si="51"/>
        <v/>
      </c>
      <c r="S563" s="9">
        <v>4</v>
      </c>
      <c r="T563">
        <f t="shared" si="52"/>
        <v>0</v>
      </c>
      <c r="U563">
        <f t="shared" si="53"/>
        <v>733.48</v>
      </c>
    </row>
    <row r="564" spans="1:21" x14ac:dyDescent="0.35">
      <c r="A564" s="4" t="s">
        <v>576</v>
      </c>
      <c r="B564" s="2">
        <v>45613</v>
      </c>
      <c r="C564" s="9">
        <f t="shared" si="48"/>
        <v>11</v>
      </c>
      <c r="D564" s="9" t="str">
        <f t="shared" si="49"/>
        <v>Nov</v>
      </c>
      <c r="E564" s="9">
        <f t="shared" si="50"/>
        <v>2024</v>
      </c>
      <c r="F564" t="s">
        <v>2123</v>
      </c>
      <c r="H564" s="9" t="str" cm="1">
        <f t="array" ref="H564">_xlfn.IFS(OR(ISBLANK(G564), G564=""),"Unknown",G564&lt;=12,"Child",G564&lt;=17,"Teen",G564&lt;=29,"Young Adult",G564&lt;=44,"Adult",G564&lt;=59,"Middle Age",G564&lt;=79,"Senior",G564&gt;=80,"Elderly")</f>
        <v>Unknown</v>
      </c>
      <c r="I564" s="4" t="s">
        <v>2558</v>
      </c>
      <c r="J564" s="7">
        <v>195.5</v>
      </c>
      <c r="K564" s="7"/>
      <c r="L564" s="4" t="s">
        <v>2563</v>
      </c>
      <c r="M564" s="4" t="s">
        <v>2573</v>
      </c>
      <c r="N564" s="4" t="s">
        <v>2587</v>
      </c>
      <c r="O564" s="4" t="s">
        <v>2598</v>
      </c>
      <c r="P564" s="11">
        <v>268.44</v>
      </c>
      <c r="Q564" s="4" t="s">
        <v>2603</v>
      </c>
      <c r="R564" t="str">
        <f t="shared" si="51"/>
        <v/>
      </c>
      <c r="S564" s="9">
        <v>3</v>
      </c>
      <c r="T564">
        <f t="shared" si="52"/>
        <v>268.44</v>
      </c>
      <c r="U564">
        <f t="shared" si="53"/>
        <v>0</v>
      </c>
    </row>
    <row r="565" spans="1:21" x14ac:dyDescent="0.35">
      <c r="A565" s="4" t="s">
        <v>577</v>
      </c>
      <c r="B565" s="2">
        <v>45484</v>
      </c>
      <c r="C565" s="9">
        <f t="shared" si="48"/>
        <v>7</v>
      </c>
      <c r="D565" s="9" t="str">
        <f t="shared" si="49"/>
        <v>Jul</v>
      </c>
      <c r="E565" s="9">
        <f t="shared" si="50"/>
        <v>2024</v>
      </c>
      <c r="F565" t="s">
        <v>2124</v>
      </c>
      <c r="G565" s="9">
        <v>27</v>
      </c>
      <c r="H565" s="9" t="str" cm="1">
        <f t="array" ref="H565">_xlfn.IFS(OR(ISBLANK(G565), G565=""),"Unknown",G565&lt;=12,"Child",G565&lt;=17,"Teen",G565&lt;=29,"Young Adult",G565&lt;=44,"Adult",G565&lt;=59,"Middle Age",G565&lt;=79,"Senior",G565&gt;=80,"Elderly")</f>
        <v>Young Adult</v>
      </c>
      <c r="I565" s="4" t="s">
        <v>2558</v>
      </c>
      <c r="K565" s="7"/>
      <c r="L565" s="4" t="s">
        <v>2566</v>
      </c>
      <c r="M565" s="4" t="s">
        <v>2572</v>
      </c>
      <c r="N565" s="4" t="s">
        <v>2588</v>
      </c>
      <c r="O565" s="4" t="s">
        <v>2598</v>
      </c>
      <c r="P565" s="11">
        <v>885.55</v>
      </c>
      <c r="Q565" s="4" t="s">
        <v>2604</v>
      </c>
      <c r="R565" t="str">
        <f t="shared" si="51"/>
        <v/>
      </c>
      <c r="S565" s="9">
        <v>1</v>
      </c>
      <c r="T565">
        <f t="shared" si="52"/>
        <v>0</v>
      </c>
      <c r="U565">
        <f t="shared" si="53"/>
        <v>885.55</v>
      </c>
    </row>
    <row r="566" spans="1:21" x14ac:dyDescent="0.35">
      <c r="A566" s="4" t="s">
        <v>578</v>
      </c>
      <c r="B566" s="2">
        <v>45617</v>
      </c>
      <c r="C566" s="9">
        <f t="shared" si="48"/>
        <v>11</v>
      </c>
      <c r="D566" s="9" t="str">
        <f t="shared" si="49"/>
        <v>Nov</v>
      </c>
      <c r="E566" s="9">
        <f t="shared" si="50"/>
        <v>2024</v>
      </c>
      <c r="F566" t="s">
        <v>2125</v>
      </c>
      <c r="G566" s="9">
        <v>45</v>
      </c>
      <c r="H566" s="9" t="str" cm="1">
        <f t="array" ref="H566">_xlfn.IFS(OR(ISBLANK(G566), G566=""),"Unknown",G566&lt;=12,"Child",G566&lt;=17,"Teen",G566&lt;=29,"Young Adult",G566&lt;=44,"Adult",G566&lt;=59,"Middle Age",G566&lt;=79,"Senior",G566&gt;=80,"Elderly")</f>
        <v>Middle Age</v>
      </c>
      <c r="I566" s="4" t="s">
        <v>2558</v>
      </c>
      <c r="J566" s="7">
        <v>197.2</v>
      </c>
      <c r="K566" s="7"/>
      <c r="L566" s="4" t="s">
        <v>2563</v>
      </c>
      <c r="M566" s="4" t="s">
        <v>2577</v>
      </c>
      <c r="N566" s="4" t="s">
        <v>2588</v>
      </c>
      <c r="O566" s="4" t="s">
        <v>2598</v>
      </c>
      <c r="P566" s="11">
        <v>548.44000000000005</v>
      </c>
      <c r="Q566" t="s">
        <v>2609</v>
      </c>
      <c r="R566" t="str">
        <f t="shared" si="51"/>
        <v/>
      </c>
      <c r="S566" s="9">
        <v>4</v>
      </c>
      <c r="T566">
        <f t="shared" si="52"/>
        <v>0</v>
      </c>
      <c r="U566">
        <f t="shared" si="53"/>
        <v>548.44000000000005</v>
      </c>
    </row>
    <row r="567" spans="1:21" x14ac:dyDescent="0.35">
      <c r="A567" s="4" t="s">
        <v>579</v>
      </c>
      <c r="B567" s="2">
        <v>45672</v>
      </c>
      <c r="C567" s="9">
        <f t="shared" si="48"/>
        <v>1</v>
      </c>
      <c r="D567" s="9" t="str">
        <f t="shared" si="49"/>
        <v>Jan</v>
      </c>
      <c r="E567" s="9">
        <f t="shared" si="50"/>
        <v>2025</v>
      </c>
      <c r="F567" t="s">
        <v>2126</v>
      </c>
      <c r="G567" s="9">
        <v>61</v>
      </c>
      <c r="H567" s="9" t="str" cm="1">
        <f t="array" ref="H567">_xlfn.IFS(OR(ISBLANK(G567), G567=""),"Unknown",G567&lt;=12,"Child",G567&lt;=17,"Teen",G567&lt;=29,"Young Adult",G567&lt;=44,"Adult",G567&lt;=59,"Middle Age",G567&lt;=79,"Senior",G567&gt;=80,"Elderly")</f>
        <v>Senior</v>
      </c>
      <c r="I567" t="s">
        <v>2607</v>
      </c>
      <c r="K567" s="7"/>
      <c r="L567" s="4" t="s">
        <v>2567</v>
      </c>
      <c r="M567" s="4" t="s">
        <v>2577</v>
      </c>
      <c r="N567" s="4" t="s">
        <v>2588</v>
      </c>
      <c r="O567" s="4" t="s">
        <v>2598</v>
      </c>
      <c r="P567" s="11">
        <v>797.85</v>
      </c>
      <c r="Q567" t="s">
        <v>2609</v>
      </c>
      <c r="R567" t="str">
        <f t="shared" si="51"/>
        <v/>
      </c>
      <c r="S567" s="9" t="s">
        <v>2610</v>
      </c>
      <c r="T567">
        <f t="shared" si="52"/>
        <v>0</v>
      </c>
      <c r="U567">
        <f t="shared" si="53"/>
        <v>797.85</v>
      </c>
    </row>
    <row r="568" spans="1:21" x14ac:dyDescent="0.35">
      <c r="A568" s="4" t="s">
        <v>580</v>
      </c>
      <c r="B568" s="2">
        <v>45717</v>
      </c>
      <c r="C568" s="9">
        <f t="shared" si="48"/>
        <v>3</v>
      </c>
      <c r="D568" s="9" t="str">
        <f t="shared" si="49"/>
        <v>Mar</v>
      </c>
      <c r="E568" s="9">
        <f t="shared" si="50"/>
        <v>2025</v>
      </c>
      <c r="F568" t="s">
        <v>2127</v>
      </c>
      <c r="H568" s="9" t="str" cm="1">
        <f t="array" ref="H568">_xlfn.IFS(OR(ISBLANK(G568), G568=""),"Unknown",G568&lt;=12,"Child",G568&lt;=17,"Teen",G568&lt;=29,"Young Adult",G568&lt;=44,"Adult",G568&lt;=59,"Middle Age",G568&lt;=79,"Senior",G568&gt;=80,"Elderly")</f>
        <v>Unknown</v>
      </c>
      <c r="I568" s="4" t="s">
        <v>2561</v>
      </c>
      <c r="K568" s="7">
        <v>112</v>
      </c>
      <c r="L568" s="4" t="s">
        <v>2564</v>
      </c>
      <c r="M568" s="4" t="s">
        <v>2580</v>
      </c>
      <c r="N568" s="4" t="s">
        <v>2590</v>
      </c>
      <c r="O568" s="4" t="s">
        <v>2601</v>
      </c>
      <c r="P568" s="11">
        <v>545.87</v>
      </c>
      <c r="Q568" t="s">
        <v>2609</v>
      </c>
      <c r="R568" t="str">
        <f t="shared" si="51"/>
        <v/>
      </c>
      <c r="S568" s="9">
        <v>2</v>
      </c>
      <c r="T568">
        <f t="shared" si="52"/>
        <v>0</v>
      </c>
      <c r="U568">
        <f t="shared" si="53"/>
        <v>545.87</v>
      </c>
    </row>
    <row r="569" spans="1:21" x14ac:dyDescent="0.35">
      <c r="A569" s="4" t="s">
        <v>581</v>
      </c>
      <c r="B569" s="2">
        <v>45591</v>
      </c>
      <c r="C569" s="9">
        <f t="shared" si="48"/>
        <v>10</v>
      </c>
      <c r="D569" s="9" t="str">
        <f t="shared" si="49"/>
        <v>Oct</v>
      </c>
      <c r="E569" s="9">
        <f t="shared" si="50"/>
        <v>2024</v>
      </c>
      <c r="F569" t="s">
        <v>2128</v>
      </c>
      <c r="H569" s="9" t="str" cm="1">
        <f t="array" ref="H569">_xlfn.IFS(OR(ISBLANK(G569), G569=""),"Unknown",G569&lt;=12,"Child",G569&lt;=17,"Teen",G569&lt;=29,"Young Adult",G569&lt;=44,"Adult",G569&lt;=59,"Middle Age",G569&lt;=79,"Senior",G569&gt;=80,"Elderly")</f>
        <v>Unknown</v>
      </c>
      <c r="I569" t="s">
        <v>2607</v>
      </c>
      <c r="J569" s="7">
        <v>123.7</v>
      </c>
      <c r="K569" s="7"/>
      <c r="L569" s="4" t="s">
        <v>2565</v>
      </c>
      <c r="M569" s="4" t="s">
        <v>2582</v>
      </c>
      <c r="N569" s="4" t="s">
        <v>2588</v>
      </c>
      <c r="O569" s="4" t="s">
        <v>2599</v>
      </c>
      <c r="P569" s="11">
        <v>352.27</v>
      </c>
      <c r="Q569" s="4" t="s">
        <v>2603</v>
      </c>
      <c r="R569" t="str">
        <f t="shared" si="51"/>
        <v/>
      </c>
      <c r="S569" s="9">
        <v>2</v>
      </c>
      <c r="T569">
        <f t="shared" si="52"/>
        <v>352.27</v>
      </c>
      <c r="U569">
        <f t="shared" si="53"/>
        <v>0</v>
      </c>
    </row>
    <row r="570" spans="1:21" x14ac:dyDescent="0.35">
      <c r="A570" s="4" t="s">
        <v>582</v>
      </c>
      <c r="B570" s="2">
        <v>45581</v>
      </c>
      <c r="C570" s="9">
        <f t="shared" si="48"/>
        <v>10</v>
      </c>
      <c r="D570" s="9" t="str">
        <f t="shared" si="49"/>
        <v>Oct</v>
      </c>
      <c r="E570" s="9">
        <f t="shared" si="50"/>
        <v>2024</v>
      </c>
      <c r="F570" t="s">
        <v>2129</v>
      </c>
      <c r="H570" s="9" t="str" cm="1">
        <f t="array" ref="H570">_xlfn.IFS(OR(ISBLANK(G570), G570=""),"Unknown",G570&lt;=12,"Child",G570&lt;=17,"Teen",G570&lt;=29,"Young Adult",G570&lt;=44,"Adult",G570&lt;=59,"Middle Age",G570&lt;=79,"Senior",G570&gt;=80,"Elderly")</f>
        <v>Unknown</v>
      </c>
      <c r="I570" s="4" t="s">
        <v>2561</v>
      </c>
      <c r="K570" s="7"/>
      <c r="L570" s="4" t="s">
        <v>2567</v>
      </c>
      <c r="M570" s="4" t="s">
        <v>2576</v>
      </c>
      <c r="N570" s="4" t="s">
        <v>2589</v>
      </c>
      <c r="O570" s="4" t="s">
        <v>2600</v>
      </c>
      <c r="P570" s="11">
        <v>571.21</v>
      </c>
      <c r="Q570" s="4" t="s">
        <v>2604</v>
      </c>
      <c r="R570" t="str">
        <f t="shared" si="51"/>
        <v/>
      </c>
      <c r="S570" s="9">
        <v>1</v>
      </c>
      <c r="T570">
        <f t="shared" si="52"/>
        <v>0</v>
      </c>
      <c r="U570">
        <f t="shared" si="53"/>
        <v>571.21</v>
      </c>
    </row>
    <row r="571" spans="1:21" x14ac:dyDescent="0.35">
      <c r="A571" s="4" t="s">
        <v>583</v>
      </c>
      <c r="B571" s="2">
        <v>45769</v>
      </c>
      <c r="C571" s="9">
        <f t="shared" si="48"/>
        <v>4</v>
      </c>
      <c r="D571" s="9" t="str">
        <f t="shared" si="49"/>
        <v>Apr</v>
      </c>
      <c r="E571" s="9">
        <f t="shared" si="50"/>
        <v>2025</v>
      </c>
      <c r="F571" t="s">
        <v>2130</v>
      </c>
      <c r="H571" s="9" t="str" cm="1">
        <f t="array" ref="H571">_xlfn.IFS(OR(ISBLANK(G571), G571=""),"Unknown",G571&lt;=12,"Child",G571&lt;=17,"Teen",G571&lt;=29,"Young Adult",G571&lt;=44,"Adult",G571&lt;=59,"Middle Age",G571&lt;=79,"Senior",G571&gt;=80,"Elderly")</f>
        <v>Unknown</v>
      </c>
      <c r="I571" t="s">
        <v>2607</v>
      </c>
      <c r="K571" s="7"/>
      <c r="L571" s="4" t="s">
        <v>2567</v>
      </c>
      <c r="M571" s="4" t="s">
        <v>2572</v>
      </c>
      <c r="N571" s="4" t="s">
        <v>2585</v>
      </c>
      <c r="O571" s="4" t="s">
        <v>2601</v>
      </c>
      <c r="P571" s="11">
        <v>897.98066772008701</v>
      </c>
      <c r="Q571" t="s">
        <v>2609</v>
      </c>
      <c r="R571" t="str">
        <f t="shared" si="51"/>
        <v/>
      </c>
      <c r="S571" s="9" t="s">
        <v>2610</v>
      </c>
      <c r="T571">
        <f t="shared" si="52"/>
        <v>0</v>
      </c>
      <c r="U571">
        <f t="shared" si="53"/>
        <v>897.98066772008701</v>
      </c>
    </row>
    <row r="572" spans="1:21" x14ac:dyDescent="0.35">
      <c r="A572" s="4" t="s">
        <v>584</v>
      </c>
      <c r="B572" s="2">
        <v>45707</v>
      </c>
      <c r="C572" s="9">
        <f t="shared" si="48"/>
        <v>2</v>
      </c>
      <c r="D572" s="9" t="str">
        <f t="shared" si="49"/>
        <v>Feb</v>
      </c>
      <c r="E572" s="9">
        <f t="shared" si="50"/>
        <v>2025</v>
      </c>
      <c r="F572" t="s">
        <v>2131</v>
      </c>
      <c r="H572" s="9" t="str" cm="1">
        <f t="array" ref="H572">_xlfn.IFS(OR(ISBLANK(G572), G572=""),"Unknown",G572&lt;=12,"Child",G572&lt;=17,"Teen",G572&lt;=29,"Young Adult",G572&lt;=44,"Adult",G572&lt;=59,"Middle Age",G572&lt;=79,"Senior",G572&gt;=80,"Elderly")</f>
        <v>Unknown</v>
      </c>
      <c r="I572" t="s">
        <v>2607</v>
      </c>
      <c r="K572" s="7">
        <v>86.5</v>
      </c>
      <c r="L572" s="4" t="s">
        <v>2563</v>
      </c>
      <c r="M572" s="4" t="s">
        <v>2582</v>
      </c>
      <c r="N572" s="4" t="s">
        <v>2592</v>
      </c>
      <c r="O572" s="4" t="s">
        <v>2600</v>
      </c>
      <c r="P572" s="11">
        <v>392.95</v>
      </c>
      <c r="Q572" s="4" t="s">
        <v>2602</v>
      </c>
      <c r="R572" t="str">
        <f t="shared" si="51"/>
        <v/>
      </c>
      <c r="S572" s="9">
        <v>3</v>
      </c>
      <c r="T572">
        <f t="shared" si="52"/>
        <v>0</v>
      </c>
      <c r="U572">
        <f t="shared" si="53"/>
        <v>392.95</v>
      </c>
    </row>
    <row r="573" spans="1:21" x14ac:dyDescent="0.35">
      <c r="A573" s="4" t="s">
        <v>585</v>
      </c>
      <c r="B573" s="2">
        <v>45783</v>
      </c>
      <c r="C573" s="9">
        <f t="shared" si="48"/>
        <v>5</v>
      </c>
      <c r="D573" s="9" t="str">
        <f t="shared" si="49"/>
        <v>May</v>
      </c>
      <c r="E573" s="9">
        <f t="shared" si="50"/>
        <v>2025</v>
      </c>
      <c r="F573" t="s">
        <v>2132</v>
      </c>
      <c r="G573" s="9">
        <v>1</v>
      </c>
      <c r="H573" s="9" t="str" cm="1">
        <f t="array" ref="H573">_xlfn.IFS(OR(ISBLANK(G573), G573=""),"Unknown",G573&lt;=12,"Child",G573&lt;=17,"Teen",G573&lt;=29,"Young Adult",G573&lt;=44,"Adult",G573&lt;=59,"Middle Age",G573&lt;=79,"Senior",G573&gt;=80,"Elderly")</f>
        <v>Child</v>
      </c>
      <c r="I573" s="4" t="s">
        <v>2607</v>
      </c>
      <c r="K573" s="7"/>
      <c r="L573" s="4" t="s">
        <v>2568</v>
      </c>
      <c r="M573" s="4" t="s">
        <v>2577</v>
      </c>
      <c r="N573" s="4" t="s">
        <v>2587</v>
      </c>
      <c r="O573" s="4" t="s">
        <v>2598</v>
      </c>
      <c r="P573" s="11">
        <v>791.94</v>
      </c>
      <c r="Q573" t="s">
        <v>2609</v>
      </c>
      <c r="R573" t="str">
        <f t="shared" si="51"/>
        <v/>
      </c>
      <c r="S573" s="9">
        <v>1</v>
      </c>
      <c r="T573">
        <f t="shared" si="52"/>
        <v>0</v>
      </c>
      <c r="U573">
        <f t="shared" si="53"/>
        <v>791.94</v>
      </c>
    </row>
    <row r="574" spans="1:21" x14ac:dyDescent="0.35">
      <c r="A574" s="4" t="s">
        <v>586</v>
      </c>
      <c r="B574" s="2">
        <v>45520</v>
      </c>
      <c r="C574" s="9">
        <f t="shared" si="48"/>
        <v>8</v>
      </c>
      <c r="D574" s="9" t="str">
        <f t="shared" si="49"/>
        <v>Aug</v>
      </c>
      <c r="E574" s="9">
        <f t="shared" si="50"/>
        <v>2024</v>
      </c>
      <c r="F574" t="s">
        <v>2133</v>
      </c>
      <c r="H574" s="9" t="str" cm="1">
        <f t="array" ref="H574">_xlfn.IFS(OR(ISBLANK(G574), G574=""),"Unknown",G574&lt;=12,"Child",G574&lt;=17,"Teen",G574&lt;=29,"Young Adult",G574&lt;=44,"Adult",G574&lt;=59,"Middle Age",G574&lt;=79,"Senior",G574&gt;=80,"Elderly")</f>
        <v>Unknown</v>
      </c>
      <c r="I574" s="4" t="s">
        <v>2607</v>
      </c>
      <c r="K574" s="7">
        <v>86.9</v>
      </c>
      <c r="L574" s="4" t="s">
        <v>2568</v>
      </c>
      <c r="M574" s="4" t="s">
        <v>2569</v>
      </c>
      <c r="N574" s="4" t="s">
        <v>2585</v>
      </c>
      <c r="O574" s="4" t="s">
        <v>2600</v>
      </c>
      <c r="P574" s="11">
        <v>185.05</v>
      </c>
      <c r="Q574" s="4" t="s">
        <v>2604</v>
      </c>
      <c r="R574" t="str">
        <f t="shared" si="51"/>
        <v/>
      </c>
      <c r="S574" s="9" t="s">
        <v>2610</v>
      </c>
      <c r="T574">
        <f t="shared" si="52"/>
        <v>0</v>
      </c>
      <c r="U574">
        <f t="shared" si="53"/>
        <v>185.05</v>
      </c>
    </row>
    <row r="575" spans="1:21" x14ac:dyDescent="0.35">
      <c r="A575" s="4" t="s">
        <v>587</v>
      </c>
      <c r="B575" s="2">
        <v>45614</v>
      </c>
      <c r="C575" s="9">
        <f t="shared" si="48"/>
        <v>11</v>
      </c>
      <c r="D575" s="9" t="str">
        <f t="shared" si="49"/>
        <v>Nov</v>
      </c>
      <c r="E575" s="9">
        <f t="shared" si="50"/>
        <v>2024</v>
      </c>
      <c r="F575" t="s">
        <v>2134</v>
      </c>
      <c r="H575" s="9" t="str" cm="1">
        <f t="array" ref="H575">_xlfn.IFS(OR(ISBLANK(G575), G575=""),"Unknown",G575&lt;=12,"Child",G575&lt;=17,"Teen",G575&lt;=29,"Young Adult",G575&lt;=44,"Adult",G575&lt;=59,"Middle Age",G575&lt;=79,"Senior",G575&gt;=80,"Elderly")</f>
        <v>Unknown</v>
      </c>
      <c r="I575" t="s">
        <v>2607</v>
      </c>
      <c r="J575" s="7">
        <v>179.5</v>
      </c>
      <c r="K575" s="7"/>
      <c r="L575" s="4" t="s">
        <v>2565</v>
      </c>
      <c r="M575" s="4" t="s">
        <v>2574</v>
      </c>
      <c r="N575" s="4" t="s">
        <v>2586</v>
      </c>
      <c r="O575" s="4" t="s">
        <v>2600</v>
      </c>
      <c r="P575" s="11">
        <v>763.49</v>
      </c>
      <c r="Q575" s="4" t="s">
        <v>2602</v>
      </c>
      <c r="R575" t="str">
        <f t="shared" si="51"/>
        <v/>
      </c>
      <c r="S575" s="9">
        <v>4</v>
      </c>
      <c r="T575">
        <f t="shared" si="52"/>
        <v>0</v>
      </c>
      <c r="U575">
        <f t="shared" si="53"/>
        <v>763.49</v>
      </c>
    </row>
    <row r="576" spans="1:21" x14ac:dyDescent="0.35">
      <c r="A576" s="4" t="s">
        <v>588</v>
      </c>
      <c r="B576" s="2">
        <v>45709</v>
      </c>
      <c r="C576" s="9">
        <f t="shared" si="48"/>
        <v>2</v>
      </c>
      <c r="D576" s="9" t="str">
        <f t="shared" si="49"/>
        <v>Feb</v>
      </c>
      <c r="E576" s="9">
        <f t="shared" si="50"/>
        <v>2025</v>
      </c>
      <c r="F576" t="s">
        <v>2135</v>
      </c>
      <c r="G576" s="9">
        <v>81</v>
      </c>
      <c r="H576" s="9" t="str" cm="1">
        <f t="array" ref="H576">_xlfn.IFS(OR(ISBLANK(G576), G576=""),"Unknown",G576&lt;=12,"Child",G576&lt;=17,"Teen",G576&lt;=29,"Young Adult",G576&lt;=44,"Adult",G576&lt;=59,"Middle Age",G576&lt;=79,"Senior",G576&gt;=80,"Elderly")</f>
        <v>Elderly</v>
      </c>
      <c r="I576" s="4" t="s">
        <v>2561</v>
      </c>
      <c r="K576" s="7"/>
      <c r="L576" s="4" t="s">
        <v>2564</v>
      </c>
      <c r="M576" s="4" t="s">
        <v>2582</v>
      </c>
      <c r="N576" s="4" t="s">
        <v>2585</v>
      </c>
      <c r="O576" s="4" t="s">
        <v>2599</v>
      </c>
      <c r="P576" s="11">
        <v>769.23</v>
      </c>
      <c r="Q576" s="4" t="s">
        <v>2604</v>
      </c>
      <c r="R576" t="str">
        <f t="shared" si="51"/>
        <v/>
      </c>
      <c r="S576" s="9" t="s">
        <v>2610</v>
      </c>
      <c r="T576">
        <f t="shared" si="52"/>
        <v>0</v>
      </c>
      <c r="U576">
        <f t="shared" si="53"/>
        <v>769.23</v>
      </c>
    </row>
    <row r="577" spans="1:21" x14ac:dyDescent="0.35">
      <c r="A577" s="4" t="s">
        <v>589</v>
      </c>
      <c r="B577" s="2">
        <v>45740</v>
      </c>
      <c r="C577" s="9">
        <f t="shared" si="48"/>
        <v>3</v>
      </c>
      <c r="D577" s="9" t="str">
        <f t="shared" si="49"/>
        <v>Mar</v>
      </c>
      <c r="E577" s="9">
        <f t="shared" si="50"/>
        <v>2025</v>
      </c>
      <c r="F577" t="s">
        <v>2136</v>
      </c>
      <c r="H577" s="9" t="str" cm="1">
        <f t="array" ref="H577">_xlfn.IFS(OR(ISBLANK(G577), G577=""),"Unknown",G577&lt;=12,"Child",G577&lt;=17,"Teen",G577&lt;=29,"Young Adult",G577&lt;=44,"Adult",G577&lt;=59,"Middle Age",G577&lt;=79,"Senior",G577&gt;=80,"Elderly")</f>
        <v>Unknown</v>
      </c>
      <c r="I577" s="4" t="s">
        <v>2607</v>
      </c>
      <c r="K577" s="7"/>
      <c r="L577" s="4" t="s">
        <v>2564</v>
      </c>
      <c r="M577" s="4" t="s">
        <v>2569</v>
      </c>
      <c r="N577" s="4" t="s">
        <v>2585</v>
      </c>
      <c r="O577" s="4" t="s">
        <v>2598</v>
      </c>
      <c r="P577" s="11">
        <v>336.9</v>
      </c>
      <c r="Q577" s="4" t="s">
        <v>2602</v>
      </c>
      <c r="R577" t="str">
        <f t="shared" si="51"/>
        <v/>
      </c>
      <c r="S577" s="9">
        <v>1</v>
      </c>
      <c r="T577">
        <f t="shared" si="52"/>
        <v>0</v>
      </c>
      <c r="U577">
        <f t="shared" si="53"/>
        <v>336.9</v>
      </c>
    </row>
    <row r="578" spans="1:21" x14ac:dyDescent="0.35">
      <c r="A578" s="4" t="s">
        <v>590</v>
      </c>
      <c r="B578" s="2">
        <v>45523</v>
      </c>
      <c r="C578" s="9">
        <f t="shared" ref="C578:C641" si="54">MONTH(B578)</f>
        <v>8</v>
      </c>
      <c r="D578" s="9" t="str">
        <f t="shared" ref="D578:D641" si="55">TEXT(B578, "mmm")</f>
        <v>Aug</v>
      </c>
      <c r="E578" s="9">
        <f t="shared" ref="E578:E641" si="56">YEAR(B578)</f>
        <v>2024</v>
      </c>
      <c r="F578" t="s">
        <v>2137</v>
      </c>
      <c r="G578" s="9">
        <v>56</v>
      </c>
      <c r="H578" s="9" t="str" cm="1">
        <f t="array" ref="H578">_xlfn.IFS(OR(ISBLANK(G578), G578=""),"Unknown",G578&lt;=12,"Child",G578&lt;=17,"Teen",G578&lt;=29,"Young Adult",G578&lt;=44,"Adult",G578&lt;=59,"Middle Age",G578&lt;=79,"Senior",G578&gt;=80,"Elderly")</f>
        <v>Middle Age</v>
      </c>
      <c r="I578" t="s">
        <v>2607</v>
      </c>
      <c r="K578" s="7">
        <v>106.9</v>
      </c>
      <c r="L578" s="4" t="s">
        <v>2564</v>
      </c>
      <c r="M578" s="4" t="s">
        <v>2570</v>
      </c>
      <c r="N578" s="4" t="s">
        <v>2589</v>
      </c>
      <c r="O578" s="4" t="s">
        <v>2598</v>
      </c>
      <c r="P578" s="11">
        <v>976.01</v>
      </c>
      <c r="Q578" s="4" t="s">
        <v>2604</v>
      </c>
      <c r="R578" t="str">
        <f t="shared" ref="R578:R641" si="57">IF(AND(OR(ISBLANK(P578), P578=""), Q578="Unpaid"), "Needs Review", "")</f>
        <v/>
      </c>
      <c r="S578" s="9">
        <v>1</v>
      </c>
      <c r="T578">
        <f t="shared" ref="T578:T641" si="58">IF(Q578="Paid",P578,0)</f>
        <v>0</v>
      </c>
      <c r="U578">
        <f t="shared" ref="U578:U641" si="59">IF(OR(Q578="Unpaid", Q578 = "Status Missing", Q578 = "Pending"), P578, 0)</f>
        <v>976.01</v>
      </c>
    </row>
    <row r="579" spans="1:21" x14ac:dyDescent="0.35">
      <c r="A579" s="4" t="s">
        <v>591</v>
      </c>
      <c r="B579" s="2">
        <v>45767</v>
      </c>
      <c r="C579" s="9">
        <f t="shared" si="54"/>
        <v>4</v>
      </c>
      <c r="D579" s="9" t="str">
        <f t="shared" si="55"/>
        <v>Apr</v>
      </c>
      <c r="E579" s="9">
        <f t="shared" si="56"/>
        <v>2025</v>
      </c>
      <c r="F579" t="s">
        <v>2138</v>
      </c>
      <c r="G579" s="9">
        <v>71</v>
      </c>
      <c r="H579" s="9" t="str" cm="1">
        <f t="array" ref="H579">_xlfn.IFS(OR(ISBLANK(G579), G579=""),"Unknown",G579&lt;=12,"Child",G579&lt;=17,"Teen",G579&lt;=29,"Young Adult",G579&lt;=44,"Adult",G579&lt;=59,"Middle Age",G579&lt;=79,"Senior",G579&gt;=80,"Elderly")</f>
        <v>Senior</v>
      </c>
      <c r="I579" t="s">
        <v>2607</v>
      </c>
      <c r="K579" s="7">
        <v>84.2</v>
      </c>
      <c r="L579" s="4" t="s">
        <v>2567</v>
      </c>
      <c r="M579" s="4" t="s">
        <v>2582</v>
      </c>
      <c r="N579" s="4" t="s">
        <v>2585</v>
      </c>
      <c r="O579" s="4" t="s">
        <v>2598</v>
      </c>
      <c r="P579" s="11">
        <v>873.45</v>
      </c>
      <c r="Q579" t="s">
        <v>2609</v>
      </c>
      <c r="R579" t="str">
        <f t="shared" si="57"/>
        <v/>
      </c>
      <c r="S579" s="9">
        <v>1</v>
      </c>
      <c r="T579">
        <f t="shared" si="58"/>
        <v>0</v>
      </c>
      <c r="U579">
        <f t="shared" si="59"/>
        <v>873.45</v>
      </c>
    </row>
    <row r="580" spans="1:21" x14ac:dyDescent="0.35">
      <c r="A580" s="4" t="s">
        <v>592</v>
      </c>
      <c r="B580" s="2">
        <v>45585</v>
      </c>
      <c r="C580" s="9">
        <f t="shared" si="54"/>
        <v>10</v>
      </c>
      <c r="D580" s="9" t="str">
        <f t="shared" si="55"/>
        <v>Oct</v>
      </c>
      <c r="E580" s="9">
        <f t="shared" si="56"/>
        <v>2024</v>
      </c>
      <c r="F580" t="s">
        <v>2139</v>
      </c>
      <c r="G580" s="9">
        <v>69</v>
      </c>
      <c r="H580" s="9" t="str" cm="1">
        <f t="array" ref="H580">_xlfn.IFS(OR(ISBLANK(G580), G580=""),"Unknown",G580&lt;=12,"Child",G580&lt;=17,"Teen",G580&lt;=29,"Young Adult",G580&lt;=44,"Adult",G580&lt;=59,"Middle Age",G580&lt;=79,"Senior",G580&gt;=80,"Elderly")</f>
        <v>Senior</v>
      </c>
      <c r="I580" t="s">
        <v>2607</v>
      </c>
      <c r="K580" s="7"/>
      <c r="L580" s="4" t="s">
        <v>2567</v>
      </c>
      <c r="M580" s="4" t="s">
        <v>2578</v>
      </c>
      <c r="N580" s="4" t="s">
        <v>2587</v>
      </c>
      <c r="O580" s="4" t="s">
        <v>2601</v>
      </c>
      <c r="P580" s="11">
        <v>374.14</v>
      </c>
      <c r="Q580" s="4" t="s">
        <v>2603</v>
      </c>
      <c r="R580" t="str">
        <f t="shared" si="57"/>
        <v/>
      </c>
      <c r="S580" s="9">
        <v>5</v>
      </c>
      <c r="T580">
        <f t="shared" si="58"/>
        <v>374.14</v>
      </c>
      <c r="U580">
        <f t="shared" si="59"/>
        <v>0</v>
      </c>
    </row>
    <row r="581" spans="1:21" x14ac:dyDescent="0.35">
      <c r="A581" s="4" t="s">
        <v>593</v>
      </c>
      <c r="B581" s="2">
        <v>45575</v>
      </c>
      <c r="C581" s="9">
        <f t="shared" si="54"/>
        <v>10</v>
      </c>
      <c r="D581" s="9" t="str">
        <f t="shared" si="55"/>
        <v>Oct</v>
      </c>
      <c r="E581" s="9">
        <f t="shared" si="56"/>
        <v>2024</v>
      </c>
      <c r="F581" t="s">
        <v>2140</v>
      </c>
      <c r="H581" s="9" t="str" cm="1">
        <f t="array" ref="H581">_xlfn.IFS(OR(ISBLANK(G581), G581=""),"Unknown",G581&lt;=12,"Child",G581&lt;=17,"Teen",G581&lt;=29,"Young Adult",G581&lt;=44,"Adult",G581&lt;=59,"Middle Age",G581&lt;=79,"Senior",G581&gt;=80,"Elderly")</f>
        <v>Unknown</v>
      </c>
      <c r="I581" t="s">
        <v>2607</v>
      </c>
      <c r="K581" s="7"/>
      <c r="L581" s="4" t="s">
        <v>2563</v>
      </c>
      <c r="M581" s="4" t="s">
        <v>2571</v>
      </c>
      <c r="N581" s="4" t="s">
        <v>2587</v>
      </c>
      <c r="O581" s="4" t="s">
        <v>2599</v>
      </c>
      <c r="P581" s="11">
        <v>198.68</v>
      </c>
      <c r="Q581" s="4" t="s">
        <v>2602</v>
      </c>
      <c r="R581" t="str">
        <f t="shared" si="57"/>
        <v/>
      </c>
      <c r="S581" s="9">
        <v>2</v>
      </c>
      <c r="T581">
        <f t="shared" si="58"/>
        <v>0</v>
      </c>
      <c r="U581">
        <f t="shared" si="59"/>
        <v>198.68</v>
      </c>
    </row>
    <row r="582" spans="1:21" x14ac:dyDescent="0.35">
      <c r="A582" s="4" t="s">
        <v>594</v>
      </c>
      <c r="B582" s="2">
        <v>45965</v>
      </c>
      <c r="C582" s="9">
        <f t="shared" si="54"/>
        <v>11</v>
      </c>
      <c r="D582" s="9" t="str">
        <f t="shared" si="55"/>
        <v>Nov</v>
      </c>
      <c r="E582" s="9">
        <f t="shared" si="56"/>
        <v>2025</v>
      </c>
      <c r="F582" t="s">
        <v>2141</v>
      </c>
      <c r="H582" s="9" t="str" cm="1">
        <f t="array" ref="H582">_xlfn.IFS(OR(ISBLANK(G582), G582=""),"Unknown",G582&lt;=12,"Child",G582&lt;=17,"Teen",G582&lt;=29,"Young Adult",G582&lt;=44,"Adult",G582&lt;=59,"Middle Age",G582&lt;=79,"Senior",G582&gt;=80,"Elderly")</f>
        <v>Unknown</v>
      </c>
      <c r="I582" s="4" t="s">
        <v>2558</v>
      </c>
      <c r="K582" s="7">
        <v>57.7</v>
      </c>
      <c r="L582" s="4" t="s">
        <v>2566</v>
      </c>
      <c r="M582" s="4" t="s">
        <v>2575</v>
      </c>
      <c r="N582" s="4" t="s">
        <v>2585</v>
      </c>
      <c r="O582" s="4" t="s">
        <v>2598</v>
      </c>
      <c r="P582" s="11">
        <v>175.06</v>
      </c>
      <c r="Q582" t="s">
        <v>2609</v>
      </c>
      <c r="R582" t="str">
        <f t="shared" si="57"/>
        <v/>
      </c>
      <c r="S582" s="9">
        <v>1</v>
      </c>
      <c r="T582">
        <f t="shared" si="58"/>
        <v>0</v>
      </c>
      <c r="U582">
        <f t="shared" si="59"/>
        <v>175.06</v>
      </c>
    </row>
    <row r="583" spans="1:21" x14ac:dyDescent="0.35">
      <c r="A583" s="4" t="s">
        <v>595</v>
      </c>
      <c r="B583" s="2">
        <v>45472</v>
      </c>
      <c r="C583" s="9">
        <f t="shared" si="54"/>
        <v>6</v>
      </c>
      <c r="D583" s="9" t="str">
        <f t="shared" si="55"/>
        <v>Jun</v>
      </c>
      <c r="E583" s="9">
        <f t="shared" si="56"/>
        <v>2024</v>
      </c>
      <c r="F583" t="s">
        <v>2142</v>
      </c>
      <c r="G583" s="9">
        <v>25</v>
      </c>
      <c r="H583" s="9" t="str" cm="1">
        <f t="array" ref="H583">_xlfn.IFS(OR(ISBLANK(G583), G583=""),"Unknown",G583&lt;=12,"Child",G583&lt;=17,"Teen",G583&lt;=29,"Young Adult",G583&lt;=44,"Adult",G583&lt;=59,"Middle Age",G583&lt;=79,"Senior",G583&gt;=80,"Elderly")</f>
        <v>Young Adult</v>
      </c>
      <c r="I583" s="4" t="s">
        <v>2561</v>
      </c>
      <c r="K583" s="7"/>
      <c r="L583" s="4" t="s">
        <v>2566</v>
      </c>
      <c r="M583" s="4" t="s">
        <v>2578</v>
      </c>
      <c r="N583" s="4" t="s">
        <v>2584</v>
      </c>
      <c r="O583" s="4" t="s">
        <v>2598</v>
      </c>
      <c r="P583" s="11">
        <v>31.48</v>
      </c>
      <c r="Q583" t="s">
        <v>2609</v>
      </c>
      <c r="R583" t="str">
        <f t="shared" si="57"/>
        <v/>
      </c>
      <c r="S583" s="9">
        <v>4</v>
      </c>
      <c r="T583">
        <f t="shared" si="58"/>
        <v>0</v>
      </c>
      <c r="U583">
        <f t="shared" si="59"/>
        <v>31.48</v>
      </c>
    </row>
    <row r="584" spans="1:21" x14ac:dyDescent="0.35">
      <c r="A584" s="4" t="s">
        <v>596</v>
      </c>
      <c r="B584" s="2">
        <v>45424</v>
      </c>
      <c r="C584" s="9">
        <f t="shared" si="54"/>
        <v>5</v>
      </c>
      <c r="D584" s="9" t="str">
        <f t="shared" si="55"/>
        <v>May</v>
      </c>
      <c r="E584" s="9">
        <f t="shared" si="56"/>
        <v>2024</v>
      </c>
      <c r="F584" t="s">
        <v>2143</v>
      </c>
      <c r="G584" s="9">
        <v>2</v>
      </c>
      <c r="H584" s="9" t="str" cm="1">
        <f t="array" ref="H584">_xlfn.IFS(OR(ISBLANK(G584), G584=""),"Unknown",G584&lt;=12,"Child",G584&lt;=17,"Teen",G584&lt;=29,"Young Adult",G584&lt;=44,"Adult",G584&lt;=59,"Middle Age",G584&lt;=79,"Senior",G584&gt;=80,"Elderly")</f>
        <v>Child</v>
      </c>
      <c r="I584" t="s">
        <v>2607</v>
      </c>
      <c r="K584" s="7"/>
      <c r="L584" s="4" t="s">
        <v>2564</v>
      </c>
      <c r="M584" s="4" t="s">
        <v>2572</v>
      </c>
      <c r="N584" s="4" t="s">
        <v>2588</v>
      </c>
      <c r="O584" s="4" t="s">
        <v>2598</v>
      </c>
      <c r="P584" s="11">
        <v>859.18</v>
      </c>
      <c r="Q584" t="s">
        <v>2609</v>
      </c>
      <c r="R584" t="str">
        <f t="shared" si="57"/>
        <v/>
      </c>
      <c r="S584" s="9" t="s">
        <v>2610</v>
      </c>
      <c r="T584">
        <f t="shared" si="58"/>
        <v>0</v>
      </c>
      <c r="U584">
        <f t="shared" si="59"/>
        <v>859.18</v>
      </c>
    </row>
    <row r="585" spans="1:21" x14ac:dyDescent="0.35">
      <c r="A585" s="4" t="s">
        <v>597</v>
      </c>
      <c r="B585" s="2">
        <v>45452</v>
      </c>
      <c r="C585" s="9">
        <f t="shared" si="54"/>
        <v>6</v>
      </c>
      <c r="D585" s="9" t="str">
        <f t="shared" si="55"/>
        <v>Jun</v>
      </c>
      <c r="E585" s="9">
        <f t="shared" si="56"/>
        <v>2024</v>
      </c>
      <c r="F585" t="s">
        <v>2144</v>
      </c>
      <c r="H585" s="9" t="str" cm="1">
        <f t="array" ref="H585">_xlfn.IFS(OR(ISBLANK(G585), G585=""),"Unknown",G585&lt;=12,"Child",G585&lt;=17,"Teen",G585&lt;=29,"Young Adult",G585&lt;=44,"Adult",G585&lt;=59,"Middle Age",G585&lt;=79,"Senior",G585&gt;=80,"Elderly")</f>
        <v>Unknown</v>
      </c>
      <c r="I585" t="s">
        <v>2607</v>
      </c>
      <c r="K585" s="7"/>
      <c r="L585" s="4" t="s">
        <v>2563</v>
      </c>
      <c r="M585" s="4" t="s">
        <v>2581</v>
      </c>
      <c r="N585" s="4" t="s">
        <v>2590</v>
      </c>
      <c r="O585" s="4" t="s">
        <v>2600</v>
      </c>
      <c r="P585" s="11">
        <v>401.27</v>
      </c>
      <c r="Q585" t="s">
        <v>2609</v>
      </c>
      <c r="R585" t="str">
        <f t="shared" si="57"/>
        <v/>
      </c>
      <c r="S585" s="9">
        <v>4</v>
      </c>
      <c r="T585">
        <f t="shared" si="58"/>
        <v>0</v>
      </c>
      <c r="U585">
        <f t="shared" si="59"/>
        <v>401.27</v>
      </c>
    </row>
    <row r="586" spans="1:21" x14ac:dyDescent="0.35">
      <c r="A586" s="4" t="s">
        <v>598</v>
      </c>
      <c r="B586" s="2">
        <v>45729</v>
      </c>
      <c r="C586" s="9">
        <f t="shared" si="54"/>
        <v>3</v>
      </c>
      <c r="D586" s="9" t="str">
        <f t="shared" si="55"/>
        <v>Mar</v>
      </c>
      <c r="E586" s="9">
        <f t="shared" si="56"/>
        <v>2025</v>
      </c>
      <c r="F586" t="s">
        <v>2145</v>
      </c>
      <c r="H586" s="9" t="str" cm="1">
        <f t="array" ref="H586">_xlfn.IFS(OR(ISBLANK(G586), G586=""),"Unknown",G586&lt;=12,"Child",G586&lt;=17,"Teen",G586&lt;=29,"Young Adult",G586&lt;=44,"Adult",G586&lt;=59,"Middle Age",G586&lt;=79,"Senior",G586&gt;=80,"Elderly")</f>
        <v>Unknown</v>
      </c>
      <c r="I586" s="4" t="s">
        <v>2558</v>
      </c>
      <c r="K586" s="7"/>
      <c r="L586" s="4" t="s">
        <v>2565</v>
      </c>
      <c r="M586" s="4" t="s">
        <v>2577</v>
      </c>
      <c r="N586" s="4" t="s">
        <v>2589</v>
      </c>
      <c r="O586" s="4" t="s">
        <v>2599</v>
      </c>
      <c r="P586" s="11">
        <v>115.09</v>
      </c>
      <c r="Q586" t="s">
        <v>2609</v>
      </c>
      <c r="R586" t="str">
        <f t="shared" si="57"/>
        <v/>
      </c>
      <c r="S586" s="9">
        <v>4</v>
      </c>
      <c r="T586">
        <f t="shared" si="58"/>
        <v>0</v>
      </c>
      <c r="U586">
        <f t="shared" si="59"/>
        <v>115.09</v>
      </c>
    </row>
    <row r="587" spans="1:21" x14ac:dyDescent="0.35">
      <c r="A587" s="4" t="s">
        <v>599</v>
      </c>
      <c r="B587" s="2">
        <v>45633</v>
      </c>
      <c r="C587" s="9">
        <f t="shared" si="54"/>
        <v>12</v>
      </c>
      <c r="D587" s="9" t="str">
        <f t="shared" si="55"/>
        <v>Dec</v>
      </c>
      <c r="E587" s="9">
        <f t="shared" si="56"/>
        <v>2024</v>
      </c>
      <c r="F587" t="s">
        <v>2146</v>
      </c>
      <c r="G587" s="9">
        <v>25</v>
      </c>
      <c r="H587" s="9" t="str" cm="1">
        <f t="array" ref="H587">_xlfn.IFS(OR(ISBLANK(G587), G587=""),"Unknown",G587&lt;=12,"Child",G587&lt;=17,"Teen",G587&lt;=29,"Young Adult",G587&lt;=44,"Adult",G587&lt;=59,"Middle Age",G587&lt;=79,"Senior",G587&gt;=80,"Elderly")</f>
        <v>Young Adult</v>
      </c>
      <c r="I587" s="4" t="s">
        <v>2607</v>
      </c>
      <c r="J587" s="7">
        <v>166</v>
      </c>
      <c r="K587" s="7"/>
      <c r="L587" s="4" t="s">
        <v>2568</v>
      </c>
      <c r="M587" s="4" t="s">
        <v>2579</v>
      </c>
      <c r="N587" s="4" t="s">
        <v>2590</v>
      </c>
      <c r="O587" s="4" t="s">
        <v>2598</v>
      </c>
      <c r="P587" s="11">
        <v>312.95999999999998</v>
      </c>
      <c r="Q587" t="s">
        <v>2609</v>
      </c>
      <c r="R587" t="str">
        <f t="shared" si="57"/>
        <v/>
      </c>
      <c r="S587" s="9">
        <v>5</v>
      </c>
      <c r="T587">
        <f t="shared" si="58"/>
        <v>0</v>
      </c>
      <c r="U587">
        <f t="shared" si="59"/>
        <v>312.95999999999998</v>
      </c>
    </row>
    <row r="588" spans="1:21" x14ac:dyDescent="0.35">
      <c r="A588" s="4" t="s">
        <v>600</v>
      </c>
      <c r="B588" s="2">
        <v>45766</v>
      </c>
      <c r="C588" s="9">
        <f t="shared" si="54"/>
        <v>4</v>
      </c>
      <c r="D588" s="9" t="str">
        <f t="shared" si="55"/>
        <v>Apr</v>
      </c>
      <c r="E588" s="9">
        <f t="shared" si="56"/>
        <v>2025</v>
      </c>
      <c r="F588" t="s">
        <v>2147</v>
      </c>
      <c r="G588" s="9">
        <v>67</v>
      </c>
      <c r="H588" s="9" t="str" cm="1">
        <f t="array" ref="H588">_xlfn.IFS(OR(ISBLANK(G588), G588=""),"Unknown",G588&lt;=12,"Child",G588&lt;=17,"Teen",G588&lt;=29,"Young Adult",G588&lt;=44,"Adult",G588&lt;=59,"Middle Age",G588&lt;=79,"Senior",G588&gt;=80,"Elderly")</f>
        <v>Senior</v>
      </c>
      <c r="I588" s="4" t="s">
        <v>2607</v>
      </c>
      <c r="K588" s="7">
        <v>99.2</v>
      </c>
      <c r="L588" s="4" t="s">
        <v>2568</v>
      </c>
      <c r="M588" s="4" t="s">
        <v>2581</v>
      </c>
      <c r="N588" s="4" t="s">
        <v>2584</v>
      </c>
      <c r="O588" s="4" t="s">
        <v>2598</v>
      </c>
      <c r="P588" s="11">
        <v>915.92</v>
      </c>
      <c r="Q588" s="4" t="s">
        <v>2604</v>
      </c>
      <c r="R588" t="str">
        <f t="shared" si="57"/>
        <v/>
      </c>
      <c r="S588" s="9">
        <v>1</v>
      </c>
      <c r="T588">
        <f t="shared" si="58"/>
        <v>0</v>
      </c>
      <c r="U588">
        <f t="shared" si="59"/>
        <v>915.92</v>
      </c>
    </row>
    <row r="589" spans="1:21" x14ac:dyDescent="0.35">
      <c r="A589" s="4" t="s">
        <v>601</v>
      </c>
      <c r="B589" s="2">
        <v>45708</v>
      </c>
      <c r="C589" s="9">
        <f t="shared" si="54"/>
        <v>2</v>
      </c>
      <c r="D589" s="9" t="str">
        <f t="shared" si="55"/>
        <v>Feb</v>
      </c>
      <c r="E589" s="9">
        <f t="shared" si="56"/>
        <v>2025</v>
      </c>
      <c r="F589" t="s">
        <v>2148</v>
      </c>
      <c r="H589" s="9" t="str" cm="1">
        <f t="array" ref="H589">_xlfn.IFS(OR(ISBLANK(G589), G589=""),"Unknown",G589&lt;=12,"Child",G589&lt;=17,"Teen",G589&lt;=29,"Young Adult",G589&lt;=44,"Adult",G589&lt;=59,"Middle Age",G589&lt;=79,"Senior",G589&gt;=80,"Elderly")</f>
        <v>Unknown</v>
      </c>
      <c r="I589" s="4" t="s">
        <v>2558</v>
      </c>
      <c r="K589" s="7">
        <v>46.8</v>
      </c>
      <c r="L589" s="4" t="s">
        <v>2563</v>
      </c>
      <c r="M589" s="4" t="s">
        <v>2580</v>
      </c>
      <c r="N589" s="4" t="s">
        <v>2587</v>
      </c>
      <c r="O589" s="4" t="s">
        <v>2601</v>
      </c>
      <c r="P589" s="11">
        <v>689.22</v>
      </c>
      <c r="Q589" s="4" t="s">
        <v>2603</v>
      </c>
      <c r="R589" t="str">
        <f t="shared" si="57"/>
        <v/>
      </c>
      <c r="S589" s="9" t="s">
        <v>2610</v>
      </c>
      <c r="T589">
        <f t="shared" si="58"/>
        <v>689.22</v>
      </c>
      <c r="U589">
        <f t="shared" si="59"/>
        <v>0</v>
      </c>
    </row>
    <row r="590" spans="1:21" x14ac:dyDescent="0.35">
      <c r="A590" s="4" t="s">
        <v>602</v>
      </c>
      <c r="B590" s="2">
        <v>45503</v>
      </c>
      <c r="C590" s="9">
        <f t="shared" si="54"/>
        <v>7</v>
      </c>
      <c r="D590" s="9" t="str">
        <f t="shared" si="55"/>
        <v>Jul</v>
      </c>
      <c r="E590" s="9">
        <f t="shared" si="56"/>
        <v>2024</v>
      </c>
      <c r="F590" t="s">
        <v>2149</v>
      </c>
      <c r="G590" s="9">
        <v>6</v>
      </c>
      <c r="H590" s="9" t="str" cm="1">
        <f t="array" ref="H590">_xlfn.IFS(OR(ISBLANK(G590), G590=""),"Unknown",G590&lt;=12,"Child",G590&lt;=17,"Teen",G590&lt;=29,"Young Adult",G590&lt;=44,"Adult",G590&lt;=59,"Middle Age",G590&lt;=79,"Senior",G590&gt;=80,"Elderly")</f>
        <v>Child</v>
      </c>
      <c r="I590" t="s">
        <v>2607</v>
      </c>
      <c r="K590" s="7">
        <v>62.2</v>
      </c>
      <c r="L590" s="4" t="s">
        <v>2564</v>
      </c>
      <c r="M590" s="4" t="s">
        <v>2571</v>
      </c>
      <c r="N590" s="4" t="s">
        <v>2585</v>
      </c>
      <c r="O590" s="4" t="s">
        <v>2601</v>
      </c>
      <c r="P590" s="11">
        <v>596.29</v>
      </c>
      <c r="Q590" t="s">
        <v>2609</v>
      </c>
      <c r="R590" t="str">
        <f t="shared" si="57"/>
        <v/>
      </c>
      <c r="S590" s="9">
        <v>1</v>
      </c>
      <c r="T590">
        <f t="shared" si="58"/>
        <v>0</v>
      </c>
      <c r="U590">
        <f t="shared" si="59"/>
        <v>596.29</v>
      </c>
    </row>
    <row r="591" spans="1:21" x14ac:dyDescent="0.35">
      <c r="A591" s="4" t="s">
        <v>603</v>
      </c>
      <c r="B591" s="2">
        <v>45565</v>
      </c>
      <c r="C591" s="9">
        <f t="shared" si="54"/>
        <v>9</v>
      </c>
      <c r="D591" s="9" t="str">
        <f t="shared" si="55"/>
        <v>Sep</v>
      </c>
      <c r="E591" s="9">
        <f t="shared" si="56"/>
        <v>2024</v>
      </c>
      <c r="F591" t="s">
        <v>2150</v>
      </c>
      <c r="H591" s="9" t="str" cm="1">
        <f t="array" ref="H591">_xlfn.IFS(OR(ISBLANK(G591), G591=""),"Unknown",G591&lt;=12,"Child",G591&lt;=17,"Teen",G591&lt;=29,"Young Adult",G591&lt;=44,"Adult",G591&lt;=59,"Middle Age",G591&lt;=79,"Senior",G591&gt;=80,"Elderly")</f>
        <v>Unknown</v>
      </c>
      <c r="I591" s="4" t="s">
        <v>2558</v>
      </c>
      <c r="K591" s="7">
        <v>55.7</v>
      </c>
      <c r="L591" s="4" t="s">
        <v>2564</v>
      </c>
      <c r="M591" s="4" t="s">
        <v>2580</v>
      </c>
      <c r="N591" s="4" t="s">
        <v>2588</v>
      </c>
      <c r="O591" s="4" t="s">
        <v>2600</v>
      </c>
      <c r="P591" s="11">
        <v>217.49</v>
      </c>
      <c r="Q591" s="4" t="s">
        <v>2604</v>
      </c>
      <c r="R591" t="str">
        <f t="shared" si="57"/>
        <v/>
      </c>
      <c r="S591" s="9">
        <v>5</v>
      </c>
      <c r="T591">
        <f t="shared" si="58"/>
        <v>0</v>
      </c>
      <c r="U591">
        <f t="shared" si="59"/>
        <v>217.49</v>
      </c>
    </row>
    <row r="592" spans="1:21" x14ac:dyDescent="0.35">
      <c r="A592" s="4" t="s">
        <v>604</v>
      </c>
      <c r="B592" s="2">
        <v>45906</v>
      </c>
      <c r="C592" s="9">
        <f t="shared" si="54"/>
        <v>9</v>
      </c>
      <c r="D592" s="9" t="str">
        <f t="shared" si="55"/>
        <v>Sep</v>
      </c>
      <c r="E592" s="9">
        <f t="shared" si="56"/>
        <v>2025</v>
      </c>
      <c r="F592" t="s">
        <v>2151</v>
      </c>
      <c r="G592" s="9">
        <v>87</v>
      </c>
      <c r="H592" s="9" t="str" cm="1">
        <f t="array" ref="H592">_xlfn.IFS(OR(ISBLANK(G592), G592=""),"Unknown",G592&lt;=12,"Child",G592&lt;=17,"Teen",G592&lt;=29,"Young Adult",G592&lt;=44,"Adult",G592&lt;=59,"Middle Age",G592&lt;=79,"Senior",G592&gt;=80,"Elderly")</f>
        <v>Elderly</v>
      </c>
      <c r="I592" s="4" t="s">
        <v>2558</v>
      </c>
      <c r="J592" s="7">
        <v>121</v>
      </c>
      <c r="K592" s="7">
        <v>66.3</v>
      </c>
      <c r="L592" s="4" t="s">
        <v>2567</v>
      </c>
      <c r="M592" s="4" t="s">
        <v>2578</v>
      </c>
      <c r="N592" s="4" t="s">
        <v>2585</v>
      </c>
      <c r="O592" s="4" t="s">
        <v>2601</v>
      </c>
      <c r="P592" s="11">
        <v>299.89</v>
      </c>
      <c r="Q592" t="s">
        <v>2609</v>
      </c>
      <c r="R592" t="str">
        <f t="shared" si="57"/>
        <v/>
      </c>
      <c r="S592" s="9">
        <v>1</v>
      </c>
      <c r="T592">
        <f t="shared" si="58"/>
        <v>0</v>
      </c>
      <c r="U592">
        <f t="shared" si="59"/>
        <v>299.89</v>
      </c>
    </row>
    <row r="593" spans="1:21" x14ac:dyDescent="0.35">
      <c r="A593" s="4" t="s">
        <v>605</v>
      </c>
      <c r="B593" s="2">
        <v>45572</v>
      </c>
      <c r="C593" s="9">
        <f t="shared" si="54"/>
        <v>10</v>
      </c>
      <c r="D593" s="9" t="str">
        <f t="shared" si="55"/>
        <v>Oct</v>
      </c>
      <c r="E593" s="9">
        <f t="shared" si="56"/>
        <v>2024</v>
      </c>
      <c r="F593" t="s">
        <v>2152</v>
      </c>
      <c r="H593" s="9" t="str" cm="1">
        <f t="array" ref="H593">_xlfn.IFS(OR(ISBLANK(G593), G593=""),"Unknown",G593&lt;=12,"Child",G593&lt;=17,"Teen",G593&lt;=29,"Young Adult",G593&lt;=44,"Adult",G593&lt;=59,"Middle Age",G593&lt;=79,"Senior",G593&gt;=80,"Elderly")</f>
        <v>Unknown</v>
      </c>
      <c r="I593" s="4" t="s">
        <v>2558</v>
      </c>
      <c r="J593" s="7">
        <v>182.7</v>
      </c>
      <c r="K593" s="7"/>
      <c r="L593" s="4" t="s">
        <v>2567</v>
      </c>
      <c r="M593" s="4" t="s">
        <v>2580</v>
      </c>
      <c r="N593" s="4" t="s">
        <v>2590</v>
      </c>
      <c r="O593" s="4" t="s">
        <v>2601</v>
      </c>
      <c r="P593" s="11">
        <v>675.45</v>
      </c>
      <c r="Q593" s="4" t="s">
        <v>2604</v>
      </c>
      <c r="R593" t="str">
        <f t="shared" si="57"/>
        <v/>
      </c>
      <c r="S593" s="9">
        <v>5</v>
      </c>
      <c r="T593">
        <f t="shared" si="58"/>
        <v>0</v>
      </c>
      <c r="U593">
        <f t="shared" si="59"/>
        <v>675.45</v>
      </c>
    </row>
    <row r="594" spans="1:21" x14ac:dyDescent="0.35">
      <c r="A594" s="4" t="s">
        <v>606</v>
      </c>
      <c r="B594" s="2">
        <v>45331</v>
      </c>
      <c r="C594" s="9">
        <f t="shared" si="54"/>
        <v>2</v>
      </c>
      <c r="D594" s="9" t="str">
        <f t="shared" si="55"/>
        <v>Feb</v>
      </c>
      <c r="E594" s="9">
        <f t="shared" si="56"/>
        <v>2024</v>
      </c>
      <c r="F594" t="s">
        <v>2153</v>
      </c>
      <c r="G594" s="9">
        <v>46</v>
      </c>
      <c r="H594" s="9" t="str" cm="1">
        <f t="array" ref="H594">_xlfn.IFS(OR(ISBLANK(G594), G594=""),"Unknown",G594&lt;=12,"Child",G594&lt;=17,"Teen",G594&lt;=29,"Young Adult",G594&lt;=44,"Adult",G594&lt;=59,"Middle Age",G594&lt;=79,"Senior",G594&gt;=80,"Elderly")</f>
        <v>Middle Age</v>
      </c>
      <c r="I594" s="4" t="s">
        <v>2607</v>
      </c>
      <c r="J594" s="7">
        <v>169.6</v>
      </c>
      <c r="K594" s="7"/>
      <c r="L594" s="4" t="s">
        <v>2564</v>
      </c>
      <c r="M594" s="4" t="s">
        <v>2580</v>
      </c>
      <c r="N594" s="4" t="s">
        <v>2585</v>
      </c>
      <c r="O594" s="4" t="s">
        <v>2601</v>
      </c>
      <c r="P594" s="11">
        <v>387.94666170189601</v>
      </c>
      <c r="Q594" t="s">
        <v>2609</v>
      </c>
      <c r="R594" t="str">
        <f t="shared" si="57"/>
        <v/>
      </c>
      <c r="S594" s="9">
        <v>4</v>
      </c>
      <c r="T594">
        <f t="shared" si="58"/>
        <v>0</v>
      </c>
      <c r="U594">
        <f t="shared" si="59"/>
        <v>387.94666170189601</v>
      </c>
    </row>
    <row r="595" spans="1:21" x14ac:dyDescent="0.35">
      <c r="A595" s="4" t="s">
        <v>607</v>
      </c>
      <c r="B595" s="2">
        <v>45742</v>
      </c>
      <c r="C595" s="9">
        <f t="shared" si="54"/>
        <v>3</v>
      </c>
      <c r="D595" s="9" t="str">
        <f t="shared" si="55"/>
        <v>Mar</v>
      </c>
      <c r="E595" s="9">
        <f t="shared" si="56"/>
        <v>2025</v>
      </c>
      <c r="F595" t="s">
        <v>2154</v>
      </c>
      <c r="G595" s="9">
        <v>6</v>
      </c>
      <c r="H595" s="9" t="str" cm="1">
        <f t="array" ref="H595">_xlfn.IFS(OR(ISBLANK(G595), G595=""),"Unknown",G595&lt;=12,"Child",G595&lt;=17,"Teen",G595&lt;=29,"Young Adult",G595&lt;=44,"Adult",G595&lt;=59,"Middle Age",G595&lt;=79,"Senior",G595&gt;=80,"Elderly")</f>
        <v>Child</v>
      </c>
      <c r="I595" t="s">
        <v>2607</v>
      </c>
      <c r="K595" s="7"/>
      <c r="L595" s="4" t="s">
        <v>2563</v>
      </c>
      <c r="M595" s="4" t="s">
        <v>2574</v>
      </c>
      <c r="N595" s="4" t="s">
        <v>2589</v>
      </c>
      <c r="O595" s="4" t="s">
        <v>2599</v>
      </c>
      <c r="P595" s="11">
        <v>617.73</v>
      </c>
      <c r="Q595" s="4" t="s">
        <v>2602</v>
      </c>
      <c r="R595" t="str">
        <f t="shared" si="57"/>
        <v/>
      </c>
      <c r="S595" s="9">
        <v>1</v>
      </c>
      <c r="T595">
        <f t="shared" si="58"/>
        <v>0</v>
      </c>
      <c r="U595">
        <f t="shared" si="59"/>
        <v>617.73</v>
      </c>
    </row>
    <row r="596" spans="1:21" x14ac:dyDescent="0.35">
      <c r="A596" s="4" t="s">
        <v>608</v>
      </c>
      <c r="B596" s="2">
        <v>45595</v>
      </c>
      <c r="C596" s="9">
        <f t="shared" si="54"/>
        <v>10</v>
      </c>
      <c r="D596" s="9" t="str">
        <f t="shared" si="55"/>
        <v>Oct</v>
      </c>
      <c r="E596" s="9">
        <f t="shared" si="56"/>
        <v>2024</v>
      </c>
      <c r="F596" t="s">
        <v>2155</v>
      </c>
      <c r="G596" s="9">
        <v>73</v>
      </c>
      <c r="H596" s="9" t="str" cm="1">
        <f t="array" ref="H596">_xlfn.IFS(OR(ISBLANK(G596), G596=""),"Unknown",G596&lt;=12,"Child",G596&lt;=17,"Teen",G596&lt;=29,"Young Adult",G596&lt;=44,"Adult",G596&lt;=59,"Middle Age",G596&lt;=79,"Senior",G596&gt;=80,"Elderly")</f>
        <v>Senior</v>
      </c>
      <c r="I596" s="4" t="s">
        <v>2558</v>
      </c>
      <c r="J596" s="7">
        <v>180.3</v>
      </c>
      <c r="K596" s="7"/>
      <c r="L596" s="4" t="s">
        <v>2567</v>
      </c>
      <c r="M596" s="4" t="s">
        <v>2580</v>
      </c>
      <c r="N596" s="4" t="s">
        <v>2585</v>
      </c>
      <c r="O596" s="4" t="s">
        <v>2599</v>
      </c>
      <c r="P596" s="11">
        <v>126.157304385079</v>
      </c>
      <c r="Q596" s="4" t="s">
        <v>2602</v>
      </c>
      <c r="R596" t="str">
        <f t="shared" si="57"/>
        <v/>
      </c>
      <c r="S596" s="9" t="s">
        <v>2610</v>
      </c>
      <c r="T596">
        <f t="shared" si="58"/>
        <v>0</v>
      </c>
      <c r="U596">
        <f t="shared" si="59"/>
        <v>126.157304385079</v>
      </c>
    </row>
    <row r="597" spans="1:21" x14ac:dyDescent="0.35">
      <c r="A597" s="4" t="s">
        <v>609</v>
      </c>
      <c r="B597" s="2">
        <v>45517</v>
      </c>
      <c r="C597" s="9">
        <f t="shared" si="54"/>
        <v>8</v>
      </c>
      <c r="D597" s="9" t="str">
        <f t="shared" si="55"/>
        <v>Aug</v>
      </c>
      <c r="E597" s="9">
        <f t="shared" si="56"/>
        <v>2024</v>
      </c>
      <c r="F597" t="s">
        <v>2156</v>
      </c>
      <c r="H597" s="9" t="str" cm="1">
        <f t="array" ref="H597">_xlfn.IFS(OR(ISBLANK(G597), G597=""),"Unknown",G597&lt;=12,"Child",G597&lt;=17,"Teen",G597&lt;=29,"Young Adult",G597&lt;=44,"Adult",G597&lt;=59,"Middle Age",G597&lt;=79,"Senior",G597&gt;=80,"Elderly")</f>
        <v>Unknown</v>
      </c>
      <c r="I597" t="s">
        <v>2607</v>
      </c>
      <c r="J597" s="7">
        <v>186.5</v>
      </c>
      <c r="K597" s="7">
        <v>41.8</v>
      </c>
      <c r="L597" s="4" t="s">
        <v>2566</v>
      </c>
      <c r="M597" s="4" t="s">
        <v>2577</v>
      </c>
      <c r="N597" s="4" t="s">
        <v>2587</v>
      </c>
      <c r="O597" s="4" t="s">
        <v>2601</v>
      </c>
      <c r="P597" s="11">
        <v>132.88</v>
      </c>
      <c r="Q597" s="4" t="s">
        <v>2602</v>
      </c>
      <c r="R597" t="str">
        <f t="shared" si="57"/>
        <v/>
      </c>
      <c r="S597" s="9" t="s">
        <v>2610</v>
      </c>
      <c r="T597">
        <f t="shared" si="58"/>
        <v>0</v>
      </c>
      <c r="U597">
        <f t="shared" si="59"/>
        <v>132.88</v>
      </c>
    </row>
    <row r="598" spans="1:21" x14ac:dyDescent="0.35">
      <c r="A598" s="4" t="s">
        <v>610</v>
      </c>
      <c r="B598" s="2">
        <v>45607</v>
      </c>
      <c r="C598" s="9">
        <f t="shared" si="54"/>
        <v>11</v>
      </c>
      <c r="D598" s="9" t="str">
        <f t="shared" si="55"/>
        <v>Nov</v>
      </c>
      <c r="E598" s="9">
        <f t="shared" si="56"/>
        <v>2024</v>
      </c>
      <c r="F598" t="s">
        <v>2157</v>
      </c>
      <c r="H598" s="9" t="str" cm="1">
        <f t="array" ref="H598">_xlfn.IFS(OR(ISBLANK(G598), G598=""),"Unknown",G598&lt;=12,"Child",G598&lt;=17,"Teen",G598&lt;=29,"Young Adult",G598&lt;=44,"Adult",G598&lt;=59,"Middle Age",G598&lt;=79,"Senior",G598&gt;=80,"Elderly")</f>
        <v>Unknown</v>
      </c>
      <c r="I598" s="4" t="s">
        <v>2561</v>
      </c>
      <c r="J598" s="7">
        <v>147.30000000000001</v>
      </c>
      <c r="K598" s="7"/>
      <c r="L598" s="4" t="s">
        <v>2567</v>
      </c>
      <c r="M598" s="4" t="s">
        <v>2581</v>
      </c>
      <c r="N598" s="4" t="s">
        <v>2586</v>
      </c>
      <c r="O598" s="4" t="s">
        <v>2598</v>
      </c>
      <c r="P598" s="11">
        <v>35.69</v>
      </c>
      <c r="Q598" t="s">
        <v>2609</v>
      </c>
      <c r="R598" t="str">
        <f t="shared" si="57"/>
        <v/>
      </c>
      <c r="S598" s="9" t="s">
        <v>2610</v>
      </c>
      <c r="T598">
        <f t="shared" si="58"/>
        <v>0</v>
      </c>
      <c r="U598">
        <f t="shared" si="59"/>
        <v>35.69</v>
      </c>
    </row>
    <row r="599" spans="1:21" x14ac:dyDescent="0.35">
      <c r="A599" s="4" t="s">
        <v>611</v>
      </c>
      <c r="B599" s="2">
        <v>45501</v>
      </c>
      <c r="C599" s="9">
        <f t="shared" si="54"/>
        <v>7</v>
      </c>
      <c r="D599" s="9" t="str">
        <f t="shared" si="55"/>
        <v>Jul</v>
      </c>
      <c r="E599" s="9">
        <f t="shared" si="56"/>
        <v>2024</v>
      </c>
      <c r="F599" t="s">
        <v>2158</v>
      </c>
      <c r="H599" s="9" t="str" cm="1">
        <f t="array" ref="H599">_xlfn.IFS(OR(ISBLANK(G599), G599=""),"Unknown",G599&lt;=12,"Child",G599&lt;=17,"Teen",G599&lt;=29,"Young Adult",G599&lt;=44,"Adult",G599&lt;=59,"Middle Age",G599&lt;=79,"Senior",G599&gt;=80,"Elderly")</f>
        <v>Unknown</v>
      </c>
      <c r="I599" s="4" t="s">
        <v>2561</v>
      </c>
      <c r="J599" s="7">
        <v>110</v>
      </c>
      <c r="K599" s="7">
        <v>117.4</v>
      </c>
      <c r="L599" s="4" t="s">
        <v>2567</v>
      </c>
      <c r="M599" s="4" t="s">
        <v>2576</v>
      </c>
      <c r="N599" s="4" t="s">
        <v>2589</v>
      </c>
      <c r="O599" s="4" t="s">
        <v>2601</v>
      </c>
      <c r="P599" s="11">
        <v>333.65</v>
      </c>
      <c r="Q599" t="s">
        <v>2609</v>
      </c>
      <c r="R599" t="str">
        <f t="shared" si="57"/>
        <v/>
      </c>
      <c r="S599" s="9">
        <v>4</v>
      </c>
      <c r="T599">
        <f t="shared" si="58"/>
        <v>0</v>
      </c>
      <c r="U599">
        <f t="shared" si="59"/>
        <v>333.65</v>
      </c>
    </row>
    <row r="600" spans="1:21" x14ac:dyDescent="0.35">
      <c r="A600" s="4" t="s">
        <v>612</v>
      </c>
      <c r="B600" s="2">
        <v>45591</v>
      </c>
      <c r="C600" s="9">
        <f t="shared" si="54"/>
        <v>10</v>
      </c>
      <c r="D600" s="9" t="str">
        <f t="shared" si="55"/>
        <v>Oct</v>
      </c>
      <c r="E600" s="9">
        <f t="shared" si="56"/>
        <v>2024</v>
      </c>
      <c r="F600" t="s">
        <v>2159</v>
      </c>
      <c r="H600" s="9" t="str" cm="1">
        <f t="array" ref="H600">_xlfn.IFS(OR(ISBLANK(G600), G600=""),"Unknown",G600&lt;=12,"Child",G600&lt;=17,"Teen",G600&lt;=29,"Young Adult",G600&lt;=44,"Adult",G600&lt;=59,"Middle Age",G600&lt;=79,"Senior",G600&gt;=80,"Elderly")</f>
        <v>Unknown</v>
      </c>
      <c r="I600" s="4" t="s">
        <v>2561</v>
      </c>
      <c r="J600" s="7">
        <v>110.9</v>
      </c>
      <c r="K600" s="7"/>
      <c r="L600" s="4" t="s">
        <v>2565</v>
      </c>
      <c r="M600" s="4" t="s">
        <v>2577</v>
      </c>
      <c r="N600" s="4" t="s">
        <v>2585</v>
      </c>
      <c r="O600" s="4" t="s">
        <v>2598</v>
      </c>
      <c r="P600" s="11">
        <v>693.57</v>
      </c>
      <c r="Q600" s="4" t="s">
        <v>2602</v>
      </c>
      <c r="R600" t="str">
        <f t="shared" si="57"/>
        <v/>
      </c>
      <c r="S600" s="9" t="s">
        <v>2610</v>
      </c>
      <c r="T600">
        <f t="shared" si="58"/>
        <v>0</v>
      </c>
      <c r="U600">
        <f t="shared" si="59"/>
        <v>693.57</v>
      </c>
    </row>
    <row r="601" spans="1:21" x14ac:dyDescent="0.35">
      <c r="A601" s="4" t="s">
        <v>613</v>
      </c>
      <c r="B601" s="2">
        <v>45763</v>
      </c>
      <c r="C601" s="9">
        <f t="shared" si="54"/>
        <v>4</v>
      </c>
      <c r="D601" s="9" t="str">
        <f t="shared" si="55"/>
        <v>Apr</v>
      </c>
      <c r="E601" s="9">
        <f t="shared" si="56"/>
        <v>2025</v>
      </c>
      <c r="F601" t="s">
        <v>2160</v>
      </c>
      <c r="G601" s="9">
        <v>62</v>
      </c>
      <c r="H601" s="9" t="str" cm="1">
        <f t="array" ref="H601">_xlfn.IFS(OR(ISBLANK(G601), G601=""),"Unknown",G601&lt;=12,"Child",G601&lt;=17,"Teen",G601&lt;=29,"Young Adult",G601&lt;=44,"Adult",G601&lt;=59,"Middle Age",G601&lt;=79,"Senior",G601&gt;=80,"Elderly")</f>
        <v>Senior</v>
      </c>
      <c r="I601" s="4" t="s">
        <v>2561</v>
      </c>
      <c r="K601" s="7">
        <v>41.5</v>
      </c>
      <c r="L601" s="4" t="s">
        <v>2564</v>
      </c>
      <c r="M601" s="4" t="s">
        <v>2572</v>
      </c>
      <c r="N601" s="4" t="s">
        <v>2588</v>
      </c>
      <c r="O601" s="4" t="s">
        <v>2600</v>
      </c>
      <c r="P601" s="11">
        <v>813.02</v>
      </c>
      <c r="Q601" t="s">
        <v>2609</v>
      </c>
      <c r="R601" t="str">
        <f t="shared" si="57"/>
        <v/>
      </c>
      <c r="S601" s="9">
        <v>1</v>
      </c>
      <c r="T601">
        <f t="shared" si="58"/>
        <v>0</v>
      </c>
      <c r="U601">
        <f t="shared" si="59"/>
        <v>813.02</v>
      </c>
    </row>
    <row r="602" spans="1:21" x14ac:dyDescent="0.35">
      <c r="A602" s="4" t="s">
        <v>614</v>
      </c>
      <c r="B602" s="2">
        <v>45685</v>
      </c>
      <c r="C602" s="9">
        <f t="shared" si="54"/>
        <v>1</v>
      </c>
      <c r="D602" s="9" t="str">
        <f t="shared" si="55"/>
        <v>Jan</v>
      </c>
      <c r="E602" s="9">
        <f t="shared" si="56"/>
        <v>2025</v>
      </c>
      <c r="F602" t="s">
        <v>2161</v>
      </c>
      <c r="H602" s="9" t="str" cm="1">
        <f t="array" ref="H602">_xlfn.IFS(OR(ISBLANK(G602), G602=""),"Unknown",G602&lt;=12,"Child",G602&lt;=17,"Teen",G602&lt;=29,"Young Adult",G602&lt;=44,"Adult",G602&lt;=59,"Middle Age",G602&lt;=79,"Senior",G602&gt;=80,"Elderly")</f>
        <v>Unknown</v>
      </c>
      <c r="I602" s="4" t="s">
        <v>2561</v>
      </c>
      <c r="J602" s="7">
        <v>121.4</v>
      </c>
      <c r="K602" s="7">
        <v>116.2</v>
      </c>
      <c r="L602" s="4" t="s">
        <v>2563</v>
      </c>
      <c r="M602" s="4" t="s">
        <v>2576</v>
      </c>
      <c r="N602" s="4" t="s">
        <v>2585</v>
      </c>
      <c r="O602" s="4" t="s">
        <v>2599</v>
      </c>
      <c r="P602" s="11">
        <v>797.39</v>
      </c>
      <c r="Q602" s="4" t="s">
        <v>2604</v>
      </c>
      <c r="R602" t="str">
        <f t="shared" si="57"/>
        <v/>
      </c>
      <c r="S602" s="9">
        <v>4</v>
      </c>
      <c r="T602">
        <f t="shared" si="58"/>
        <v>0</v>
      </c>
      <c r="U602">
        <f t="shared" si="59"/>
        <v>797.39</v>
      </c>
    </row>
    <row r="603" spans="1:21" x14ac:dyDescent="0.35">
      <c r="A603" s="4" t="s">
        <v>615</v>
      </c>
      <c r="B603" s="2">
        <v>45575</v>
      </c>
      <c r="C603" s="9">
        <f t="shared" si="54"/>
        <v>10</v>
      </c>
      <c r="D603" s="9" t="str">
        <f t="shared" si="55"/>
        <v>Oct</v>
      </c>
      <c r="E603" s="9">
        <f t="shared" si="56"/>
        <v>2024</v>
      </c>
      <c r="F603" t="s">
        <v>2162</v>
      </c>
      <c r="G603" s="9">
        <v>28</v>
      </c>
      <c r="H603" s="9" t="str" cm="1">
        <f t="array" ref="H603">_xlfn.IFS(OR(ISBLANK(G603), G603=""),"Unknown",G603&lt;=12,"Child",G603&lt;=17,"Teen",G603&lt;=29,"Young Adult",G603&lt;=44,"Adult",G603&lt;=59,"Middle Age",G603&lt;=79,"Senior",G603&gt;=80,"Elderly")</f>
        <v>Young Adult</v>
      </c>
      <c r="I603" s="4" t="s">
        <v>2561</v>
      </c>
      <c r="J603" s="7">
        <v>137.30000000000001</v>
      </c>
      <c r="K603" s="7"/>
      <c r="L603" s="4" t="s">
        <v>2567</v>
      </c>
      <c r="M603" s="4" t="s">
        <v>2572</v>
      </c>
      <c r="N603" s="4" t="s">
        <v>2585</v>
      </c>
      <c r="O603" s="4" t="s">
        <v>2600</v>
      </c>
      <c r="P603" s="11">
        <v>253.47</v>
      </c>
      <c r="Q603" s="4" t="s">
        <v>2604</v>
      </c>
      <c r="R603" t="str">
        <f t="shared" si="57"/>
        <v/>
      </c>
      <c r="S603" s="9">
        <v>4</v>
      </c>
      <c r="T603">
        <f t="shared" si="58"/>
        <v>0</v>
      </c>
      <c r="U603">
        <f t="shared" si="59"/>
        <v>253.47</v>
      </c>
    </row>
    <row r="604" spans="1:21" x14ac:dyDescent="0.35">
      <c r="A604" s="4" t="s">
        <v>616</v>
      </c>
      <c r="B604" s="2">
        <v>45997</v>
      </c>
      <c r="C604" s="9">
        <f t="shared" si="54"/>
        <v>12</v>
      </c>
      <c r="D604" s="9" t="str">
        <f t="shared" si="55"/>
        <v>Dec</v>
      </c>
      <c r="E604" s="9">
        <f t="shared" si="56"/>
        <v>2025</v>
      </c>
      <c r="F604" t="s">
        <v>2163</v>
      </c>
      <c r="H604" s="9" t="str" cm="1">
        <f t="array" ref="H604">_xlfn.IFS(OR(ISBLANK(G604), G604=""),"Unknown",G604&lt;=12,"Child",G604&lt;=17,"Teen",G604&lt;=29,"Young Adult",G604&lt;=44,"Adult",G604&lt;=59,"Middle Age",G604&lt;=79,"Senior",G604&gt;=80,"Elderly")</f>
        <v>Unknown</v>
      </c>
      <c r="I604" s="4" t="s">
        <v>2561</v>
      </c>
      <c r="K604" s="7"/>
      <c r="L604" s="4" t="s">
        <v>2566</v>
      </c>
      <c r="M604" s="4" t="s">
        <v>2582</v>
      </c>
      <c r="N604" s="4" t="s">
        <v>2587</v>
      </c>
      <c r="O604" s="4" t="s">
        <v>2599</v>
      </c>
      <c r="P604" s="11">
        <v>999.8</v>
      </c>
      <c r="Q604" t="s">
        <v>2609</v>
      </c>
      <c r="R604" t="str">
        <f t="shared" si="57"/>
        <v/>
      </c>
      <c r="S604" s="9">
        <v>1</v>
      </c>
      <c r="T604">
        <f t="shared" si="58"/>
        <v>0</v>
      </c>
      <c r="U604">
        <f t="shared" si="59"/>
        <v>999.8</v>
      </c>
    </row>
    <row r="605" spans="1:21" x14ac:dyDescent="0.35">
      <c r="A605" s="4" t="s">
        <v>617</v>
      </c>
      <c r="B605" s="2">
        <v>45484</v>
      </c>
      <c r="C605" s="9">
        <f t="shared" si="54"/>
        <v>7</v>
      </c>
      <c r="D605" s="9" t="str">
        <f t="shared" si="55"/>
        <v>Jul</v>
      </c>
      <c r="E605" s="9">
        <f t="shared" si="56"/>
        <v>2024</v>
      </c>
      <c r="F605" t="s">
        <v>2164</v>
      </c>
      <c r="H605" s="9" t="str" cm="1">
        <f t="array" ref="H605">_xlfn.IFS(OR(ISBLANK(G605), G605=""),"Unknown",G605&lt;=12,"Child",G605&lt;=17,"Teen",G605&lt;=29,"Young Adult",G605&lt;=44,"Adult",G605&lt;=59,"Middle Age",G605&lt;=79,"Senior",G605&gt;=80,"Elderly")</f>
        <v>Unknown</v>
      </c>
      <c r="I605" s="4" t="s">
        <v>2561</v>
      </c>
      <c r="K605" s="7">
        <v>74.2</v>
      </c>
      <c r="L605" s="4" t="s">
        <v>2565</v>
      </c>
      <c r="M605" s="4" t="s">
        <v>2570</v>
      </c>
      <c r="N605" s="4" t="s">
        <v>2591</v>
      </c>
      <c r="O605" s="4" t="s">
        <v>2600</v>
      </c>
      <c r="P605" s="11">
        <v>595.11857339249605</v>
      </c>
      <c r="Q605" s="4" t="s">
        <v>2604</v>
      </c>
      <c r="R605" t="str">
        <f t="shared" si="57"/>
        <v/>
      </c>
      <c r="S605" s="9">
        <v>5</v>
      </c>
      <c r="T605">
        <f t="shared" si="58"/>
        <v>0</v>
      </c>
      <c r="U605">
        <f t="shared" si="59"/>
        <v>595.11857339249605</v>
      </c>
    </row>
    <row r="606" spans="1:21" x14ac:dyDescent="0.35">
      <c r="A606" s="4" t="s">
        <v>618</v>
      </c>
      <c r="B606" s="2">
        <v>45606</v>
      </c>
      <c r="C606" s="9">
        <f t="shared" si="54"/>
        <v>11</v>
      </c>
      <c r="D606" s="9" t="str">
        <f t="shared" si="55"/>
        <v>Nov</v>
      </c>
      <c r="E606" s="9">
        <f t="shared" si="56"/>
        <v>2024</v>
      </c>
      <c r="F606" t="s">
        <v>2165</v>
      </c>
      <c r="H606" s="9" t="str" cm="1">
        <f t="array" ref="H606">_xlfn.IFS(OR(ISBLANK(G606), G606=""),"Unknown",G606&lt;=12,"Child",G606&lt;=17,"Teen",G606&lt;=29,"Young Adult",G606&lt;=44,"Adult",G606&lt;=59,"Middle Age",G606&lt;=79,"Senior",G606&gt;=80,"Elderly")</f>
        <v>Unknown</v>
      </c>
      <c r="I606" s="4" t="s">
        <v>2561</v>
      </c>
      <c r="K606" s="7"/>
      <c r="L606" s="4" t="s">
        <v>2565</v>
      </c>
      <c r="M606" s="4" t="s">
        <v>2583</v>
      </c>
      <c r="N606" s="4" t="s">
        <v>2585</v>
      </c>
      <c r="O606" s="4" t="s">
        <v>2601</v>
      </c>
      <c r="P606" s="11">
        <v>537.51</v>
      </c>
      <c r="Q606" s="4" t="s">
        <v>2603</v>
      </c>
      <c r="R606" t="str">
        <f t="shared" si="57"/>
        <v/>
      </c>
      <c r="S606" s="9">
        <v>4</v>
      </c>
      <c r="T606">
        <f t="shared" si="58"/>
        <v>537.51</v>
      </c>
      <c r="U606">
        <f t="shared" si="59"/>
        <v>0</v>
      </c>
    </row>
    <row r="607" spans="1:21" x14ac:dyDescent="0.35">
      <c r="A607" s="4" t="s">
        <v>619</v>
      </c>
      <c r="B607" s="2">
        <v>45580</v>
      </c>
      <c r="C607" s="9">
        <f t="shared" si="54"/>
        <v>10</v>
      </c>
      <c r="D607" s="9" t="str">
        <f t="shared" si="55"/>
        <v>Oct</v>
      </c>
      <c r="E607" s="9">
        <f t="shared" si="56"/>
        <v>2024</v>
      </c>
      <c r="F607" t="s">
        <v>2166</v>
      </c>
      <c r="H607" s="9" t="str" cm="1">
        <f t="array" ref="H607">_xlfn.IFS(OR(ISBLANK(G607), G607=""),"Unknown",G607&lt;=12,"Child",G607&lt;=17,"Teen",G607&lt;=29,"Young Adult",G607&lt;=44,"Adult",G607&lt;=59,"Middle Age",G607&lt;=79,"Senior",G607&gt;=80,"Elderly")</f>
        <v>Unknown</v>
      </c>
      <c r="I607" t="s">
        <v>2607</v>
      </c>
      <c r="K607" s="7">
        <v>51.1</v>
      </c>
      <c r="L607" s="4" t="s">
        <v>2567</v>
      </c>
      <c r="M607" s="4" t="s">
        <v>2577</v>
      </c>
      <c r="N607" s="4" t="s">
        <v>2588</v>
      </c>
      <c r="O607" s="4" t="s">
        <v>2599</v>
      </c>
      <c r="P607" s="11">
        <v>609.16</v>
      </c>
      <c r="Q607" t="s">
        <v>2609</v>
      </c>
      <c r="R607" t="str">
        <f t="shared" si="57"/>
        <v/>
      </c>
      <c r="S607" s="9" t="s">
        <v>2610</v>
      </c>
      <c r="T607">
        <f t="shared" si="58"/>
        <v>0</v>
      </c>
      <c r="U607">
        <f t="shared" si="59"/>
        <v>609.16</v>
      </c>
    </row>
    <row r="608" spans="1:21" x14ac:dyDescent="0.35">
      <c r="A608" s="4" t="s">
        <v>620</v>
      </c>
      <c r="B608" s="2">
        <v>45719</v>
      </c>
      <c r="C608" s="9">
        <f t="shared" si="54"/>
        <v>3</v>
      </c>
      <c r="D608" s="9" t="str">
        <f t="shared" si="55"/>
        <v>Mar</v>
      </c>
      <c r="E608" s="9">
        <f t="shared" si="56"/>
        <v>2025</v>
      </c>
      <c r="F608" t="s">
        <v>2167</v>
      </c>
      <c r="G608" s="9">
        <v>9</v>
      </c>
      <c r="H608" s="9" t="str" cm="1">
        <f t="array" ref="H608">_xlfn.IFS(OR(ISBLANK(G608), G608=""),"Unknown",G608&lt;=12,"Child",G608&lt;=17,"Teen",G608&lt;=29,"Young Adult",G608&lt;=44,"Adult",G608&lt;=59,"Middle Age",G608&lt;=79,"Senior",G608&gt;=80,"Elderly")</f>
        <v>Child</v>
      </c>
      <c r="I608" t="s">
        <v>2607</v>
      </c>
      <c r="K608" s="7"/>
      <c r="L608" s="4" t="s">
        <v>2568</v>
      </c>
      <c r="M608" s="4" t="s">
        <v>2579</v>
      </c>
      <c r="N608" s="4" t="s">
        <v>2585</v>
      </c>
      <c r="O608" s="4" t="s">
        <v>2599</v>
      </c>
      <c r="P608" s="11">
        <v>217.09</v>
      </c>
      <c r="Q608" t="s">
        <v>2609</v>
      </c>
      <c r="R608" t="str">
        <f t="shared" si="57"/>
        <v/>
      </c>
      <c r="S608" s="9">
        <v>2</v>
      </c>
      <c r="T608">
        <f t="shared" si="58"/>
        <v>0</v>
      </c>
      <c r="U608">
        <f t="shared" si="59"/>
        <v>217.09</v>
      </c>
    </row>
    <row r="609" spans="1:21" x14ac:dyDescent="0.35">
      <c r="A609" s="4" t="s">
        <v>621</v>
      </c>
      <c r="B609" s="2">
        <v>45658</v>
      </c>
      <c r="C609" s="9">
        <f t="shared" si="54"/>
        <v>1</v>
      </c>
      <c r="D609" s="9" t="str">
        <f t="shared" si="55"/>
        <v>Jan</v>
      </c>
      <c r="E609" s="9">
        <f t="shared" si="56"/>
        <v>2025</v>
      </c>
      <c r="F609" t="s">
        <v>2168</v>
      </c>
      <c r="H609" s="9" t="str" cm="1">
        <f t="array" ref="H609">_xlfn.IFS(OR(ISBLANK(G609), G609=""),"Unknown",G609&lt;=12,"Child",G609&lt;=17,"Teen",G609&lt;=29,"Young Adult",G609&lt;=44,"Adult",G609&lt;=59,"Middle Age",G609&lt;=79,"Senior",G609&gt;=80,"Elderly")</f>
        <v>Unknown</v>
      </c>
      <c r="I609" t="s">
        <v>2607</v>
      </c>
      <c r="J609" s="7">
        <v>158.5</v>
      </c>
      <c r="K609" s="7">
        <v>76.400000000000006</v>
      </c>
      <c r="L609" s="4" t="s">
        <v>2565</v>
      </c>
      <c r="M609" s="4" t="s">
        <v>2580</v>
      </c>
      <c r="N609" s="4" t="s">
        <v>2587</v>
      </c>
      <c r="O609" s="4" t="s">
        <v>2599</v>
      </c>
      <c r="P609" s="11">
        <v>956.16</v>
      </c>
      <c r="Q609" t="s">
        <v>2609</v>
      </c>
      <c r="R609" t="str">
        <f t="shared" si="57"/>
        <v/>
      </c>
      <c r="S609" s="9" t="s">
        <v>2610</v>
      </c>
      <c r="T609">
        <f t="shared" si="58"/>
        <v>0</v>
      </c>
      <c r="U609">
        <f t="shared" si="59"/>
        <v>956.16</v>
      </c>
    </row>
    <row r="610" spans="1:21" x14ac:dyDescent="0.35">
      <c r="A610" s="4" t="s">
        <v>622</v>
      </c>
      <c r="B610" s="2">
        <v>45517</v>
      </c>
      <c r="C610" s="9">
        <f t="shared" si="54"/>
        <v>8</v>
      </c>
      <c r="D610" s="9" t="str">
        <f t="shared" si="55"/>
        <v>Aug</v>
      </c>
      <c r="E610" s="9">
        <f t="shared" si="56"/>
        <v>2024</v>
      </c>
      <c r="F610" t="s">
        <v>1638</v>
      </c>
      <c r="H610" s="9" t="str" cm="1">
        <f t="array" ref="H610">_xlfn.IFS(OR(ISBLANK(G610), G610=""),"Unknown",G610&lt;=12,"Child",G610&lt;=17,"Teen",G610&lt;=29,"Young Adult",G610&lt;=44,"Adult",G610&lt;=59,"Middle Age",G610&lt;=79,"Senior",G610&gt;=80,"Elderly")</f>
        <v>Unknown</v>
      </c>
      <c r="I610" s="4" t="s">
        <v>2607</v>
      </c>
      <c r="K610" s="7">
        <v>50</v>
      </c>
      <c r="L610" s="4" t="s">
        <v>2563</v>
      </c>
      <c r="M610" s="4" t="s">
        <v>2575</v>
      </c>
      <c r="N610" s="4" t="s">
        <v>2589</v>
      </c>
      <c r="O610" s="4" t="s">
        <v>2601</v>
      </c>
      <c r="P610" s="11">
        <v>884.36</v>
      </c>
      <c r="Q610" t="s">
        <v>2609</v>
      </c>
      <c r="R610" t="str">
        <f t="shared" si="57"/>
        <v/>
      </c>
      <c r="S610" s="9" t="s">
        <v>2610</v>
      </c>
      <c r="T610">
        <f t="shared" si="58"/>
        <v>0</v>
      </c>
      <c r="U610">
        <f t="shared" si="59"/>
        <v>884.36</v>
      </c>
    </row>
    <row r="611" spans="1:21" x14ac:dyDescent="0.35">
      <c r="A611" s="4" t="s">
        <v>623</v>
      </c>
      <c r="B611" s="2">
        <v>45659</v>
      </c>
      <c r="C611" s="9">
        <f t="shared" si="54"/>
        <v>1</v>
      </c>
      <c r="D611" s="9" t="str">
        <f t="shared" si="55"/>
        <v>Jan</v>
      </c>
      <c r="E611" s="9">
        <f t="shared" si="56"/>
        <v>2025</v>
      </c>
      <c r="F611" t="s">
        <v>2169</v>
      </c>
      <c r="H611" s="9" t="str" cm="1">
        <f t="array" ref="H611">_xlfn.IFS(OR(ISBLANK(G611), G611=""),"Unknown",G611&lt;=12,"Child",G611&lt;=17,"Teen",G611&lt;=29,"Young Adult",G611&lt;=44,"Adult",G611&lt;=59,"Middle Age",G611&lt;=79,"Senior",G611&gt;=80,"Elderly")</f>
        <v>Unknown</v>
      </c>
      <c r="I611" s="4" t="s">
        <v>2561</v>
      </c>
      <c r="K611" s="7">
        <v>55.5</v>
      </c>
      <c r="L611" s="4" t="s">
        <v>2565</v>
      </c>
      <c r="M611" s="4" t="s">
        <v>2576</v>
      </c>
      <c r="N611" s="4" t="s">
        <v>2586</v>
      </c>
      <c r="O611" s="4" t="s">
        <v>2600</v>
      </c>
      <c r="P611" s="11">
        <v>341.79</v>
      </c>
      <c r="Q611" t="s">
        <v>2609</v>
      </c>
      <c r="R611" t="str">
        <f t="shared" si="57"/>
        <v/>
      </c>
      <c r="S611" s="9">
        <v>3</v>
      </c>
      <c r="T611">
        <f t="shared" si="58"/>
        <v>0</v>
      </c>
      <c r="U611">
        <f t="shared" si="59"/>
        <v>341.79</v>
      </c>
    </row>
    <row r="612" spans="1:21" x14ac:dyDescent="0.35">
      <c r="A612" s="4" t="s">
        <v>624</v>
      </c>
      <c r="B612" s="2">
        <v>45593</v>
      </c>
      <c r="C612" s="9">
        <f t="shared" si="54"/>
        <v>10</v>
      </c>
      <c r="D612" s="9" t="str">
        <f t="shared" si="55"/>
        <v>Oct</v>
      </c>
      <c r="E612" s="9">
        <f t="shared" si="56"/>
        <v>2024</v>
      </c>
      <c r="F612" t="s">
        <v>2170</v>
      </c>
      <c r="H612" s="9" t="str" cm="1">
        <f t="array" ref="H612">_xlfn.IFS(OR(ISBLANK(G612), G612=""),"Unknown",G612&lt;=12,"Child",G612&lt;=17,"Teen",G612&lt;=29,"Young Adult",G612&lt;=44,"Adult",G612&lt;=59,"Middle Age",G612&lt;=79,"Senior",G612&gt;=80,"Elderly")</f>
        <v>Unknown</v>
      </c>
      <c r="I612" s="4" t="s">
        <v>2561</v>
      </c>
      <c r="K612" s="7">
        <v>55.1</v>
      </c>
      <c r="L612" s="4" t="s">
        <v>2566</v>
      </c>
      <c r="M612" s="4" t="s">
        <v>2572</v>
      </c>
      <c r="N612" s="4" t="s">
        <v>2589</v>
      </c>
      <c r="O612" s="4" t="s">
        <v>2598</v>
      </c>
      <c r="P612" s="11">
        <v>591.27</v>
      </c>
      <c r="Q612" s="4" t="s">
        <v>2604</v>
      </c>
      <c r="R612" t="str">
        <f t="shared" si="57"/>
        <v/>
      </c>
      <c r="S612" s="9">
        <v>4</v>
      </c>
      <c r="T612">
        <f t="shared" si="58"/>
        <v>0</v>
      </c>
      <c r="U612">
        <f t="shared" si="59"/>
        <v>591.27</v>
      </c>
    </row>
    <row r="613" spans="1:21" x14ac:dyDescent="0.35">
      <c r="A613" s="4" t="s">
        <v>625</v>
      </c>
      <c r="B613" s="2">
        <v>45734</v>
      </c>
      <c r="C613" s="9">
        <f t="shared" si="54"/>
        <v>3</v>
      </c>
      <c r="D613" s="9" t="str">
        <f t="shared" si="55"/>
        <v>Mar</v>
      </c>
      <c r="E613" s="9">
        <f t="shared" si="56"/>
        <v>2025</v>
      </c>
      <c r="F613" t="s">
        <v>2171</v>
      </c>
      <c r="G613" s="9">
        <v>41</v>
      </c>
      <c r="H613" s="9" t="str" cm="1">
        <f t="array" ref="H613">_xlfn.IFS(OR(ISBLANK(G613), G613=""),"Unknown",G613&lt;=12,"Child",G613&lt;=17,"Teen",G613&lt;=29,"Young Adult",G613&lt;=44,"Adult",G613&lt;=59,"Middle Age",G613&lt;=79,"Senior",G613&gt;=80,"Elderly")</f>
        <v>Adult</v>
      </c>
      <c r="I613" t="s">
        <v>2607</v>
      </c>
      <c r="K613" s="7"/>
      <c r="L613" s="4" t="s">
        <v>2566</v>
      </c>
      <c r="M613" s="4" t="s">
        <v>2571</v>
      </c>
      <c r="N613" s="4" t="s">
        <v>2590</v>
      </c>
      <c r="O613" s="4" t="s">
        <v>2601</v>
      </c>
      <c r="P613" s="11">
        <v>315.85000000000002</v>
      </c>
      <c r="Q613" s="4" t="s">
        <v>2604</v>
      </c>
      <c r="R613" t="str">
        <f t="shared" si="57"/>
        <v/>
      </c>
      <c r="S613" s="9" t="s">
        <v>2610</v>
      </c>
      <c r="T613">
        <f t="shared" si="58"/>
        <v>0</v>
      </c>
      <c r="U613">
        <f t="shared" si="59"/>
        <v>315.85000000000002</v>
      </c>
    </row>
    <row r="614" spans="1:21" x14ac:dyDescent="0.35">
      <c r="A614" s="4" t="s">
        <v>626</v>
      </c>
      <c r="B614" s="2">
        <v>45525</v>
      </c>
      <c r="C614" s="9">
        <f t="shared" si="54"/>
        <v>8</v>
      </c>
      <c r="D614" s="9" t="str">
        <f t="shared" si="55"/>
        <v>Aug</v>
      </c>
      <c r="E614" s="9">
        <f t="shared" si="56"/>
        <v>2024</v>
      </c>
      <c r="F614" t="s">
        <v>2172</v>
      </c>
      <c r="H614" s="9" t="str" cm="1">
        <f t="array" ref="H614">_xlfn.IFS(OR(ISBLANK(G614), G614=""),"Unknown",G614&lt;=12,"Child",G614&lt;=17,"Teen",G614&lt;=29,"Young Adult",G614&lt;=44,"Adult",G614&lt;=59,"Middle Age",G614&lt;=79,"Senior",G614&gt;=80,"Elderly")</f>
        <v>Unknown</v>
      </c>
      <c r="I614" t="s">
        <v>2607</v>
      </c>
      <c r="K614" s="7">
        <v>75.099999999999994</v>
      </c>
      <c r="L614" s="4" t="s">
        <v>2565</v>
      </c>
      <c r="M614" s="4" t="s">
        <v>2571</v>
      </c>
      <c r="N614" s="4" t="s">
        <v>2589</v>
      </c>
      <c r="O614" s="4" t="s">
        <v>2599</v>
      </c>
      <c r="P614" s="11">
        <v>709.66</v>
      </c>
      <c r="Q614" s="4" t="s">
        <v>2604</v>
      </c>
      <c r="R614" t="str">
        <f t="shared" si="57"/>
        <v/>
      </c>
      <c r="S614" s="9">
        <v>1</v>
      </c>
      <c r="T614">
        <f t="shared" si="58"/>
        <v>0</v>
      </c>
      <c r="U614">
        <f t="shared" si="59"/>
        <v>709.66</v>
      </c>
    </row>
    <row r="615" spans="1:21" x14ac:dyDescent="0.35">
      <c r="A615" s="4" t="s">
        <v>627</v>
      </c>
      <c r="B615" s="2">
        <v>45679</v>
      </c>
      <c r="C615" s="9">
        <f t="shared" si="54"/>
        <v>1</v>
      </c>
      <c r="D615" s="9" t="str">
        <f t="shared" si="55"/>
        <v>Jan</v>
      </c>
      <c r="E615" s="9">
        <f t="shared" si="56"/>
        <v>2025</v>
      </c>
      <c r="F615" t="s">
        <v>2173</v>
      </c>
      <c r="G615" s="9">
        <v>46</v>
      </c>
      <c r="H615" s="9" t="str" cm="1">
        <f t="array" ref="H615">_xlfn.IFS(OR(ISBLANK(G615), G615=""),"Unknown",G615&lt;=12,"Child",G615&lt;=17,"Teen",G615&lt;=29,"Young Adult",G615&lt;=44,"Adult",G615&lt;=59,"Middle Age",G615&lt;=79,"Senior",G615&gt;=80,"Elderly")</f>
        <v>Middle Age</v>
      </c>
      <c r="I615" s="4" t="s">
        <v>2558</v>
      </c>
      <c r="K615" s="7">
        <v>90.6</v>
      </c>
      <c r="L615" s="4" t="s">
        <v>2564</v>
      </c>
      <c r="M615" s="4" t="s">
        <v>2583</v>
      </c>
      <c r="N615" s="4" t="s">
        <v>2584</v>
      </c>
      <c r="O615" s="4" t="s">
        <v>2598</v>
      </c>
      <c r="P615" s="11">
        <v>209.94824872940299</v>
      </c>
      <c r="Q615" t="s">
        <v>2609</v>
      </c>
      <c r="R615" t="str">
        <f t="shared" si="57"/>
        <v/>
      </c>
      <c r="S615" s="9">
        <v>5</v>
      </c>
      <c r="T615">
        <f t="shared" si="58"/>
        <v>0</v>
      </c>
      <c r="U615">
        <f t="shared" si="59"/>
        <v>209.94824872940299</v>
      </c>
    </row>
    <row r="616" spans="1:21" x14ac:dyDescent="0.35">
      <c r="A616" s="4" t="s">
        <v>628</v>
      </c>
      <c r="B616" s="2">
        <v>45715</v>
      </c>
      <c r="C616" s="9">
        <f t="shared" si="54"/>
        <v>2</v>
      </c>
      <c r="D616" s="9" t="str">
        <f t="shared" si="55"/>
        <v>Feb</v>
      </c>
      <c r="E616" s="9">
        <f t="shared" si="56"/>
        <v>2025</v>
      </c>
      <c r="F616" t="s">
        <v>2174</v>
      </c>
      <c r="H616" s="9" t="str" cm="1">
        <f t="array" ref="H616">_xlfn.IFS(OR(ISBLANK(G616), G616=""),"Unknown",G616&lt;=12,"Child",G616&lt;=17,"Teen",G616&lt;=29,"Young Adult",G616&lt;=44,"Adult",G616&lt;=59,"Middle Age",G616&lt;=79,"Senior",G616&gt;=80,"Elderly")</f>
        <v>Unknown</v>
      </c>
      <c r="I616" s="4" t="s">
        <v>2558</v>
      </c>
      <c r="K616" s="7"/>
      <c r="L616" s="4" t="s">
        <v>2563</v>
      </c>
      <c r="M616" s="4" t="s">
        <v>2571</v>
      </c>
      <c r="N616" s="4" t="s">
        <v>2585</v>
      </c>
      <c r="O616" s="4" t="s">
        <v>2600</v>
      </c>
      <c r="P616" s="11">
        <v>50.41</v>
      </c>
      <c r="Q616" t="s">
        <v>2609</v>
      </c>
      <c r="R616" t="str">
        <f t="shared" si="57"/>
        <v/>
      </c>
      <c r="S616" s="9" t="s">
        <v>2610</v>
      </c>
      <c r="T616">
        <f t="shared" si="58"/>
        <v>0</v>
      </c>
      <c r="U616">
        <f t="shared" si="59"/>
        <v>50.41</v>
      </c>
    </row>
    <row r="617" spans="1:21" x14ac:dyDescent="0.35">
      <c r="A617" s="4" t="s">
        <v>629</v>
      </c>
      <c r="B617" s="2">
        <v>45581</v>
      </c>
      <c r="C617" s="9">
        <f t="shared" si="54"/>
        <v>10</v>
      </c>
      <c r="D617" s="9" t="str">
        <f t="shared" si="55"/>
        <v>Oct</v>
      </c>
      <c r="E617" s="9">
        <f t="shared" si="56"/>
        <v>2024</v>
      </c>
      <c r="F617" t="s">
        <v>2175</v>
      </c>
      <c r="H617" s="9" t="str" cm="1">
        <f t="array" ref="H617">_xlfn.IFS(OR(ISBLANK(G617), G617=""),"Unknown",G617&lt;=12,"Child",G617&lt;=17,"Teen",G617&lt;=29,"Young Adult",G617&lt;=44,"Adult",G617&lt;=59,"Middle Age",G617&lt;=79,"Senior",G617&gt;=80,"Elderly")</f>
        <v>Unknown</v>
      </c>
      <c r="I617" t="s">
        <v>2607</v>
      </c>
      <c r="J617" s="7">
        <v>176</v>
      </c>
      <c r="K617" s="7">
        <v>89.6</v>
      </c>
      <c r="L617" s="4" t="s">
        <v>2567</v>
      </c>
      <c r="M617" s="4" t="s">
        <v>2583</v>
      </c>
      <c r="N617" s="4" t="s">
        <v>2589</v>
      </c>
      <c r="O617" s="4" t="s">
        <v>2599</v>
      </c>
      <c r="P617" s="11">
        <v>329.88745377975198</v>
      </c>
      <c r="Q617" t="s">
        <v>2609</v>
      </c>
      <c r="R617" t="str">
        <f t="shared" si="57"/>
        <v/>
      </c>
      <c r="S617" s="9" t="s">
        <v>2610</v>
      </c>
      <c r="T617">
        <f t="shared" si="58"/>
        <v>0</v>
      </c>
      <c r="U617">
        <f t="shared" si="59"/>
        <v>329.88745377975198</v>
      </c>
    </row>
    <row r="618" spans="1:21" x14ac:dyDescent="0.35">
      <c r="A618" s="4" t="s">
        <v>630</v>
      </c>
      <c r="B618" s="2">
        <v>45549</v>
      </c>
      <c r="C618" s="9">
        <f t="shared" si="54"/>
        <v>9</v>
      </c>
      <c r="D618" s="9" t="str">
        <f t="shared" si="55"/>
        <v>Sep</v>
      </c>
      <c r="E618" s="9">
        <f t="shared" si="56"/>
        <v>2024</v>
      </c>
      <c r="F618" t="s">
        <v>2176</v>
      </c>
      <c r="H618" s="9" t="str" cm="1">
        <f t="array" ref="H618">_xlfn.IFS(OR(ISBLANK(G618), G618=""),"Unknown",G618&lt;=12,"Child",G618&lt;=17,"Teen",G618&lt;=29,"Young Adult",G618&lt;=44,"Adult",G618&lt;=59,"Middle Age",G618&lt;=79,"Senior",G618&gt;=80,"Elderly")</f>
        <v>Unknown</v>
      </c>
      <c r="I618" t="s">
        <v>2607</v>
      </c>
      <c r="K618" s="7"/>
      <c r="L618" s="4" t="s">
        <v>2568</v>
      </c>
      <c r="M618" s="4" t="s">
        <v>2580</v>
      </c>
      <c r="N618" s="4" t="s">
        <v>2585</v>
      </c>
      <c r="O618" s="4" t="s">
        <v>2599</v>
      </c>
      <c r="P618" s="11">
        <v>347.96</v>
      </c>
      <c r="Q618" s="4" t="s">
        <v>2603</v>
      </c>
      <c r="R618" t="str">
        <f t="shared" si="57"/>
        <v/>
      </c>
      <c r="S618" s="9">
        <v>3</v>
      </c>
      <c r="T618">
        <f t="shared" si="58"/>
        <v>347.96</v>
      </c>
      <c r="U618">
        <f t="shared" si="59"/>
        <v>0</v>
      </c>
    </row>
    <row r="619" spans="1:21" x14ac:dyDescent="0.35">
      <c r="A619" s="4" t="s">
        <v>631</v>
      </c>
      <c r="B619" s="2">
        <v>45512</v>
      </c>
      <c r="C619" s="9">
        <f t="shared" si="54"/>
        <v>8</v>
      </c>
      <c r="D619" s="9" t="str">
        <f t="shared" si="55"/>
        <v>Aug</v>
      </c>
      <c r="E619" s="9">
        <f t="shared" si="56"/>
        <v>2024</v>
      </c>
      <c r="F619" t="s">
        <v>2177</v>
      </c>
      <c r="H619" s="9" t="str" cm="1">
        <f t="array" ref="H619">_xlfn.IFS(OR(ISBLANK(G619), G619=""),"Unknown",G619&lt;=12,"Child",G619&lt;=17,"Teen",G619&lt;=29,"Young Adult",G619&lt;=44,"Adult",G619&lt;=59,"Middle Age",G619&lt;=79,"Senior",G619&gt;=80,"Elderly")</f>
        <v>Unknown</v>
      </c>
      <c r="I619" t="s">
        <v>2607</v>
      </c>
      <c r="J619" s="7">
        <v>164.6</v>
      </c>
      <c r="K619" s="7"/>
      <c r="L619" s="4" t="s">
        <v>2565</v>
      </c>
      <c r="M619" s="4" t="s">
        <v>2572</v>
      </c>
      <c r="N619" s="4" t="s">
        <v>2590</v>
      </c>
      <c r="O619" s="4" t="s">
        <v>2599</v>
      </c>
      <c r="P619" s="11">
        <v>682</v>
      </c>
      <c r="Q619" s="4" t="s">
        <v>2602</v>
      </c>
      <c r="R619" t="str">
        <f t="shared" si="57"/>
        <v/>
      </c>
      <c r="S619" s="9">
        <v>1</v>
      </c>
      <c r="T619">
        <f t="shared" si="58"/>
        <v>0</v>
      </c>
      <c r="U619">
        <f t="shared" si="59"/>
        <v>682</v>
      </c>
    </row>
    <row r="620" spans="1:21" x14ac:dyDescent="0.35">
      <c r="A620" s="4" t="s">
        <v>632</v>
      </c>
      <c r="B620" s="2">
        <v>45737</v>
      </c>
      <c r="C620" s="9">
        <f t="shared" si="54"/>
        <v>3</v>
      </c>
      <c r="D620" s="9" t="str">
        <f t="shared" si="55"/>
        <v>Mar</v>
      </c>
      <c r="E620" s="9">
        <f t="shared" si="56"/>
        <v>2025</v>
      </c>
      <c r="F620" t="s">
        <v>2178</v>
      </c>
      <c r="G620" s="9">
        <v>84</v>
      </c>
      <c r="H620" s="9" t="str" cm="1">
        <f t="array" ref="H620">_xlfn.IFS(OR(ISBLANK(G620), G620=""),"Unknown",G620&lt;=12,"Child",G620&lt;=17,"Teen",G620&lt;=29,"Young Adult",G620&lt;=44,"Adult",G620&lt;=59,"Middle Age",G620&lt;=79,"Senior",G620&gt;=80,"Elderly")</f>
        <v>Elderly</v>
      </c>
      <c r="I620" s="4" t="s">
        <v>2558</v>
      </c>
      <c r="K620" s="7"/>
      <c r="L620" s="4" t="s">
        <v>2564</v>
      </c>
      <c r="M620" s="4" t="s">
        <v>2577</v>
      </c>
      <c r="N620" s="4" t="s">
        <v>2585</v>
      </c>
      <c r="O620" s="4" t="s">
        <v>2599</v>
      </c>
      <c r="P620" s="11">
        <v>194.71</v>
      </c>
      <c r="Q620" t="s">
        <v>2609</v>
      </c>
      <c r="R620" t="str">
        <f t="shared" si="57"/>
        <v/>
      </c>
      <c r="S620" s="9">
        <v>2</v>
      </c>
      <c r="T620">
        <f t="shared" si="58"/>
        <v>0</v>
      </c>
      <c r="U620">
        <f t="shared" si="59"/>
        <v>194.71</v>
      </c>
    </row>
    <row r="621" spans="1:21" x14ac:dyDescent="0.35">
      <c r="A621" s="4" t="s">
        <v>633</v>
      </c>
      <c r="B621" s="2">
        <v>45552</v>
      </c>
      <c r="C621" s="9">
        <f t="shared" si="54"/>
        <v>9</v>
      </c>
      <c r="D621" s="9" t="str">
        <f t="shared" si="55"/>
        <v>Sep</v>
      </c>
      <c r="E621" s="9">
        <f t="shared" si="56"/>
        <v>2024</v>
      </c>
      <c r="F621" t="s">
        <v>2179</v>
      </c>
      <c r="G621" s="9">
        <v>73</v>
      </c>
      <c r="H621" s="9" t="str" cm="1">
        <f t="array" ref="H621">_xlfn.IFS(OR(ISBLANK(G621), G621=""),"Unknown",G621&lt;=12,"Child",G621&lt;=17,"Teen",G621&lt;=29,"Young Adult",G621&lt;=44,"Adult",G621&lt;=59,"Middle Age",G621&lt;=79,"Senior",G621&gt;=80,"Elderly")</f>
        <v>Senior</v>
      </c>
      <c r="I621" t="s">
        <v>2607</v>
      </c>
      <c r="K621" s="7">
        <v>101.2</v>
      </c>
      <c r="L621" s="4" t="s">
        <v>2565</v>
      </c>
      <c r="M621" s="4" t="s">
        <v>2572</v>
      </c>
      <c r="N621" s="4" t="s">
        <v>2590</v>
      </c>
      <c r="O621" s="4" t="s">
        <v>2600</v>
      </c>
      <c r="P621" s="11">
        <v>811.23</v>
      </c>
      <c r="Q621" s="4" t="s">
        <v>2603</v>
      </c>
      <c r="R621" t="str">
        <f t="shared" si="57"/>
        <v/>
      </c>
      <c r="S621" s="9">
        <v>2</v>
      </c>
      <c r="T621">
        <f t="shared" si="58"/>
        <v>811.23</v>
      </c>
      <c r="U621">
        <f t="shared" si="59"/>
        <v>0</v>
      </c>
    </row>
    <row r="622" spans="1:21" x14ac:dyDescent="0.35">
      <c r="A622" s="4" t="s">
        <v>634</v>
      </c>
      <c r="B622" s="2">
        <v>45649</v>
      </c>
      <c r="C622" s="9">
        <f t="shared" si="54"/>
        <v>12</v>
      </c>
      <c r="D622" s="9" t="str">
        <f t="shared" si="55"/>
        <v>Dec</v>
      </c>
      <c r="E622" s="9">
        <f t="shared" si="56"/>
        <v>2024</v>
      </c>
      <c r="F622" t="s">
        <v>2180</v>
      </c>
      <c r="H622" s="9" t="str" cm="1">
        <f t="array" ref="H622">_xlfn.IFS(OR(ISBLANK(G622), G622=""),"Unknown",G622&lt;=12,"Child",G622&lt;=17,"Teen",G622&lt;=29,"Young Adult",G622&lt;=44,"Adult",G622&lt;=59,"Middle Age",G622&lt;=79,"Senior",G622&gt;=80,"Elderly")</f>
        <v>Unknown</v>
      </c>
      <c r="I622" t="s">
        <v>2607</v>
      </c>
      <c r="K622" s="7">
        <v>47</v>
      </c>
      <c r="L622" s="4" t="s">
        <v>2567</v>
      </c>
      <c r="M622" s="4" t="s">
        <v>2580</v>
      </c>
      <c r="N622" s="4" t="s">
        <v>2590</v>
      </c>
      <c r="O622" s="4" t="s">
        <v>2600</v>
      </c>
      <c r="P622" s="11">
        <v>199.41</v>
      </c>
      <c r="Q622" s="4" t="s">
        <v>2603</v>
      </c>
      <c r="R622" t="str">
        <f t="shared" si="57"/>
        <v/>
      </c>
      <c r="S622" s="9">
        <v>5</v>
      </c>
      <c r="T622">
        <f t="shared" si="58"/>
        <v>199.41</v>
      </c>
      <c r="U622">
        <f t="shared" si="59"/>
        <v>0</v>
      </c>
    </row>
    <row r="623" spans="1:21" x14ac:dyDescent="0.35">
      <c r="A623" s="4" t="s">
        <v>635</v>
      </c>
      <c r="B623" s="2">
        <v>45527</v>
      </c>
      <c r="C623" s="9">
        <f t="shared" si="54"/>
        <v>8</v>
      </c>
      <c r="D623" s="9" t="str">
        <f t="shared" si="55"/>
        <v>Aug</v>
      </c>
      <c r="E623" s="9">
        <f t="shared" si="56"/>
        <v>2024</v>
      </c>
      <c r="F623" t="s">
        <v>2181</v>
      </c>
      <c r="H623" s="9" t="str" cm="1">
        <f t="array" ref="H623">_xlfn.IFS(OR(ISBLANK(G623), G623=""),"Unknown",G623&lt;=12,"Child",G623&lt;=17,"Teen",G623&lt;=29,"Young Adult",G623&lt;=44,"Adult",G623&lt;=59,"Middle Age",G623&lt;=79,"Senior",G623&gt;=80,"Elderly")</f>
        <v>Unknown</v>
      </c>
      <c r="I623" t="s">
        <v>2607</v>
      </c>
      <c r="J623" s="7">
        <v>144.19999999999999</v>
      </c>
      <c r="K623" s="7"/>
      <c r="L623" s="4" t="s">
        <v>2568</v>
      </c>
      <c r="M623" s="4" t="s">
        <v>2579</v>
      </c>
      <c r="N623" s="4" t="s">
        <v>2588</v>
      </c>
      <c r="O623" s="4" t="s">
        <v>2599</v>
      </c>
      <c r="P623" s="11">
        <v>269.8</v>
      </c>
      <c r="Q623" t="s">
        <v>2609</v>
      </c>
      <c r="R623" t="str">
        <f t="shared" si="57"/>
        <v/>
      </c>
      <c r="S623" s="9">
        <v>4</v>
      </c>
      <c r="T623">
        <f t="shared" si="58"/>
        <v>0</v>
      </c>
      <c r="U623">
        <f t="shared" si="59"/>
        <v>269.8</v>
      </c>
    </row>
    <row r="624" spans="1:21" x14ac:dyDescent="0.35">
      <c r="A624" s="4" t="s">
        <v>636</v>
      </c>
      <c r="B624" s="2">
        <v>45636</v>
      </c>
      <c r="C624" s="9">
        <f t="shared" si="54"/>
        <v>12</v>
      </c>
      <c r="D624" s="9" t="str">
        <f t="shared" si="55"/>
        <v>Dec</v>
      </c>
      <c r="E624" s="9">
        <f t="shared" si="56"/>
        <v>2024</v>
      </c>
      <c r="F624" t="s">
        <v>2182</v>
      </c>
      <c r="H624" s="9" t="str" cm="1">
        <f t="array" ref="H624">_xlfn.IFS(OR(ISBLANK(G624), G624=""),"Unknown",G624&lt;=12,"Child",G624&lt;=17,"Teen",G624&lt;=29,"Young Adult",G624&lt;=44,"Adult",G624&lt;=59,"Middle Age",G624&lt;=79,"Senior",G624&gt;=80,"Elderly")</f>
        <v>Unknown</v>
      </c>
      <c r="I624" s="4" t="s">
        <v>2561</v>
      </c>
      <c r="K624" s="7">
        <v>92.7</v>
      </c>
      <c r="L624" s="4" t="s">
        <v>2564</v>
      </c>
      <c r="M624" s="4" t="s">
        <v>2571</v>
      </c>
      <c r="N624" s="4" t="s">
        <v>2587</v>
      </c>
      <c r="O624" s="4" t="s">
        <v>2599</v>
      </c>
      <c r="P624" s="11">
        <v>716.58613931646198</v>
      </c>
      <c r="Q624" t="s">
        <v>2609</v>
      </c>
      <c r="R624" t="str">
        <f t="shared" si="57"/>
        <v/>
      </c>
      <c r="S624" s="9">
        <v>5</v>
      </c>
      <c r="T624">
        <f t="shared" si="58"/>
        <v>0</v>
      </c>
      <c r="U624">
        <f t="shared" si="59"/>
        <v>716.58613931646198</v>
      </c>
    </row>
    <row r="625" spans="1:21" x14ac:dyDescent="0.35">
      <c r="A625" s="4" t="s">
        <v>637</v>
      </c>
      <c r="B625" s="2">
        <v>45809</v>
      </c>
      <c r="C625" s="9">
        <f t="shared" si="54"/>
        <v>6</v>
      </c>
      <c r="D625" s="9" t="str">
        <f t="shared" si="55"/>
        <v>Jun</v>
      </c>
      <c r="E625" s="9">
        <f t="shared" si="56"/>
        <v>2025</v>
      </c>
      <c r="F625" t="s">
        <v>2183</v>
      </c>
      <c r="H625" s="9" t="str" cm="1">
        <f t="array" ref="H625">_xlfn.IFS(OR(ISBLANK(G625), G625=""),"Unknown",G625&lt;=12,"Child",G625&lt;=17,"Teen",G625&lt;=29,"Young Adult",G625&lt;=44,"Adult",G625&lt;=59,"Middle Age",G625&lt;=79,"Senior",G625&gt;=80,"Elderly")</f>
        <v>Unknown</v>
      </c>
      <c r="I625" t="s">
        <v>2607</v>
      </c>
      <c r="J625" s="7">
        <v>149</v>
      </c>
      <c r="K625" s="7">
        <v>81.599999999999994</v>
      </c>
      <c r="L625" s="4" t="s">
        <v>2568</v>
      </c>
      <c r="M625" s="4" t="s">
        <v>2577</v>
      </c>
      <c r="N625" s="4" t="s">
        <v>2584</v>
      </c>
      <c r="O625" s="4" t="s">
        <v>2600</v>
      </c>
      <c r="P625" s="11">
        <v>169.85</v>
      </c>
      <c r="Q625" s="4" t="s">
        <v>2603</v>
      </c>
      <c r="R625" t="str">
        <f t="shared" si="57"/>
        <v/>
      </c>
      <c r="S625" s="9">
        <v>4</v>
      </c>
      <c r="T625">
        <f t="shared" si="58"/>
        <v>169.85</v>
      </c>
      <c r="U625">
        <f t="shared" si="59"/>
        <v>0</v>
      </c>
    </row>
    <row r="626" spans="1:21" x14ac:dyDescent="0.35">
      <c r="A626" s="4" t="s">
        <v>638</v>
      </c>
      <c r="B626" s="2">
        <v>45748</v>
      </c>
      <c r="C626" s="9">
        <f t="shared" si="54"/>
        <v>4</v>
      </c>
      <c r="D626" s="9" t="str">
        <f t="shared" si="55"/>
        <v>Apr</v>
      </c>
      <c r="E626" s="9">
        <f t="shared" si="56"/>
        <v>2025</v>
      </c>
      <c r="F626" t="s">
        <v>2184</v>
      </c>
      <c r="H626" s="9" t="str" cm="1">
        <f t="array" ref="H626">_xlfn.IFS(OR(ISBLANK(G626), G626=""),"Unknown",G626&lt;=12,"Child",G626&lt;=17,"Teen",G626&lt;=29,"Young Adult",G626&lt;=44,"Adult",G626&lt;=59,"Middle Age",G626&lt;=79,"Senior",G626&gt;=80,"Elderly")</f>
        <v>Unknown</v>
      </c>
      <c r="I626" s="4" t="s">
        <v>2561</v>
      </c>
      <c r="J626" s="7">
        <v>187.4</v>
      </c>
      <c r="K626" s="7"/>
      <c r="L626" s="4" t="s">
        <v>2567</v>
      </c>
      <c r="M626" s="4" t="s">
        <v>2575</v>
      </c>
      <c r="N626" s="4" t="s">
        <v>2587</v>
      </c>
      <c r="O626" s="4" t="s">
        <v>2599</v>
      </c>
      <c r="P626" s="11">
        <v>920.13</v>
      </c>
      <c r="Q626" s="4" t="s">
        <v>2602</v>
      </c>
      <c r="R626" t="str">
        <f t="shared" si="57"/>
        <v/>
      </c>
      <c r="S626" s="9">
        <v>2</v>
      </c>
      <c r="T626">
        <f t="shared" si="58"/>
        <v>0</v>
      </c>
      <c r="U626">
        <f t="shared" si="59"/>
        <v>920.13</v>
      </c>
    </row>
    <row r="627" spans="1:21" x14ac:dyDescent="0.35">
      <c r="A627" s="4" t="s">
        <v>639</v>
      </c>
      <c r="B627" s="2">
        <v>45514</v>
      </c>
      <c r="C627" s="9">
        <f t="shared" si="54"/>
        <v>8</v>
      </c>
      <c r="D627" s="9" t="str">
        <f t="shared" si="55"/>
        <v>Aug</v>
      </c>
      <c r="E627" s="9">
        <f t="shared" si="56"/>
        <v>2024</v>
      </c>
      <c r="F627" t="s">
        <v>2185</v>
      </c>
      <c r="G627" s="9">
        <v>24</v>
      </c>
      <c r="H627" s="9" t="str" cm="1">
        <f t="array" ref="H627">_xlfn.IFS(OR(ISBLANK(G627), G627=""),"Unknown",G627&lt;=12,"Child",G627&lt;=17,"Teen",G627&lt;=29,"Young Adult",G627&lt;=44,"Adult",G627&lt;=59,"Middle Age",G627&lt;=79,"Senior",G627&gt;=80,"Elderly")</f>
        <v>Young Adult</v>
      </c>
      <c r="I627" t="s">
        <v>2607</v>
      </c>
      <c r="K627" s="7"/>
      <c r="L627" s="4" t="s">
        <v>2564</v>
      </c>
      <c r="M627" s="4" t="s">
        <v>2574</v>
      </c>
      <c r="N627" s="4" t="s">
        <v>2590</v>
      </c>
      <c r="O627" s="4" t="s">
        <v>2601</v>
      </c>
      <c r="P627" s="11">
        <v>623.16999999999996</v>
      </c>
      <c r="Q627" s="4" t="s">
        <v>2603</v>
      </c>
      <c r="R627" t="str">
        <f t="shared" si="57"/>
        <v/>
      </c>
      <c r="S627" s="9">
        <v>3</v>
      </c>
      <c r="T627">
        <f t="shared" si="58"/>
        <v>623.16999999999996</v>
      </c>
      <c r="U627">
        <f t="shared" si="59"/>
        <v>0</v>
      </c>
    </row>
    <row r="628" spans="1:21" x14ac:dyDescent="0.35">
      <c r="A628" s="4" t="s">
        <v>640</v>
      </c>
      <c r="B628" s="2">
        <v>45694</v>
      </c>
      <c r="C628" s="9">
        <f t="shared" si="54"/>
        <v>2</v>
      </c>
      <c r="D628" s="9" t="str">
        <f t="shared" si="55"/>
        <v>Feb</v>
      </c>
      <c r="E628" s="9">
        <f t="shared" si="56"/>
        <v>2025</v>
      </c>
      <c r="F628" t="s">
        <v>2186</v>
      </c>
      <c r="H628" s="9" t="str" cm="1">
        <f t="array" ref="H628">_xlfn.IFS(OR(ISBLANK(G628), G628=""),"Unknown",G628&lt;=12,"Child",G628&lt;=17,"Teen",G628&lt;=29,"Young Adult",G628&lt;=44,"Adult",G628&lt;=59,"Middle Age",G628&lt;=79,"Senior",G628&gt;=80,"Elderly")</f>
        <v>Unknown</v>
      </c>
      <c r="I628" s="4" t="s">
        <v>2558</v>
      </c>
      <c r="J628" s="7">
        <v>147.5</v>
      </c>
      <c r="K628" s="7"/>
      <c r="L628" s="4" t="s">
        <v>2564</v>
      </c>
      <c r="M628" s="4" t="s">
        <v>2576</v>
      </c>
      <c r="N628" s="4" t="s">
        <v>2586</v>
      </c>
      <c r="O628" s="4" t="s">
        <v>2599</v>
      </c>
      <c r="P628" s="11">
        <v>298.97000000000003</v>
      </c>
      <c r="Q628" t="s">
        <v>2609</v>
      </c>
      <c r="R628" t="str">
        <f t="shared" si="57"/>
        <v/>
      </c>
      <c r="S628" s="9">
        <v>4</v>
      </c>
      <c r="T628">
        <f t="shared" si="58"/>
        <v>0</v>
      </c>
      <c r="U628">
        <f t="shared" si="59"/>
        <v>298.97000000000003</v>
      </c>
    </row>
    <row r="629" spans="1:21" x14ac:dyDescent="0.35">
      <c r="A629" s="4" t="s">
        <v>641</v>
      </c>
      <c r="B629" s="2">
        <v>45746</v>
      </c>
      <c r="C629" s="9">
        <f t="shared" si="54"/>
        <v>3</v>
      </c>
      <c r="D629" s="9" t="str">
        <f t="shared" si="55"/>
        <v>Mar</v>
      </c>
      <c r="E629" s="9">
        <f t="shared" si="56"/>
        <v>2025</v>
      </c>
      <c r="F629" t="s">
        <v>2187</v>
      </c>
      <c r="G629" s="9">
        <v>45</v>
      </c>
      <c r="H629" s="9" t="str" cm="1">
        <f t="array" ref="H629">_xlfn.IFS(OR(ISBLANK(G629), G629=""),"Unknown",G629&lt;=12,"Child",G629&lt;=17,"Teen",G629&lt;=29,"Young Adult",G629&lt;=44,"Adult",G629&lt;=59,"Middle Age",G629&lt;=79,"Senior",G629&gt;=80,"Elderly")</f>
        <v>Middle Age</v>
      </c>
      <c r="I629" s="4" t="s">
        <v>2561</v>
      </c>
      <c r="K629" s="7">
        <v>105.8</v>
      </c>
      <c r="L629" s="4" t="s">
        <v>2564</v>
      </c>
      <c r="M629" s="4" t="s">
        <v>2575</v>
      </c>
      <c r="N629" s="4" t="s">
        <v>2584</v>
      </c>
      <c r="O629" s="4" t="s">
        <v>2601</v>
      </c>
      <c r="P629" s="11">
        <v>237.91677687266201</v>
      </c>
      <c r="Q629" t="s">
        <v>2609</v>
      </c>
      <c r="R629" t="str">
        <f t="shared" si="57"/>
        <v/>
      </c>
      <c r="S629" s="9">
        <v>1</v>
      </c>
      <c r="T629">
        <f t="shared" si="58"/>
        <v>0</v>
      </c>
      <c r="U629">
        <f t="shared" si="59"/>
        <v>237.91677687266201</v>
      </c>
    </row>
    <row r="630" spans="1:21" x14ac:dyDescent="0.35">
      <c r="A630" s="4" t="s">
        <v>642</v>
      </c>
      <c r="B630" s="2">
        <v>45717</v>
      </c>
      <c r="C630" s="9">
        <f t="shared" si="54"/>
        <v>3</v>
      </c>
      <c r="D630" s="9" t="str">
        <f t="shared" si="55"/>
        <v>Mar</v>
      </c>
      <c r="E630" s="9">
        <f t="shared" si="56"/>
        <v>2025</v>
      </c>
      <c r="F630" t="s">
        <v>2188</v>
      </c>
      <c r="H630" s="9" t="str" cm="1">
        <f t="array" ref="H630">_xlfn.IFS(OR(ISBLANK(G630), G630=""),"Unknown",G630&lt;=12,"Child",G630&lt;=17,"Teen",G630&lt;=29,"Young Adult",G630&lt;=44,"Adult",G630&lt;=59,"Middle Age",G630&lt;=79,"Senior",G630&gt;=80,"Elderly")</f>
        <v>Unknown</v>
      </c>
      <c r="I630" s="4" t="s">
        <v>2607</v>
      </c>
      <c r="K630" s="7">
        <v>100.7</v>
      </c>
      <c r="L630" s="4" t="s">
        <v>2564</v>
      </c>
      <c r="M630" s="4" t="s">
        <v>2569</v>
      </c>
      <c r="N630" s="4" t="s">
        <v>2589</v>
      </c>
      <c r="O630" s="4" t="s">
        <v>2598</v>
      </c>
      <c r="P630" s="11">
        <v>866.3</v>
      </c>
      <c r="Q630" s="4" t="s">
        <v>2603</v>
      </c>
      <c r="R630" t="str">
        <f t="shared" si="57"/>
        <v/>
      </c>
      <c r="S630" s="9">
        <v>1</v>
      </c>
      <c r="T630">
        <f t="shared" si="58"/>
        <v>866.3</v>
      </c>
      <c r="U630">
        <f t="shared" si="59"/>
        <v>0</v>
      </c>
    </row>
    <row r="631" spans="1:21" x14ac:dyDescent="0.35">
      <c r="A631" s="4" t="s">
        <v>643</v>
      </c>
      <c r="B631" s="2">
        <v>45776</v>
      </c>
      <c r="C631" s="9">
        <f t="shared" si="54"/>
        <v>4</v>
      </c>
      <c r="D631" s="9" t="str">
        <f t="shared" si="55"/>
        <v>Apr</v>
      </c>
      <c r="E631" s="9">
        <f t="shared" si="56"/>
        <v>2025</v>
      </c>
      <c r="F631" t="s">
        <v>2189</v>
      </c>
      <c r="H631" s="9" t="str" cm="1">
        <f t="array" ref="H631">_xlfn.IFS(OR(ISBLANK(G631), G631=""),"Unknown",G631&lt;=12,"Child",G631&lt;=17,"Teen",G631&lt;=29,"Young Adult",G631&lt;=44,"Adult",G631&lt;=59,"Middle Age",G631&lt;=79,"Senior",G631&gt;=80,"Elderly")</f>
        <v>Unknown</v>
      </c>
      <c r="I631" s="4" t="s">
        <v>2561</v>
      </c>
      <c r="K631" s="7"/>
      <c r="L631" s="4" t="s">
        <v>2563</v>
      </c>
      <c r="M631" s="4" t="s">
        <v>2581</v>
      </c>
      <c r="N631" s="4" t="s">
        <v>2588</v>
      </c>
      <c r="O631" s="4" t="s">
        <v>2599</v>
      </c>
      <c r="P631" s="11">
        <v>498.23</v>
      </c>
      <c r="Q631" s="4" t="s">
        <v>2604</v>
      </c>
      <c r="R631" t="str">
        <f t="shared" si="57"/>
        <v/>
      </c>
      <c r="S631" s="9">
        <v>1</v>
      </c>
      <c r="T631">
        <f t="shared" si="58"/>
        <v>0</v>
      </c>
      <c r="U631">
        <f t="shared" si="59"/>
        <v>498.23</v>
      </c>
    </row>
    <row r="632" spans="1:21" x14ac:dyDescent="0.35">
      <c r="A632" s="4" t="s">
        <v>644</v>
      </c>
      <c r="B632" s="2">
        <v>45580</v>
      </c>
      <c r="C632" s="9">
        <f t="shared" si="54"/>
        <v>10</v>
      </c>
      <c r="D632" s="9" t="str">
        <f t="shared" si="55"/>
        <v>Oct</v>
      </c>
      <c r="E632" s="9">
        <f t="shared" si="56"/>
        <v>2024</v>
      </c>
      <c r="F632" t="s">
        <v>2190</v>
      </c>
      <c r="G632" s="9">
        <v>13</v>
      </c>
      <c r="H632" s="9" t="str" cm="1">
        <f t="array" ref="H632">_xlfn.IFS(OR(ISBLANK(G632), G632=""),"Unknown",G632&lt;=12,"Child",G632&lt;=17,"Teen",G632&lt;=29,"Young Adult",G632&lt;=44,"Adult",G632&lt;=59,"Middle Age",G632&lt;=79,"Senior",G632&gt;=80,"Elderly")</f>
        <v>Teen</v>
      </c>
      <c r="I632" t="s">
        <v>2607</v>
      </c>
      <c r="J632" s="7">
        <v>148.4</v>
      </c>
      <c r="K632" s="7"/>
      <c r="L632" s="4" t="s">
        <v>2567</v>
      </c>
      <c r="M632" s="4" t="s">
        <v>2581</v>
      </c>
      <c r="N632" s="4" t="s">
        <v>2588</v>
      </c>
      <c r="O632" s="4" t="s">
        <v>2601</v>
      </c>
      <c r="P632" s="11">
        <v>103.98</v>
      </c>
      <c r="Q632" s="4" t="s">
        <v>2602</v>
      </c>
      <c r="R632" t="str">
        <f t="shared" si="57"/>
        <v/>
      </c>
      <c r="S632" s="9">
        <v>5</v>
      </c>
      <c r="T632">
        <f t="shared" si="58"/>
        <v>0</v>
      </c>
      <c r="U632">
        <f t="shared" si="59"/>
        <v>103.98</v>
      </c>
    </row>
    <row r="633" spans="1:21" x14ac:dyDescent="0.35">
      <c r="A633" s="4" t="s">
        <v>645</v>
      </c>
      <c r="B633" s="2">
        <v>45686</v>
      </c>
      <c r="C633" s="9">
        <f t="shared" si="54"/>
        <v>1</v>
      </c>
      <c r="D633" s="9" t="str">
        <f t="shared" si="55"/>
        <v>Jan</v>
      </c>
      <c r="E633" s="9">
        <f t="shared" si="56"/>
        <v>2025</v>
      </c>
      <c r="F633" t="s">
        <v>2191</v>
      </c>
      <c r="H633" s="9" t="str" cm="1">
        <f t="array" ref="H633">_xlfn.IFS(OR(ISBLANK(G633), G633=""),"Unknown",G633&lt;=12,"Child",G633&lt;=17,"Teen",G633&lt;=29,"Young Adult",G633&lt;=44,"Adult",G633&lt;=59,"Middle Age",G633&lt;=79,"Senior",G633&gt;=80,"Elderly")</f>
        <v>Unknown</v>
      </c>
      <c r="I633" s="4" t="s">
        <v>2561</v>
      </c>
      <c r="J633" s="7">
        <v>177.3</v>
      </c>
      <c r="K633" s="7">
        <v>85.2</v>
      </c>
      <c r="L633" s="4" t="s">
        <v>2563</v>
      </c>
      <c r="M633" s="4" t="s">
        <v>2580</v>
      </c>
      <c r="N633" s="4" t="s">
        <v>2584</v>
      </c>
      <c r="O633" s="4" t="s">
        <v>2600</v>
      </c>
      <c r="P633" s="11">
        <v>662.49</v>
      </c>
      <c r="Q633" t="s">
        <v>2609</v>
      </c>
      <c r="R633" t="str">
        <f t="shared" si="57"/>
        <v/>
      </c>
      <c r="S633" s="9" t="s">
        <v>2610</v>
      </c>
      <c r="T633">
        <f t="shared" si="58"/>
        <v>0</v>
      </c>
      <c r="U633">
        <f t="shared" si="59"/>
        <v>662.49</v>
      </c>
    </row>
    <row r="634" spans="1:21" x14ac:dyDescent="0.35">
      <c r="A634" s="4" t="s">
        <v>646</v>
      </c>
      <c r="B634" s="2">
        <v>45532</v>
      </c>
      <c r="C634" s="9">
        <f t="shared" si="54"/>
        <v>8</v>
      </c>
      <c r="D634" s="9" t="str">
        <f t="shared" si="55"/>
        <v>Aug</v>
      </c>
      <c r="E634" s="9">
        <f t="shared" si="56"/>
        <v>2024</v>
      </c>
      <c r="F634" t="s">
        <v>2192</v>
      </c>
      <c r="H634" s="9" t="str" cm="1">
        <f t="array" ref="H634">_xlfn.IFS(OR(ISBLANK(G634), G634=""),"Unknown",G634&lt;=12,"Child",G634&lt;=17,"Teen",G634&lt;=29,"Young Adult",G634&lt;=44,"Adult",G634&lt;=59,"Middle Age",G634&lt;=79,"Senior",G634&gt;=80,"Elderly")</f>
        <v>Unknown</v>
      </c>
      <c r="I634" s="4" t="s">
        <v>2558</v>
      </c>
      <c r="K634" s="7">
        <v>85.8</v>
      </c>
      <c r="L634" s="4" t="s">
        <v>2568</v>
      </c>
      <c r="M634" s="4" t="s">
        <v>2575</v>
      </c>
      <c r="N634" s="4" t="s">
        <v>2585</v>
      </c>
      <c r="O634" s="4" t="s">
        <v>2598</v>
      </c>
      <c r="P634" s="11">
        <v>348.66</v>
      </c>
      <c r="Q634" s="4" t="s">
        <v>2604</v>
      </c>
      <c r="R634" t="str">
        <f t="shared" si="57"/>
        <v/>
      </c>
      <c r="S634" s="9">
        <v>4</v>
      </c>
      <c r="T634">
        <f t="shared" si="58"/>
        <v>0</v>
      </c>
      <c r="U634">
        <f t="shared" si="59"/>
        <v>348.66</v>
      </c>
    </row>
    <row r="635" spans="1:21" x14ac:dyDescent="0.35">
      <c r="A635" s="4" t="s">
        <v>647</v>
      </c>
      <c r="B635" s="2">
        <v>45674</v>
      </c>
      <c r="C635" s="9">
        <f t="shared" si="54"/>
        <v>1</v>
      </c>
      <c r="D635" s="9" t="str">
        <f t="shared" si="55"/>
        <v>Jan</v>
      </c>
      <c r="E635" s="9">
        <f t="shared" si="56"/>
        <v>2025</v>
      </c>
      <c r="F635" t="s">
        <v>2193</v>
      </c>
      <c r="H635" s="9" t="str" cm="1">
        <f t="array" ref="H635">_xlfn.IFS(OR(ISBLANK(G635), G635=""),"Unknown",G635&lt;=12,"Child",G635&lt;=17,"Teen",G635&lt;=29,"Young Adult",G635&lt;=44,"Adult",G635&lt;=59,"Middle Age",G635&lt;=79,"Senior",G635&gt;=80,"Elderly")</f>
        <v>Unknown</v>
      </c>
      <c r="I635" s="4" t="s">
        <v>2561</v>
      </c>
      <c r="K635" s="7"/>
      <c r="L635" s="4" t="s">
        <v>2568</v>
      </c>
      <c r="M635" s="4" t="s">
        <v>2583</v>
      </c>
      <c r="N635" s="4" t="s">
        <v>2588</v>
      </c>
      <c r="O635" s="4" t="s">
        <v>2598</v>
      </c>
      <c r="P635" s="11">
        <v>819.42</v>
      </c>
      <c r="Q635" s="4" t="s">
        <v>2602</v>
      </c>
      <c r="R635" t="str">
        <f t="shared" si="57"/>
        <v/>
      </c>
      <c r="S635" s="9">
        <v>4</v>
      </c>
      <c r="T635">
        <f t="shared" si="58"/>
        <v>0</v>
      </c>
      <c r="U635">
        <f t="shared" si="59"/>
        <v>819.42</v>
      </c>
    </row>
    <row r="636" spans="1:21" x14ac:dyDescent="0.35">
      <c r="A636" s="4" t="s">
        <v>648</v>
      </c>
      <c r="B636" s="2">
        <v>45904</v>
      </c>
      <c r="C636" s="9">
        <f t="shared" si="54"/>
        <v>9</v>
      </c>
      <c r="D636" s="9" t="str">
        <f t="shared" si="55"/>
        <v>Sep</v>
      </c>
      <c r="E636" s="9">
        <f t="shared" si="56"/>
        <v>2025</v>
      </c>
      <c r="F636" t="s">
        <v>2194</v>
      </c>
      <c r="H636" s="9" t="str" cm="1">
        <f t="array" ref="H636">_xlfn.IFS(OR(ISBLANK(G636), G636=""),"Unknown",G636&lt;=12,"Child",G636&lt;=17,"Teen",G636&lt;=29,"Young Adult",G636&lt;=44,"Adult",G636&lt;=59,"Middle Age",G636&lt;=79,"Senior",G636&gt;=80,"Elderly")</f>
        <v>Unknown</v>
      </c>
      <c r="I636" t="s">
        <v>2607</v>
      </c>
      <c r="K636" s="7"/>
      <c r="L636" s="4" t="s">
        <v>2566</v>
      </c>
      <c r="M636" s="4" t="s">
        <v>2569</v>
      </c>
      <c r="N636" s="4" t="s">
        <v>2584</v>
      </c>
      <c r="O636" s="4" t="s">
        <v>2599</v>
      </c>
      <c r="P636" s="11">
        <v>810.35</v>
      </c>
      <c r="Q636" s="4" t="s">
        <v>2604</v>
      </c>
      <c r="R636" t="str">
        <f t="shared" si="57"/>
        <v/>
      </c>
      <c r="S636" s="9">
        <v>1</v>
      </c>
      <c r="T636">
        <f t="shared" si="58"/>
        <v>0</v>
      </c>
      <c r="U636">
        <f t="shared" si="59"/>
        <v>810.35</v>
      </c>
    </row>
    <row r="637" spans="1:21" x14ac:dyDescent="0.35">
      <c r="A637" s="4" t="s">
        <v>649</v>
      </c>
      <c r="B637" s="2">
        <v>45544</v>
      </c>
      <c r="C637" s="9">
        <f t="shared" si="54"/>
        <v>9</v>
      </c>
      <c r="D637" s="9" t="str">
        <f t="shared" si="55"/>
        <v>Sep</v>
      </c>
      <c r="E637" s="9">
        <f t="shared" si="56"/>
        <v>2024</v>
      </c>
      <c r="F637" t="s">
        <v>2195</v>
      </c>
      <c r="G637" s="9">
        <v>54</v>
      </c>
      <c r="H637" s="9" t="str" cm="1">
        <f t="array" ref="H637">_xlfn.IFS(OR(ISBLANK(G637), G637=""),"Unknown",G637&lt;=12,"Child",G637&lt;=17,"Teen",G637&lt;=29,"Young Adult",G637&lt;=44,"Adult",G637&lt;=59,"Middle Age",G637&lt;=79,"Senior",G637&gt;=80,"Elderly")</f>
        <v>Middle Age</v>
      </c>
      <c r="I637" s="4" t="s">
        <v>2561</v>
      </c>
      <c r="K637" s="7">
        <v>50.3</v>
      </c>
      <c r="L637" s="4" t="s">
        <v>2565</v>
      </c>
      <c r="M637" s="4" t="s">
        <v>2581</v>
      </c>
      <c r="N637" s="4" t="s">
        <v>2584</v>
      </c>
      <c r="O637" s="4" t="s">
        <v>2600</v>
      </c>
      <c r="P637" s="11">
        <v>832.37</v>
      </c>
      <c r="Q637" t="s">
        <v>2609</v>
      </c>
      <c r="R637" t="str">
        <f t="shared" si="57"/>
        <v/>
      </c>
      <c r="S637" s="9">
        <v>4</v>
      </c>
      <c r="T637">
        <f t="shared" si="58"/>
        <v>0</v>
      </c>
      <c r="U637">
        <f t="shared" si="59"/>
        <v>832.37</v>
      </c>
    </row>
    <row r="638" spans="1:21" x14ac:dyDescent="0.35">
      <c r="A638" s="4" t="s">
        <v>650</v>
      </c>
      <c r="B638" s="2">
        <v>45751</v>
      </c>
      <c r="C638" s="9">
        <f t="shared" si="54"/>
        <v>4</v>
      </c>
      <c r="D638" s="9" t="str">
        <f t="shared" si="55"/>
        <v>Apr</v>
      </c>
      <c r="E638" s="9">
        <f t="shared" si="56"/>
        <v>2025</v>
      </c>
      <c r="F638" t="s">
        <v>2196</v>
      </c>
      <c r="G638" s="9">
        <v>79</v>
      </c>
      <c r="H638" s="9" t="str" cm="1">
        <f t="array" ref="H638">_xlfn.IFS(OR(ISBLANK(G638), G638=""),"Unknown",G638&lt;=12,"Child",G638&lt;=17,"Teen",G638&lt;=29,"Young Adult",G638&lt;=44,"Adult",G638&lt;=59,"Middle Age",G638&lt;=79,"Senior",G638&gt;=80,"Elderly")</f>
        <v>Senior</v>
      </c>
      <c r="I638" t="s">
        <v>2607</v>
      </c>
      <c r="K638" s="7"/>
      <c r="L638" s="4" t="s">
        <v>2564</v>
      </c>
      <c r="M638" s="4" t="s">
        <v>2580</v>
      </c>
      <c r="N638" s="4" t="s">
        <v>2589</v>
      </c>
      <c r="O638" s="4" t="s">
        <v>2599</v>
      </c>
      <c r="P638" s="11">
        <v>483.03</v>
      </c>
      <c r="Q638" s="4" t="s">
        <v>2604</v>
      </c>
      <c r="R638" t="str">
        <f t="shared" si="57"/>
        <v/>
      </c>
      <c r="S638" s="9">
        <v>5</v>
      </c>
      <c r="T638">
        <f t="shared" si="58"/>
        <v>0</v>
      </c>
      <c r="U638">
        <f t="shared" si="59"/>
        <v>483.03</v>
      </c>
    </row>
    <row r="639" spans="1:21" x14ac:dyDescent="0.35">
      <c r="A639" s="4" t="s">
        <v>651</v>
      </c>
      <c r="B639" s="2">
        <v>45624</v>
      </c>
      <c r="C639" s="9">
        <f t="shared" si="54"/>
        <v>11</v>
      </c>
      <c r="D639" s="9" t="str">
        <f t="shared" si="55"/>
        <v>Nov</v>
      </c>
      <c r="E639" s="9">
        <f t="shared" si="56"/>
        <v>2024</v>
      </c>
      <c r="F639" t="s">
        <v>2197</v>
      </c>
      <c r="G639" s="9">
        <v>10</v>
      </c>
      <c r="H639" s="9" t="str" cm="1">
        <f t="array" ref="H639">_xlfn.IFS(OR(ISBLANK(G639), G639=""),"Unknown",G639&lt;=12,"Child",G639&lt;=17,"Teen",G639&lt;=29,"Young Adult",G639&lt;=44,"Adult",G639&lt;=59,"Middle Age",G639&lt;=79,"Senior",G639&gt;=80,"Elderly")</f>
        <v>Child</v>
      </c>
      <c r="I639" s="4" t="s">
        <v>2607</v>
      </c>
      <c r="K639" s="7"/>
      <c r="L639" s="4" t="s">
        <v>2565</v>
      </c>
      <c r="M639" s="4" t="s">
        <v>2577</v>
      </c>
      <c r="N639" s="4" t="s">
        <v>2589</v>
      </c>
      <c r="O639" s="4" t="s">
        <v>2600</v>
      </c>
      <c r="P639" s="11">
        <v>976.40186598173602</v>
      </c>
      <c r="Q639" s="4" t="s">
        <v>2603</v>
      </c>
      <c r="R639" t="str">
        <f t="shared" si="57"/>
        <v/>
      </c>
      <c r="S639" s="9">
        <v>4</v>
      </c>
      <c r="T639">
        <f t="shared" si="58"/>
        <v>976.40186598173602</v>
      </c>
      <c r="U639">
        <f t="shared" si="59"/>
        <v>0</v>
      </c>
    </row>
    <row r="640" spans="1:21" x14ac:dyDescent="0.35">
      <c r="A640" s="4" t="s">
        <v>652</v>
      </c>
      <c r="B640" s="2">
        <v>45964</v>
      </c>
      <c r="C640" s="9">
        <f t="shared" si="54"/>
        <v>11</v>
      </c>
      <c r="D640" s="9" t="str">
        <f t="shared" si="55"/>
        <v>Nov</v>
      </c>
      <c r="E640" s="9">
        <f t="shared" si="56"/>
        <v>2025</v>
      </c>
      <c r="F640" t="s">
        <v>2198</v>
      </c>
      <c r="G640" s="9">
        <v>38</v>
      </c>
      <c r="H640" s="9" t="str" cm="1">
        <f t="array" ref="H640">_xlfn.IFS(OR(ISBLANK(G640), G640=""),"Unknown",G640&lt;=12,"Child",G640&lt;=17,"Teen",G640&lt;=29,"Young Adult",G640&lt;=44,"Adult",G640&lt;=59,"Middle Age",G640&lt;=79,"Senior",G640&gt;=80,"Elderly")</f>
        <v>Adult</v>
      </c>
      <c r="I640" s="4" t="s">
        <v>2607</v>
      </c>
      <c r="J640" s="7">
        <v>142.80000000000001</v>
      </c>
      <c r="K640" s="7">
        <v>69.3</v>
      </c>
      <c r="L640" s="4" t="s">
        <v>2566</v>
      </c>
      <c r="M640" s="4" t="s">
        <v>2573</v>
      </c>
      <c r="N640" s="4" t="s">
        <v>2584</v>
      </c>
      <c r="O640" s="4" t="s">
        <v>2601</v>
      </c>
      <c r="P640" s="11">
        <v>809.03150670725802</v>
      </c>
      <c r="Q640" s="4" t="s">
        <v>2603</v>
      </c>
      <c r="R640" t="str">
        <f t="shared" si="57"/>
        <v/>
      </c>
      <c r="S640" s="9">
        <v>3</v>
      </c>
      <c r="T640">
        <f t="shared" si="58"/>
        <v>809.03150670725802</v>
      </c>
      <c r="U640">
        <f t="shared" si="59"/>
        <v>0</v>
      </c>
    </row>
    <row r="641" spans="1:21" x14ac:dyDescent="0.35">
      <c r="A641" s="4" t="s">
        <v>653</v>
      </c>
      <c r="B641" s="2">
        <v>45711</v>
      </c>
      <c r="C641" s="9">
        <f t="shared" si="54"/>
        <v>2</v>
      </c>
      <c r="D641" s="9" t="str">
        <f t="shared" si="55"/>
        <v>Feb</v>
      </c>
      <c r="E641" s="9">
        <f t="shared" si="56"/>
        <v>2025</v>
      </c>
      <c r="F641" t="s">
        <v>2199</v>
      </c>
      <c r="G641" s="9">
        <v>19</v>
      </c>
      <c r="H641" s="9" t="str" cm="1">
        <f t="array" ref="H641">_xlfn.IFS(OR(ISBLANK(G641), G641=""),"Unknown",G641&lt;=12,"Child",G641&lt;=17,"Teen",G641&lt;=29,"Young Adult",G641&lt;=44,"Adult",G641&lt;=59,"Middle Age",G641&lt;=79,"Senior",G641&gt;=80,"Elderly")</f>
        <v>Young Adult</v>
      </c>
      <c r="I641" s="4" t="s">
        <v>2561</v>
      </c>
      <c r="J641" s="7">
        <v>153.1</v>
      </c>
      <c r="K641" s="7"/>
      <c r="L641" s="4" t="s">
        <v>2564</v>
      </c>
      <c r="M641" s="4" t="s">
        <v>2569</v>
      </c>
      <c r="N641" s="4" t="s">
        <v>2585</v>
      </c>
      <c r="O641" s="4" t="s">
        <v>2601</v>
      </c>
      <c r="P641" s="11">
        <v>24.11</v>
      </c>
      <c r="Q641" t="s">
        <v>2609</v>
      </c>
      <c r="R641" t="str">
        <f t="shared" si="57"/>
        <v/>
      </c>
      <c r="S641" s="9" t="s">
        <v>2610</v>
      </c>
      <c r="T641">
        <f t="shared" si="58"/>
        <v>0</v>
      </c>
      <c r="U641">
        <f t="shared" si="59"/>
        <v>24.11</v>
      </c>
    </row>
    <row r="642" spans="1:21" x14ac:dyDescent="0.35">
      <c r="A642" s="4" t="s">
        <v>654</v>
      </c>
      <c r="B642" s="2">
        <v>45805</v>
      </c>
      <c r="C642" s="9">
        <f t="shared" ref="C642:C705" si="60">MONTH(B642)</f>
        <v>5</v>
      </c>
      <c r="D642" s="9" t="str">
        <f t="shared" ref="D642:D705" si="61">TEXT(B642, "mmm")</f>
        <v>May</v>
      </c>
      <c r="E642" s="9">
        <f t="shared" ref="E642:E705" si="62">YEAR(B642)</f>
        <v>2025</v>
      </c>
      <c r="F642" t="s">
        <v>2200</v>
      </c>
      <c r="G642" s="9">
        <v>5</v>
      </c>
      <c r="H642" s="9" t="str" cm="1">
        <f t="array" ref="H642">_xlfn.IFS(OR(ISBLANK(G642), G642=""),"Unknown",G642&lt;=12,"Child",G642&lt;=17,"Teen",G642&lt;=29,"Young Adult",G642&lt;=44,"Adult",G642&lt;=59,"Middle Age",G642&lt;=79,"Senior",G642&gt;=80,"Elderly")</f>
        <v>Child</v>
      </c>
      <c r="I642" t="s">
        <v>2607</v>
      </c>
      <c r="K642" s="7">
        <v>95.7</v>
      </c>
      <c r="L642" s="4" t="s">
        <v>2563</v>
      </c>
      <c r="M642" s="4" t="s">
        <v>2582</v>
      </c>
      <c r="N642" s="4" t="s">
        <v>2587</v>
      </c>
      <c r="O642" s="4" t="s">
        <v>2600</v>
      </c>
      <c r="P642" s="11">
        <v>938.53428084455504</v>
      </c>
      <c r="Q642" s="4" t="s">
        <v>2603</v>
      </c>
      <c r="R642" t="str">
        <f t="shared" ref="R642:R705" si="63">IF(AND(OR(ISBLANK(P642), P642=""), Q642="Unpaid"), "Needs Review", "")</f>
        <v/>
      </c>
      <c r="S642" s="9" t="s">
        <v>2610</v>
      </c>
      <c r="T642">
        <f t="shared" ref="T642:T705" si="64">IF(Q642="Paid",P642,0)</f>
        <v>938.53428084455504</v>
      </c>
      <c r="U642">
        <f t="shared" ref="U642:U705" si="65">IF(OR(Q642="Unpaid", Q642 = "Status Missing", Q642 = "Pending"), P642, 0)</f>
        <v>0</v>
      </c>
    </row>
    <row r="643" spans="1:21" x14ac:dyDescent="0.35">
      <c r="A643" s="4" t="s">
        <v>655</v>
      </c>
      <c r="B643" s="2">
        <v>45765</v>
      </c>
      <c r="C643" s="9">
        <f t="shared" si="60"/>
        <v>4</v>
      </c>
      <c r="D643" s="9" t="str">
        <f t="shared" si="61"/>
        <v>Apr</v>
      </c>
      <c r="E643" s="9">
        <f t="shared" si="62"/>
        <v>2025</v>
      </c>
      <c r="F643" t="s">
        <v>2201</v>
      </c>
      <c r="H643" s="9" t="str" cm="1">
        <f t="array" ref="H643">_xlfn.IFS(OR(ISBLANK(G643), G643=""),"Unknown",G643&lt;=12,"Child",G643&lt;=17,"Teen",G643&lt;=29,"Young Adult",G643&lt;=44,"Adult",G643&lt;=59,"Middle Age",G643&lt;=79,"Senior",G643&gt;=80,"Elderly")</f>
        <v>Unknown</v>
      </c>
      <c r="I643" t="s">
        <v>2607</v>
      </c>
      <c r="J643" s="7">
        <v>164</v>
      </c>
      <c r="K643" s="7">
        <v>96.9</v>
      </c>
      <c r="L643" s="4" t="s">
        <v>2566</v>
      </c>
      <c r="M643" s="4" t="s">
        <v>2575</v>
      </c>
      <c r="N643" s="4" t="s">
        <v>2590</v>
      </c>
      <c r="O643" s="4" t="s">
        <v>2598</v>
      </c>
      <c r="P643" s="11">
        <v>100.690935537925</v>
      </c>
      <c r="Q643" t="s">
        <v>2609</v>
      </c>
      <c r="R643" t="str">
        <f t="shared" si="63"/>
        <v/>
      </c>
      <c r="S643" s="9">
        <v>5</v>
      </c>
      <c r="T643">
        <f t="shared" si="64"/>
        <v>0</v>
      </c>
      <c r="U643">
        <f t="shared" si="65"/>
        <v>100.690935537925</v>
      </c>
    </row>
    <row r="644" spans="1:21" x14ac:dyDescent="0.35">
      <c r="A644" s="4" t="s">
        <v>656</v>
      </c>
      <c r="B644" s="2">
        <v>45521</v>
      </c>
      <c r="C644" s="9">
        <f t="shared" si="60"/>
        <v>8</v>
      </c>
      <c r="D644" s="9" t="str">
        <f t="shared" si="61"/>
        <v>Aug</v>
      </c>
      <c r="E644" s="9">
        <f t="shared" si="62"/>
        <v>2024</v>
      </c>
      <c r="F644" t="s">
        <v>2202</v>
      </c>
      <c r="H644" s="9" t="str" cm="1">
        <f t="array" ref="H644">_xlfn.IFS(OR(ISBLANK(G644), G644=""),"Unknown",G644&lt;=12,"Child",G644&lt;=17,"Teen",G644&lt;=29,"Young Adult",G644&lt;=44,"Adult",G644&lt;=59,"Middle Age",G644&lt;=79,"Senior",G644&gt;=80,"Elderly")</f>
        <v>Unknown</v>
      </c>
      <c r="I644" t="s">
        <v>2607</v>
      </c>
      <c r="K644" s="7">
        <v>119.2</v>
      </c>
      <c r="L644" s="4" t="s">
        <v>2563</v>
      </c>
      <c r="M644" s="4" t="s">
        <v>2579</v>
      </c>
      <c r="N644" s="4" t="s">
        <v>2586</v>
      </c>
      <c r="O644" s="4" t="s">
        <v>2600</v>
      </c>
      <c r="P644" s="11">
        <v>900.82</v>
      </c>
      <c r="Q644" s="4" t="s">
        <v>2602</v>
      </c>
      <c r="R644" t="str">
        <f t="shared" si="63"/>
        <v/>
      </c>
      <c r="S644" s="9">
        <v>1</v>
      </c>
      <c r="T644">
        <f t="shared" si="64"/>
        <v>0</v>
      </c>
      <c r="U644">
        <f t="shared" si="65"/>
        <v>900.82</v>
      </c>
    </row>
    <row r="645" spans="1:21" x14ac:dyDescent="0.35">
      <c r="A645" s="4" t="s">
        <v>657</v>
      </c>
      <c r="B645" s="2">
        <v>45795</v>
      </c>
      <c r="C645" s="9">
        <f t="shared" si="60"/>
        <v>5</v>
      </c>
      <c r="D645" s="9" t="str">
        <f t="shared" si="61"/>
        <v>May</v>
      </c>
      <c r="E645" s="9">
        <f t="shared" si="62"/>
        <v>2025</v>
      </c>
      <c r="F645" t="s">
        <v>2203</v>
      </c>
      <c r="H645" s="9" t="str" cm="1">
        <f t="array" ref="H645">_xlfn.IFS(OR(ISBLANK(G645), G645=""),"Unknown",G645&lt;=12,"Child",G645&lt;=17,"Teen",G645&lt;=29,"Young Adult",G645&lt;=44,"Adult",G645&lt;=59,"Middle Age",G645&lt;=79,"Senior",G645&gt;=80,"Elderly")</f>
        <v>Unknown</v>
      </c>
      <c r="I645" s="4" t="s">
        <v>2558</v>
      </c>
      <c r="K645" s="7">
        <v>55.7</v>
      </c>
      <c r="L645" s="4" t="s">
        <v>2568</v>
      </c>
      <c r="M645" s="4" t="s">
        <v>2582</v>
      </c>
      <c r="N645" s="4" t="s">
        <v>2589</v>
      </c>
      <c r="O645" s="4" t="s">
        <v>2598</v>
      </c>
      <c r="P645" s="11">
        <v>35.700000000000003</v>
      </c>
      <c r="Q645" t="s">
        <v>2609</v>
      </c>
      <c r="R645" t="str">
        <f t="shared" si="63"/>
        <v/>
      </c>
      <c r="S645" s="9">
        <v>4</v>
      </c>
      <c r="T645">
        <f t="shared" si="64"/>
        <v>0</v>
      </c>
      <c r="U645">
        <f t="shared" si="65"/>
        <v>35.700000000000003</v>
      </c>
    </row>
    <row r="646" spans="1:21" x14ac:dyDescent="0.35">
      <c r="A646" s="4" t="s">
        <v>658</v>
      </c>
      <c r="B646" s="2">
        <v>45594</v>
      </c>
      <c r="C646" s="9">
        <f t="shared" si="60"/>
        <v>10</v>
      </c>
      <c r="D646" s="9" t="str">
        <f t="shared" si="61"/>
        <v>Oct</v>
      </c>
      <c r="E646" s="9">
        <f t="shared" si="62"/>
        <v>2024</v>
      </c>
      <c r="F646" t="s">
        <v>2204</v>
      </c>
      <c r="H646" s="9" t="str" cm="1">
        <f t="array" ref="H646">_xlfn.IFS(OR(ISBLANK(G646), G646=""),"Unknown",G646&lt;=12,"Child",G646&lt;=17,"Teen",G646&lt;=29,"Young Adult",G646&lt;=44,"Adult",G646&lt;=59,"Middle Age",G646&lt;=79,"Senior",G646&gt;=80,"Elderly")</f>
        <v>Unknown</v>
      </c>
      <c r="I646" s="4" t="s">
        <v>2558</v>
      </c>
      <c r="K646" s="7">
        <v>59.6</v>
      </c>
      <c r="L646" s="4" t="s">
        <v>2565</v>
      </c>
      <c r="M646" s="4" t="s">
        <v>2574</v>
      </c>
      <c r="N646" s="4" t="s">
        <v>2588</v>
      </c>
      <c r="O646" s="4" t="s">
        <v>2599</v>
      </c>
      <c r="P646" s="11">
        <v>549.72436055474304</v>
      </c>
      <c r="Q646" s="4" t="s">
        <v>2602</v>
      </c>
      <c r="R646" t="str">
        <f t="shared" si="63"/>
        <v/>
      </c>
      <c r="S646" s="9" t="s">
        <v>2610</v>
      </c>
      <c r="T646">
        <f t="shared" si="64"/>
        <v>0</v>
      </c>
      <c r="U646">
        <f t="shared" si="65"/>
        <v>549.72436055474304</v>
      </c>
    </row>
    <row r="647" spans="1:21" x14ac:dyDescent="0.35">
      <c r="A647" s="4" t="s">
        <v>659</v>
      </c>
      <c r="B647" s="2">
        <v>45623</v>
      </c>
      <c r="C647" s="9">
        <f t="shared" si="60"/>
        <v>11</v>
      </c>
      <c r="D647" s="9" t="str">
        <f t="shared" si="61"/>
        <v>Nov</v>
      </c>
      <c r="E647" s="9">
        <f t="shared" si="62"/>
        <v>2024</v>
      </c>
      <c r="F647" t="s">
        <v>2205</v>
      </c>
      <c r="H647" s="9" t="str" cm="1">
        <f t="array" ref="H647">_xlfn.IFS(OR(ISBLANK(G647), G647=""),"Unknown",G647&lt;=12,"Child",G647&lt;=17,"Teen",G647&lt;=29,"Young Adult",G647&lt;=44,"Adult",G647&lt;=59,"Middle Age",G647&lt;=79,"Senior",G647&gt;=80,"Elderly")</f>
        <v>Unknown</v>
      </c>
      <c r="I647" t="s">
        <v>2607</v>
      </c>
      <c r="K647" s="7">
        <v>57.9</v>
      </c>
      <c r="L647" s="4" t="s">
        <v>2566</v>
      </c>
      <c r="M647" s="4" t="s">
        <v>2574</v>
      </c>
      <c r="N647" s="4" t="s">
        <v>2587</v>
      </c>
      <c r="O647" s="4" t="s">
        <v>2600</v>
      </c>
      <c r="P647" s="11">
        <v>872.78</v>
      </c>
      <c r="Q647" t="s">
        <v>2609</v>
      </c>
      <c r="R647" t="str">
        <f t="shared" si="63"/>
        <v/>
      </c>
      <c r="S647" s="9">
        <v>4</v>
      </c>
      <c r="T647">
        <f t="shared" si="64"/>
        <v>0</v>
      </c>
      <c r="U647">
        <f t="shared" si="65"/>
        <v>872.78</v>
      </c>
    </row>
    <row r="648" spans="1:21" x14ac:dyDescent="0.35">
      <c r="A648" s="4" t="s">
        <v>660</v>
      </c>
      <c r="B648" s="2">
        <v>45532</v>
      </c>
      <c r="C648" s="9">
        <f t="shared" si="60"/>
        <v>8</v>
      </c>
      <c r="D648" s="9" t="str">
        <f t="shared" si="61"/>
        <v>Aug</v>
      </c>
      <c r="E648" s="9">
        <f t="shared" si="62"/>
        <v>2024</v>
      </c>
      <c r="F648" t="s">
        <v>2206</v>
      </c>
      <c r="G648" s="9">
        <v>66</v>
      </c>
      <c r="H648" s="9" t="str" cm="1">
        <f t="array" ref="H648">_xlfn.IFS(OR(ISBLANK(G648), G648=""),"Unknown",G648&lt;=12,"Child",G648&lt;=17,"Teen",G648&lt;=29,"Young Adult",G648&lt;=44,"Adult",G648&lt;=59,"Middle Age",G648&lt;=79,"Senior",G648&gt;=80,"Elderly")</f>
        <v>Senior</v>
      </c>
      <c r="I648" s="4" t="s">
        <v>2607</v>
      </c>
      <c r="K648" s="7"/>
      <c r="L648" s="4" t="s">
        <v>2566</v>
      </c>
      <c r="M648" s="4" t="s">
        <v>2577</v>
      </c>
      <c r="N648" s="4" t="s">
        <v>2584</v>
      </c>
      <c r="O648" s="4" t="s">
        <v>2601</v>
      </c>
      <c r="P648" s="11">
        <v>804.66</v>
      </c>
      <c r="Q648" s="4" t="s">
        <v>2602</v>
      </c>
      <c r="R648" t="str">
        <f t="shared" si="63"/>
        <v/>
      </c>
      <c r="S648" s="9">
        <v>2</v>
      </c>
      <c r="T648">
        <f t="shared" si="64"/>
        <v>0</v>
      </c>
      <c r="U648">
        <f t="shared" si="65"/>
        <v>804.66</v>
      </c>
    </row>
    <row r="649" spans="1:21" x14ac:dyDescent="0.35">
      <c r="A649" s="4" t="s">
        <v>661</v>
      </c>
      <c r="B649" s="2">
        <v>45966</v>
      </c>
      <c r="C649" s="9">
        <f t="shared" si="60"/>
        <v>11</v>
      </c>
      <c r="D649" s="9" t="str">
        <f t="shared" si="61"/>
        <v>Nov</v>
      </c>
      <c r="E649" s="9">
        <f t="shared" si="62"/>
        <v>2025</v>
      </c>
      <c r="F649" t="s">
        <v>2207</v>
      </c>
      <c r="G649" s="9">
        <v>81</v>
      </c>
      <c r="H649" s="9" t="str" cm="1">
        <f t="array" ref="H649">_xlfn.IFS(OR(ISBLANK(G649), G649=""),"Unknown",G649&lt;=12,"Child",G649&lt;=17,"Teen",G649&lt;=29,"Young Adult",G649&lt;=44,"Adult",G649&lt;=59,"Middle Age",G649&lt;=79,"Senior",G649&gt;=80,"Elderly")</f>
        <v>Elderly</v>
      </c>
      <c r="I649" t="s">
        <v>2607</v>
      </c>
      <c r="J649" s="7">
        <v>175.6</v>
      </c>
      <c r="K649" s="7"/>
      <c r="L649" s="4" t="s">
        <v>2565</v>
      </c>
      <c r="M649" s="4" t="s">
        <v>2578</v>
      </c>
      <c r="N649" s="4" t="s">
        <v>2586</v>
      </c>
      <c r="O649" s="4" t="s">
        <v>2598</v>
      </c>
      <c r="P649" s="11">
        <v>204.57</v>
      </c>
      <c r="Q649" t="s">
        <v>2609</v>
      </c>
      <c r="R649" t="str">
        <f t="shared" si="63"/>
        <v/>
      </c>
      <c r="S649" s="9">
        <v>1</v>
      </c>
      <c r="T649">
        <f t="shared" si="64"/>
        <v>0</v>
      </c>
      <c r="U649">
        <f t="shared" si="65"/>
        <v>204.57</v>
      </c>
    </row>
    <row r="650" spans="1:21" x14ac:dyDescent="0.35">
      <c r="A650" s="4" t="s">
        <v>662</v>
      </c>
      <c r="B650" s="2">
        <v>45331</v>
      </c>
      <c r="C650" s="9">
        <f t="shared" si="60"/>
        <v>2</v>
      </c>
      <c r="D650" s="9" t="str">
        <f t="shared" si="61"/>
        <v>Feb</v>
      </c>
      <c r="E650" s="9">
        <f t="shared" si="62"/>
        <v>2024</v>
      </c>
      <c r="F650" t="s">
        <v>2208</v>
      </c>
      <c r="H650" s="9" t="str" cm="1">
        <f t="array" ref="H650">_xlfn.IFS(OR(ISBLANK(G650), G650=""),"Unknown",G650&lt;=12,"Child",G650&lt;=17,"Teen",G650&lt;=29,"Young Adult",G650&lt;=44,"Adult",G650&lt;=59,"Middle Age",G650&lt;=79,"Senior",G650&gt;=80,"Elderly")</f>
        <v>Unknown</v>
      </c>
      <c r="I650" s="4" t="s">
        <v>2558</v>
      </c>
      <c r="J650" s="7">
        <v>122.5</v>
      </c>
      <c r="K650" s="7"/>
      <c r="L650" s="4" t="s">
        <v>2565</v>
      </c>
      <c r="M650" s="4" t="s">
        <v>2573</v>
      </c>
      <c r="N650" s="4" t="s">
        <v>2590</v>
      </c>
      <c r="O650" s="4" t="s">
        <v>2599</v>
      </c>
      <c r="P650" s="11">
        <v>151.33000000000001</v>
      </c>
      <c r="Q650" s="4" t="s">
        <v>2604</v>
      </c>
      <c r="R650" t="str">
        <f t="shared" si="63"/>
        <v/>
      </c>
      <c r="S650" s="9">
        <v>4</v>
      </c>
      <c r="T650">
        <f t="shared" si="64"/>
        <v>0</v>
      </c>
      <c r="U650">
        <f t="shared" si="65"/>
        <v>151.33000000000001</v>
      </c>
    </row>
    <row r="651" spans="1:21" x14ac:dyDescent="0.35">
      <c r="A651" s="4" t="s">
        <v>663</v>
      </c>
      <c r="B651" s="2">
        <v>45642</v>
      </c>
      <c r="C651" s="9">
        <f t="shared" si="60"/>
        <v>12</v>
      </c>
      <c r="D651" s="9" t="str">
        <f t="shared" si="61"/>
        <v>Dec</v>
      </c>
      <c r="E651" s="9">
        <f t="shared" si="62"/>
        <v>2024</v>
      </c>
      <c r="F651" t="s">
        <v>2209</v>
      </c>
      <c r="H651" s="9" t="str" cm="1">
        <f t="array" ref="H651">_xlfn.IFS(OR(ISBLANK(G651), G651=""),"Unknown",G651&lt;=12,"Child",G651&lt;=17,"Teen",G651&lt;=29,"Young Adult",G651&lt;=44,"Adult",G651&lt;=59,"Middle Age",G651&lt;=79,"Senior",G651&gt;=80,"Elderly")</f>
        <v>Unknown</v>
      </c>
      <c r="I651" t="s">
        <v>2607</v>
      </c>
      <c r="K651" s="7"/>
      <c r="L651" s="4" t="s">
        <v>2563</v>
      </c>
      <c r="M651" s="4" t="s">
        <v>2575</v>
      </c>
      <c r="N651" s="4" t="s">
        <v>2586</v>
      </c>
      <c r="O651" s="4" t="s">
        <v>2599</v>
      </c>
      <c r="P651" s="11">
        <v>655.15</v>
      </c>
      <c r="Q651" s="4" t="s">
        <v>2603</v>
      </c>
      <c r="R651" t="str">
        <f t="shared" si="63"/>
        <v/>
      </c>
      <c r="S651" s="9">
        <v>4</v>
      </c>
      <c r="T651">
        <f t="shared" si="64"/>
        <v>655.15</v>
      </c>
      <c r="U651">
        <f t="shared" si="65"/>
        <v>0</v>
      </c>
    </row>
    <row r="652" spans="1:21" x14ac:dyDescent="0.35">
      <c r="A652" s="4" t="s">
        <v>664</v>
      </c>
      <c r="B652" s="2">
        <v>45997</v>
      </c>
      <c r="C652" s="9">
        <f t="shared" si="60"/>
        <v>12</v>
      </c>
      <c r="D652" s="9" t="str">
        <f t="shared" si="61"/>
        <v>Dec</v>
      </c>
      <c r="E652" s="9">
        <f t="shared" si="62"/>
        <v>2025</v>
      </c>
      <c r="F652" t="s">
        <v>2210</v>
      </c>
      <c r="H652" s="9" t="str" cm="1">
        <f t="array" ref="H652">_xlfn.IFS(OR(ISBLANK(G652), G652=""),"Unknown",G652&lt;=12,"Child",G652&lt;=17,"Teen",G652&lt;=29,"Young Adult",G652&lt;=44,"Adult",G652&lt;=59,"Middle Age",G652&lt;=79,"Senior",G652&gt;=80,"Elderly")</f>
        <v>Unknown</v>
      </c>
      <c r="I652" s="4" t="s">
        <v>2558</v>
      </c>
      <c r="J652" s="7">
        <v>186.6</v>
      </c>
      <c r="K652" s="7">
        <v>61.6</v>
      </c>
      <c r="L652" s="4" t="s">
        <v>2566</v>
      </c>
      <c r="M652" s="4" t="s">
        <v>2577</v>
      </c>
      <c r="N652" s="4" t="s">
        <v>2596</v>
      </c>
      <c r="O652" s="4" t="s">
        <v>2599</v>
      </c>
      <c r="P652" s="11">
        <v>779.66</v>
      </c>
      <c r="Q652" t="s">
        <v>2609</v>
      </c>
      <c r="R652" t="str">
        <f t="shared" si="63"/>
        <v/>
      </c>
      <c r="S652" s="9">
        <v>5</v>
      </c>
      <c r="T652">
        <f t="shared" si="64"/>
        <v>0</v>
      </c>
      <c r="U652">
        <f t="shared" si="65"/>
        <v>779.66</v>
      </c>
    </row>
    <row r="653" spans="1:21" x14ac:dyDescent="0.35">
      <c r="A653" s="4" t="s">
        <v>665</v>
      </c>
      <c r="B653" s="2">
        <v>45769</v>
      </c>
      <c r="C653" s="9">
        <f t="shared" si="60"/>
        <v>4</v>
      </c>
      <c r="D653" s="9" t="str">
        <f t="shared" si="61"/>
        <v>Apr</v>
      </c>
      <c r="E653" s="9">
        <f t="shared" si="62"/>
        <v>2025</v>
      </c>
      <c r="F653" t="s">
        <v>2211</v>
      </c>
      <c r="H653" s="9" t="str" cm="1">
        <f t="array" ref="H653">_xlfn.IFS(OR(ISBLANK(G653), G653=""),"Unknown",G653&lt;=12,"Child",G653&lt;=17,"Teen",G653&lt;=29,"Young Adult",G653&lt;=44,"Adult",G653&lt;=59,"Middle Age",G653&lt;=79,"Senior",G653&gt;=80,"Elderly")</f>
        <v>Unknown</v>
      </c>
      <c r="I653" s="4" t="s">
        <v>2561</v>
      </c>
      <c r="J653" s="7">
        <v>199.9</v>
      </c>
      <c r="K653" s="7">
        <v>103.2</v>
      </c>
      <c r="L653" s="4" t="s">
        <v>2566</v>
      </c>
      <c r="M653" s="4" t="s">
        <v>2571</v>
      </c>
      <c r="N653" s="4" t="s">
        <v>2588</v>
      </c>
      <c r="O653" s="4" t="s">
        <v>2598</v>
      </c>
      <c r="P653" s="11">
        <v>472.36</v>
      </c>
      <c r="Q653" t="s">
        <v>2609</v>
      </c>
      <c r="R653" t="str">
        <f t="shared" si="63"/>
        <v/>
      </c>
      <c r="S653" s="9">
        <v>5</v>
      </c>
      <c r="T653">
        <f t="shared" si="64"/>
        <v>0</v>
      </c>
      <c r="U653">
        <f t="shared" si="65"/>
        <v>472.36</v>
      </c>
    </row>
    <row r="654" spans="1:21" x14ac:dyDescent="0.35">
      <c r="A654" s="4" t="s">
        <v>666</v>
      </c>
      <c r="B654" s="2">
        <v>45679</v>
      </c>
      <c r="C654" s="9">
        <f t="shared" si="60"/>
        <v>1</v>
      </c>
      <c r="D654" s="9" t="str">
        <f t="shared" si="61"/>
        <v>Jan</v>
      </c>
      <c r="E654" s="9">
        <f t="shared" si="62"/>
        <v>2025</v>
      </c>
      <c r="F654" t="s">
        <v>2212</v>
      </c>
      <c r="H654" s="9" t="str" cm="1">
        <f t="array" ref="H654">_xlfn.IFS(OR(ISBLANK(G654), G654=""),"Unknown",G654&lt;=12,"Child",G654&lt;=17,"Teen",G654&lt;=29,"Young Adult",G654&lt;=44,"Adult",G654&lt;=59,"Middle Age",G654&lt;=79,"Senior",G654&gt;=80,"Elderly")</f>
        <v>Unknown</v>
      </c>
      <c r="I654" s="4" t="s">
        <v>2561</v>
      </c>
      <c r="K654" s="7"/>
      <c r="L654" s="4" t="s">
        <v>2563</v>
      </c>
      <c r="M654" s="4" t="s">
        <v>2580</v>
      </c>
      <c r="N654" s="4" t="s">
        <v>2584</v>
      </c>
      <c r="O654" s="4" t="s">
        <v>2601</v>
      </c>
      <c r="P654" s="11">
        <v>420.37</v>
      </c>
      <c r="Q654" s="4" t="s">
        <v>2604</v>
      </c>
      <c r="R654" t="str">
        <f t="shared" si="63"/>
        <v/>
      </c>
      <c r="S654" s="9" t="s">
        <v>2610</v>
      </c>
      <c r="T654">
        <f t="shared" si="64"/>
        <v>0</v>
      </c>
      <c r="U654">
        <f t="shared" si="65"/>
        <v>420.37</v>
      </c>
    </row>
    <row r="655" spans="1:21" x14ac:dyDescent="0.35">
      <c r="A655" s="4" t="s">
        <v>667</v>
      </c>
      <c r="B655" s="2">
        <v>45675</v>
      </c>
      <c r="C655" s="9">
        <f t="shared" si="60"/>
        <v>1</v>
      </c>
      <c r="D655" s="9" t="str">
        <f t="shared" si="61"/>
        <v>Jan</v>
      </c>
      <c r="E655" s="9">
        <f t="shared" si="62"/>
        <v>2025</v>
      </c>
      <c r="F655" t="s">
        <v>2213</v>
      </c>
      <c r="H655" s="9" t="str" cm="1">
        <f t="array" ref="H655">_xlfn.IFS(OR(ISBLANK(G655), G655=""),"Unknown",G655&lt;=12,"Child",G655&lt;=17,"Teen",G655&lt;=29,"Young Adult",G655&lt;=44,"Adult",G655&lt;=59,"Middle Age",G655&lt;=79,"Senior",G655&gt;=80,"Elderly")</f>
        <v>Unknown</v>
      </c>
      <c r="I655" t="s">
        <v>2607</v>
      </c>
      <c r="K655" s="7">
        <v>86.7</v>
      </c>
      <c r="L655" s="4" t="s">
        <v>2567</v>
      </c>
      <c r="M655" s="4" t="s">
        <v>2574</v>
      </c>
      <c r="N655" s="4" t="s">
        <v>2585</v>
      </c>
      <c r="O655" s="4" t="s">
        <v>2601</v>
      </c>
      <c r="P655" s="11">
        <v>409.09</v>
      </c>
      <c r="Q655" s="4" t="s">
        <v>2603</v>
      </c>
      <c r="R655" t="str">
        <f t="shared" si="63"/>
        <v/>
      </c>
      <c r="S655" s="9" t="s">
        <v>2610</v>
      </c>
      <c r="T655">
        <f t="shared" si="64"/>
        <v>409.09</v>
      </c>
      <c r="U655">
        <f t="shared" si="65"/>
        <v>0</v>
      </c>
    </row>
    <row r="656" spans="1:21" x14ac:dyDescent="0.35">
      <c r="A656" s="4" t="s">
        <v>668</v>
      </c>
      <c r="B656" s="2">
        <v>45533</v>
      </c>
      <c r="C656" s="9">
        <f t="shared" si="60"/>
        <v>8</v>
      </c>
      <c r="D656" s="9" t="str">
        <f t="shared" si="61"/>
        <v>Aug</v>
      </c>
      <c r="E656" s="9">
        <f t="shared" si="62"/>
        <v>2024</v>
      </c>
      <c r="F656" t="s">
        <v>2214</v>
      </c>
      <c r="H656" s="9" t="str" cm="1">
        <f t="array" ref="H656">_xlfn.IFS(OR(ISBLANK(G656), G656=""),"Unknown",G656&lt;=12,"Child",G656&lt;=17,"Teen",G656&lt;=29,"Young Adult",G656&lt;=44,"Adult",G656&lt;=59,"Middle Age",G656&lt;=79,"Senior",G656&gt;=80,"Elderly")</f>
        <v>Unknown</v>
      </c>
      <c r="I656" s="4" t="s">
        <v>2558</v>
      </c>
      <c r="K656" s="7"/>
      <c r="L656" s="4" t="s">
        <v>2563</v>
      </c>
      <c r="M656" s="4" t="s">
        <v>2574</v>
      </c>
      <c r="N656" s="4" t="s">
        <v>2585</v>
      </c>
      <c r="O656" s="4" t="s">
        <v>2601</v>
      </c>
      <c r="P656" s="11">
        <v>565.59</v>
      </c>
      <c r="Q656" s="4" t="s">
        <v>2604</v>
      </c>
      <c r="R656" t="str">
        <f t="shared" si="63"/>
        <v/>
      </c>
      <c r="S656" s="9" t="s">
        <v>2610</v>
      </c>
      <c r="T656">
        <f t="shared" si="64"/>
        <v>0</v>
      </c>
      <c r="U656">
        <f t="shared" si="65"/>
        <v>565.59</v>
      </c>
    </row>
    <row r="657" spans="1:21" x14ac:dyDescent="0.35">
      <c r="A657" s="4" t="s">
        <v>669</v>
      </c>
      <c r="B657" s="2">
        <v>45709</v>
      </c>
      <c r="C657" s="9">
        <f t="shared" si="60"/>
        <v>2</v>
      </c>
      <c r="D657" s="9" t="str">
        <f t="shared" si="61"/>
        <v>Feb</v>
      </c>
      <c r="E657" s="9">
        <f t="shared" si="62"/>
        <v>2025</v>
      </c>
      <c r="F657" t="s">
        <v>2215</v>
      </c>
      <c r="G657" s="9">
        <v>29</v>
      </c>
      <c r="H657" s="9" t="str" cm="1">
        <f t="array" ref="H657">_xlfn.IFS(OR(ISBLANK(G657), G657=""),"Unknown",G657&lt;=12,"Child",G657&lt;=17,"Teen",G657&lt;=29,"Young Adult",G657&lt;=44,"Adult",G657&lt;=59,"Middle Age",G657&lt;=79,"Senior",G657&gt;=80,"Elderly")</f>
        <v>Young Adult</v>
      </c>
      <c r="I657" s="4" t="s">
        <v>2558</v>
      </c>
      <c r="K657" s="7"/>
      <c r="L657" s="4" t="s">
        <v>2565</v>
      </c>
      <c r="M657" s="4" t="s">
        <v>2575</v>
      </c>
      <c r="N657" s="4" t="s">
        <v>2586</v>
      </c>
      <c r="O657" s="4" t="s">
        <v>2599</v>
      </c>
      <c r="P657" s="11">
        <v>383.66</v>
      </c>
      <c r="Q657" s="4" t="s">
        <v>2602</v>
      </c>
      <c r="R657" t="str">
        <f t="shared" si="63"/>
        <v/>
      </c>
      <c r="S657" s="9">
        <v>1</v>
      </c>
      <c r="T657">
        <f t="shared" si="64"/>
        <v>0</v>
      </c>
      <c r="U657">
        <f t="shared" si="65"/>
        <v>383.66</v>
      </c>
    </row>
    <row r="658" spans="1:21" x14ac:dyDescent="0.35">
      <c r="A658" s="4" t="s">
        <v>670</v>
      </c>
      <c r="B658" s="2">
        <v>45424</v>
      </c>
      <c r="C658" s="9">
        <f t="shared" si="60"/>
        <v>5</v>
      </c>
      <c r="D658" s="9" t="str">
        <f t="shared" si="61"/>
        <v>May</v>
      </c>
      <c r="E658" s="9">
        <f t="shared" si="62"/>
        <v>2024</v>
      </c>
      <c r="F658" t="s">
        <v>2216</v>
      </c>
      <c r="H658" s="9" t="str" cm="1">
        <f t="array" ref="H658">_xlfn.IFS(OR(ISBLANK(G658), G658=""),"Unknown",G658&lt;=12,"Child",G658&lt;=17,"Teen",G658&lt;=29,"Young Adult",G658&lt;=44,"Adult",G658&lt;=59,"Middle Age",G658&lt;=79,"Senior",G658&gt;=80,"Elderly")</f>
        <v>Unknown</v>
      </c>
      <c r="I658" s="4" t="s">
        <v>2558</v>
      </c>
      <c r="K658" s="7">
        <v>97.8</v>
      </c>
      <c r="L658" s="4" t="s">
        <v>2567</v>
      </c>
      <c r="M658" s="4" t="s">
        <v>2578</v>
      </c>
      <c r="N658" s="4" t="s">
        <v>2587</v>
      </c>
      <c r="O658" s="4" t="s">
        <v>2600</v>
      </c>
      <c r="P658" s="11">
        <v>66.53</v>
      </c>
      <c r="Q658" s="4" t="s">
        <v>2604</v>
      </c>
      <c r="R658" t="str">
        <f t="shared" si="63"/>
        <v/>
      </c>
      <c r="S658" s="9">
        <v>1</v>
      </c>
      <c r="T658">
        <f t="shared" si="64"/>
        <v>0</v>
      </c>
      <c r="U658">
        <f t="shared" si="65"/>
        <v>66.53</v>
      </c>
    </row>
    <row r="659" spans="1:21" x14ac:dyDescent="0.35">
      <c r="A659" s="4" t="s">
        <v>671</v>
      </c>
      <c r="B659" s="2">
        <v>45606</v>
      </c>
      <c r="C659" s="9">
        <f t="shared" si="60"/>
        <v>11</v>
      </c>
      <c r="D659" s="9" t="str">
        <f t="shared" si="61"/>
        <v>Nov</v>
      </c>
      <c r="E659" s="9">
        <f t="shared" si="62"/>
        <v>2024</v>
      </c>
      <c r="F659" t="s">
        <v>2217</v>
      </c>
      <c r="H659" s="9" t="str" cm="1">
        <f t="array" ref="H659">_xlfn.IFS(OR(ISBLANK(G659), G659=""),"Unknown",G659&lt;=12,"Child",G659&lt;=17,"Teen",G659&lt;=29,"Young Adult",G659&lt;=44,"Adult",G659&lt;=59,"Middle Age",G659&lt;=79,"Senior",G659&gt;=80,"Elderly")</f>
        <v>Unknown</v>
      </c>
      <c r="I659" s="4" t="s">
        <v>2558</v>
      </c>
      <c r="K659" s="7"/>
      <c r="L659" s="4" t="s">
        <v>2563</v>
      </c>
      <c r="M659" s="4" t="s">
        <v>2583</v>
      </c>
      <c r="N659" s="4" t="s">
        <v>2584</v>
      </c>
      <c r="O659" s="4" t="s">
        <v>2601</v>
      </c>
      <c r="P659" s="11">
        <v>551.17822982807695</v>
      </c>
      <c r="Q659" s="4" t="s">
        <v>2603</v>
      </c>
      <c r="R659" t="str">
        <f t="shared" si="63"/>
        <v/>
      </c>
      <c r="S659" s="9">
        <v>1</v>
      </c>
      <c r="T659">
        <f t="shared" si="64"/>
        <v>551.17822982807695</v>
      </c>
      <c r="U659">
        <f t="shared" si="65"/>
        <v>0</v>
      </c>
    </row>
    <row r="660" spans="1:21" x14ac:dyDescent="0.35">
      <c r="A660" s="4" t="s">
        <v>672</v>
      </c>
      <c r="B660" s="2">
        <v>45461</v>
      </c>
      <c r="C660" s="9">
        <f t="shared" si="60"/>
        <v>6</v>
      </c>
      <c r="D660" s="9" t="str">
        <f t="shared" si="61"/>
        <v>Jun</v>
      </c>
      <c r="E660" s="9">
        <f t="shared" si="62"/>
        <v>2024</v>
      </c>
      <c r="F660" t="s">
        <v>2218</v>
      </c>
      <c r="G660" s="9">
        <v>63</v>
      </c>
      <c r="H660" s="9" t="str" cm="1">
        <f t="array" ref="H660">_xlfn.IFS(OR(ISBLANK(G660), G660=""),"Unknown",G660&lt;=12,"Child",G660&lt;=17,"Teen",G660&lt;=29,"Young Adult",G660&lt;=44,"Adult",G660&lt;=59,"Middle Age",G660&lt;=79,"Senior",G660&gt;=80,"Elderly")</f>
        <v>Senior</v>
      </c>
      <c r="I660" s="4" t="s">
        <v>2561</v>
      </c>
      <c r="J660" s="7">
        <v>153.5</v>
      </c>
      <c r="K660" s="7">
        <v>50.8</v>
      </c>
      <c r="L660" s="4" t="s">
        <v>2565</v>
      </c>
      <c r="M660" s="4" t="s">
        <v>2573</v>
      </c>
      <c r="N660" s="4" t="s">
        <v>2588</v>
      </c>
      <c r="O660" s="4" t="s">
        <v>2599</v>
      </c>
      <c r="P660" s="11">
        <v>702.09</v>
      </c>
      <c r="Q660" s="4" t="s">
        <v>2602</v>
      </c>
      <c r="R660" t="str">
        <f t="shared" si="63"/>
        <v/>
      </c>
      <c r="S660" s="9">
        <v>2</v>
      </c>
      <c r="T660">
        <f t="shared" si="64"/>
        <v>0</v>
      </c>
      <c r="U660">
        <f t="shared" si="65"/>
        <v>702.09</v>
      </c>
    </row>
    <row r="661" spans="1:21" x14ac:dyDescent="0.35">
      <c r="A661" s="4" t="s">
        <v>673</v>
      </c>
      <c r="B661" s="2">
        <v>45461</v>
      </c>
      <c r="C661" s="9">
        <f t="shared" si="60"/>
        <v>6</v>
      </c>
      <c r="D661" s="9" t="str">
        <f t="shared" si="61"/>
        <v>Jun</v>
      </c>
      <c r="E661" s="9">
        <f t="shared" si="62"/>
        <v>2024</v>
      </c>
      <c r="F661" t="s">
        <v>2219</v>
      </c>
      <c r="H661" s="9" t="str" cm="1">
        <f t="array" ref="H661">_xlfn.IFS(OR(ISBLANK(G661), G661=""),"Unknown",G661&lt;=12,"Child",G661&lt;=17,"Teen",G661&lt;=29,"Young Adult",G661&lt;=44,"Adult",G661&lt;=59,"Middle Age",G661&lt;=79,"Senior",G661&gt;=80,"Elderly")</f>
        <v>Unknown</v>
      </c>
      <c r="I661" s="4" t="s">
        <v>2558</v>
      </c>
      <c r="K661" s="7">
        <v>94.4</v>
      </c>
      <c r="L661" s="4" t="s">
        <v>2563</v>
      </c>
      <c r="M661" s="4" t="s">
        <v>2581</v>
      </c>
      <c r="N661" s="4" t="s">
        <v>2589</v>
      </c>
      <c r="O661" s="4" t="s">
        <v>2600</v>
      </c>
      <c r="P661" s="11">
        <v>501.76</v>
      </c>
      <c r="Q661" t="s">
        <v>2609</v>
      </c>
      <c r="R661" t="str">
        <f t="shared" si="63"/>
        <v/>
      </c>
      <c r="S661" s="9">
        <v>5</v>
      </c>
      <c r="T661">
        <f t="shared" si="64"/>
        <v>0</v>
      </c>
      <c r="U661">
        <f t="shared" si="65"/>
        <v>501.76</v>
      </c>
    </row>
    <row r="662" spans="1:21" x14ac:dyDescent="0.35">
      <c r="A662" s="4" t="s">
        <v>674</v>
      </c>
      <c r="B662" s="2">
        <v>45614</v>
      </c>
      <c r="C662" s="9">
        <f t="shared" si="60"/>
        <v>11</v>
      </c>
      <c r="D662" s="9" t="str">
        <f t="shared" si="61"/>
        <v>Nov</v>
      </c>
      <c r="E662" s="9">
        <f t="shared" si="62"/>
        <v>2024</v>
      </c>
      <c r="F662" t="s">
        <v>2220</v>
      </c>
      <c r="G662" s="9">
        <v>6</v>
      </c>
      <c r="H662" s="9" t="str" cm="1">
        <f t="array" ref="H662">_xlfn.IFS(OR(ISBLANK(G662), G662=""),"Unknown",G662&lt;=12,"Child",G662&lt;=17,"Teen",G662&lt;=29,"Young Adult",G662&lt;=44,"Adult",G662&lt;=59,"Middle Age",G662&lt;=79,"Senior",G662&gt;=80,"Elderly")</f>
        <v>Child</v>
      </c>
      <c r="I662" s="4" t="s">
        <v>2607</v>
      </c>
      <c r="K662" s="7">
        <v>73</v>
      </c>
      <c r="L662" s="4" t="s">
        <v>2567</v>
      </c>
      <c r="M662" s="4" t="s">
        <v>2581</v>
      </c>
      <c r="N662" s="4" t="s">
        <v>2589</v>
      </c>
      <c r="O662" s="4" t="s">
        <v>2600</v>
      </c>
      <c r="P662" s="11">
        <v>74.930000000000007</v>
      </c>
      <c r="Q662" t="s">
        <v>2609</v>
      </c>
      <c r="R662" t="str">
        <f t="shared" si="63"/>
        <v/>
      </c>
      <c r="S662" s="9">
        <v>5</v>
      </c>
      <c r="T662">
        <f t="shared" si="64"/>
        <v>0</v>
      </c>
      <c r="U662">
        <f t="shared" si="65"/>
        <v>74.930000000000007</v>
      </c>
    </row>
    <row r="663" spans="1:21" x14ac:dyDescent="0.35">
      <c r="A663" s="4" t="s">
        <v>675</v>
      </c>
      <c r="B663" s="2">
        <v>45503</v>
      </c>
      <c r="C663" s="9">
        <f t="shared" si="60"/>
        <v>7</v>
      </c>
      <c r="D663" s="9" t="str">
        <f t="shared" si="61"/>
        <v>Jul</v>
      </c>
      <c r="E663" s="9">
        <f t="shared" si="62"/>
        <v>2024</v>
      </c>
      <c r="F663" t="s">
        <v>2221</v>
      </c>
      <c r="G663" s="9">
        <v>82</v>
      </c>
      <c r="H663" s="9" t="str" cm="1">
        <f t="array" ref="H663">_xlfn.IFS(OR(ISBLANK(G663), G663=""),"Unknown",G663&lt;=12,"Child",G663&lt;=17,"Teen",G663&lt;=29,"Young Adult",G663&lt;=44,"Adult",G663&lt;=59,"Middle Age",G663&lt;=79,"Senior",G663&gt;=80,"Elderly")</f>
        <v>Elderly</v>
      </c>
      <c r="I663" s="4" t="s">
        <v>2561</v>
      </c>
      <c r="K663" s="7"/>
      <c r="L663" s="4" t="s">
        <v>2564</v>
      </c>
      <c r="M663" s="4" t="s">
        <v>2569</v>
      </c>
      <c r="N663" s="4" t="s">
        <v>2590</v>
      </c>
      <c r="O663" s="4" t="s">
        <v>2600</v>
      </c>
      <c r="P663" s="11">
        <v>863.75</v>
      </c>
      <c r="Q663" s="4" t="s">
        <v>2603</v>
      </c>
      <c r="R663" t="str">
        <f t="shared" si="63"/>
        <v/>
      </c>
      <c r="S663" s="9">
        <v>4</v>
      </c>
      <c r="T663">
        <f t="shared" si="64"/>
        <v>863.75</v>
      </c>
      <c r="U663">
        <f t="shared" si="65"/>
        <v>0</v>
      </c>
    </row>
    <row r="664" spans="1:21" x14ac:dyDescent="0.35">
      <c r="A664" s="4" t="s">
        <v>676</v>
      </c>
      <c r="B664" s="2">
        <v>45903</v>
      </c>
      <c r="C664" s="9">
        <f t="shared" si="60"/>
        <v>9</v>
      </c>
      <c r="D664" s="9" t="str">
        <f t="shared" si="61"/>
        <v>Sep</v>
      </c>
      <c r="E664" s="9">
        <f t="shared" si="62"/>
        <v>2025</v>
      </c>
      <c r="F664" t="s">
        <v>2222</v>
      </c>
      <c r="H664" s="9" t="str" cm="1">
        <f t="array" ref="H664">_xlfn.IFS(OR(ISBLANK(G664), G664=""),"Unknown",G664&lt;=12,"Child",G664&lt;=17,"Teen",G664&lt;=29,"Young Adult",G664&lt;=44,"Adult",G664&lt;=59,"Middle Age",G664&lt;=79,"Senior",G664&gt;=80,"Elderly")</f>
        <v>Unknown</v>
      </c>
      <c r="I664" s="4" t="s">
        <v>2607</v>
      </c>
      <c r="K664" s="7"/>
      <c r="L664" s="4" t="s">
        <v>2564</v>
      </c>
      <c r="M664" s="4" t="s">
        <v>2578</v>
      </c>
      <c r="N664" s="4" t="s">
        <v>2591</v>
      </c>
      <c r="O664" s="4" t="s">
        <v>2601</v>
      </c>
      <c r="P664" s="11">
        <v>768.89</v>
      </c>
      <c r="Q664" t="s">
        <v>2609</v>
      </c>
      <c r="R664" t="str">
        <f t="shared" si="63"/>
        <v/>
      </c>
      <c r="S664" s="9">
        <v>1</v>
      </c>
      <c r="T664">
        <f t="shared" si="64"/>
        <v>0</v>
      </c>
      <c r="U664">
        <f t="shared" si="65"/>
        <v>768.89</v>
      </c>
    </row>
    <row r="665" spans="1:21" x14ac:dyDescent="0.35">
      <c r="A665" s="4" t="s">
        <v>677</v>
      </c>
      <c r="B665" s="2">
        <v>45783</v>
      </c>
      <c r="C665" s="9">
        <f t="shared" si="60"/>
        <v>5</v>
      </c>
      <c r="D665" s="9" t="str">
        <f t="shared" si="61"/>
        <v>May</v>
      </c>
      <c r="E665" s="9">
        <f t="shared" si="62"/>
        <v>2025</v>
      </c>
      <c r="F665" t="s">
        <v>2223</v>
      </c>
      <c r="G665" s="9">
        <v>81</v>
      </c>
      <c r="H665" s="9" t="str" cm="1">
        <f t="array" ref="H665">_xlfn.IFS(OR(ISBLANK(G665), G665=""),"Unknown",G665&lt;=12,"Child",G665&lt;=17,"Teen",G665&lt;=29,"Young Adult",G665&lt;=44,"Adult",G665&lt;=59,"Middle Age",G665&lt;=79,"Senior",G665&gt;=80,"Elderly")</f>
        <v>Elderly</v>
      </c>
      <c r="I665" s="4" t="s">
        <v>2558</v>
      </c>
      <c r="K665" s="7"/>
      <c r="L665" s="4" t="s">
        <v>2568</v>
      </c>
      <c r="M665" s="4" t="s">
        <v>2573</v>
      </c>
      <c r="N665" s="4" t="s">
        <v>2590</v>
      </c>
      <c r="O665" s="4" t="s">
        <v>2599</v>
      </c>
      <c r="P665" s="11">
        <v>724.8</v>
      </c>
      <c r="Q665" t="s">
        <v>2609</v>
      </c>
      <c r="R665" t="str">
        <f t="shared" si="63"/>
        <v/>
      </c>
      <c r="S665" s="9">
        <v>5</v>
      </c>
      <c r="T665">
        <f t="shared" si="64"/>
        <v>0</v>
      </c>
      <c r="U665">
        <f t="shared" si="65"/>
        <v>724.8</v>
      </c>
    </row>
    <row r="666" spans="1:21" x14ac:dyDescent="0.35">
      <c r="A666" s="4" t="s">
        <v>678</v>
      </c>
      <c r="B666" s="2">
        <v>45752</v>
      </c>
      <c r="C666" s="9">
        <f t="shared" si="60"/>
        <v>4</v>
      </c>
      <c r="D666" s="9" t="str">
        <f t="shared" si="61"/>
        <v>Apr</v>
      </c>
      <c r="E666" s="9">
        <f t="shared" si="62"/>
        <v>2025</v>
      </c>
      <c r="F666" t="s">
        <v>2224</v>
      </c>
      <c r="G666" s="9">
        <v>5</v>
      </c>
      <c r="H666" s="9" t="str" cm="1">
        <f t="array" ref="H666">_xlfn.IFS(OR(ISBLANK(G666), G666=""),"Unknown",G666&lt;=12,"Child",G666&lt;=17,"Teen",G666&lt;=29,"Young Adult",G666&lt;=44,"Adult",G666&lt;=59,"Middle Age",G666&lt;=79,"Senior",G666&gt;=80,"Elderly")</f>
        <v>Child</v>
      </c>
      <c r="I666" t="s">
        <v>2607</v>
      </c>
      <c r="K666" s="7">
        <v>75.8</v>
      </c>
      <c r="L666" s="4" t="s">
        <v>2565</v>
      </c>
      <c r="M666" s="4" t="s">
        <v>2579</v>
      </c>
      <c r="N666" s="4" t="s">
        <v>2590</v>
      </c>
      <c r="O666" s="4" t="s">
        <v>2600</v>
      </c>
      <c r="P666" s="11">
        <v>717.5</v>
      </c>
      <c r="Q666" s="4" t="s">
        <v>2602</v>
      </c>
      <c r="R666" t="str">
        <f t="shared" si="63"/>
        <v/>
      </c>
      <c r="S666" s="9">
        <v>2</v>
      </c>
      <c r="T666">
        <f t="shared" si="64"/>
        <v>0</v>
      </c>
      <c r="U666">
        <f t="shared" si="65"/>
        <v>717.5</v>
      </c>
    </row>
    <row r="667" spans="1:21" x14ac:dyDescent="0.35">
      <c r="A667" s="4" t="s">
        <v>679</v>
      </c>
      <c r="B667" s="2">
        <v>45466</v>
      </c>
      <c r="C667" s="9">
        <f t="shared" si="60"/>
        <v>6</v>
      </c>
      <c r="D667" s="9" t="str">
        <f t="shared" si="61"/>
        <v>Jun</v>
      </c>
      <c r="E667" s="9">
        <f t="shared" si="62"/>
        <v>2024</v>
      </c>
      <c r="F667" t="s">
        <v>2225</v>
      </c>
      <c r="G667" s="9">
        <v>62</v>
      </c>
      <c r="H667" s="9" t="str" cm="1">
        <f t="array" ref="H667">_xlfn.IFS(OR(ISBLANK(G667), G667=""),"Unknown",G667&lt;=12,"Child",G667&lt;=17,"Teen",G667&lt;=29,"Young Adult",G667&lt;=44,"Adult",G667&lt;=59,"Middle Age",G667&lt;=79,"Senior",G667&gt;=80,"Elderly")</f>
        <v>Senior</v>
      </c>
      <c r="I667" s="4" t="s">
        <v>2607</v>
      </c>
      <c r="J667" s="7">
        <v>168.8</v>
      </c>
      <c r="K667" s="7"/>
      <c r="L667" s="4" t="s">
        <v>2567</v>
      </c>
      <c r="M667" s="4" t="s">
        <v>2576</v>
      </c>
      <c r="N667" s="4" t="s">
        <v>2585</v>
      </c>
      <c r="O667" s="4" t="s">
        <v>2599</v>
      </c>
      <c r="P667" s="11">
        <v>393.69533927847198</v>
      </c>
      <c r="Q667" t="s">
        <v>2609</v>
      </c>
      <c r="R667" t="str">
        <f t="shared" si="63"/>
        <v/>
      </c>
      <c r="S667" s="9">
        <v>4</v>
      </c>
      <c r="T667">
        <f t="shared" si="64"/>
        <v>0</v>
      </c>
      <c r="U667">
        <f t="shared" si="65"/>
        <v>393.69533927847198</v>
      </c>
    </row>
    <row r="668" spans="1:21" x14ac:dyDescent="0.35">
      <c r="A668" s="4" t="s">
        <v>680</v>
      </c>
      <c r="B668" s="2">
        <v>45637</v>
      </c>
      <c r="C668" s="9">
        <f t="shared" si="60"/>
        <v>12</v>
      </c>
      <c r="D668" s="9" t="str">
        <f t="shared" si="61"/>
        <v>Dec</v>
      </c>
      <c r="E668" s="9">
        <f t="shared" si="62"/>
        <v>2024</v>
      </c>
      <c r="F668" t="s">
        <v>2226</v>
      </c>
      <c r="H668" s="9" t="str" cm="1">
        <f t="array" ref="H668">_xlfn.IFS(OR(ISBLANK(G668), G668=""),"Unknown",G668&lt;=12,"Child",G668&lt;=17,"Teen",G668&lt;=29,"Young Adult",G668&lt;=44,"Adult",G668&lt;=59,"Middle Age",G668&lt;=79,"Senior",G668&gt;=80,"Elderly")</f>
        <v>Unknown</v>
      </c>
      <c r="I668" s="4" t="s">
        <v>2561</v>
      </c>
      <c r="K668" s="7"/>
      <c r="L668" s="4" t="s">
        <v>2568</v>
      </c>
      <c r="M668" s="4" t="s">
        <v>2580</v>
      </c>
      <c r="N668" s="4" t="s">
        <v>2590</v>
      </c>
      <c r="O668" s="4" t="s">
        <v>2601</v>
      </c>
      <c r="P668" s="11">
        <v>798.43</v>
      </c>
      <c r="Q668" t="s">
        <v>2609</v>
      </c>
      <c r="R668" t="str">
        <f t="shared" si="63"/>
        <v/>
      </c>
      <c r="S668" s="9" t="s">
        <v>2610</v>
      </c>
      <c r="T668">
        <f t="shared" si="64"/>
        <v>0</v>
      </c>
      <c r="U668">
        <f t="shared" si="65"/>
        <v>798.43</v>
      </c>
    </row>
    <row r="669" spans="1:21" x14ac:dyDescent="0.35">
      <c r="A669" s="4" t="s">
        <v>681</v>
      </c>
      <c r="B669" s="2">
        <v>45424</v>
      </c>
      <c r="C669" s="9">
        <f t="shared" si="60"/>
        <v>5</v>
      </c>
      <c r="D669" s="9" t="str">
        <f t="shared" si="61"/>
        <v>May</v>
      </c>
      <c r="E669" s="9">
        <f t="shared" si="62"/>
        <v>2024</v>
      </c>
      <c r="F669" t="s">
        <v>2227</v>
      </c>
      <c r="H669" s="9" t="str" cm="1">
        <f t="array" ref="H669">_xlfn.IFS(OR(ISBLANK(G669), G669=""),"Unknown",G669&lt;=12,"Child",G669&lt;=17,"Teen",G669&lt;=29,"Young Adult",G669&lt;=44,"Adult",G669&lt;=59,"Middle Age",G669&lt;=79,"Senior",G669&gt;=80,"Elderly")</f>
        <v>Unknown</v>
      </c>
      <c r="I669" s="4" t="s">
        <v>2561</v>
      </c>
      <c r="J669" s="7">
        <v>154.1</v>
      </c>
      <c r="K669" s="7"/>
      <c r="L669" s="4" t="s">
        <v>2566</v>
      </c>
      <c r="M669" s="4" t="s">
        <v>2575</v>
      </c>
      <c r="N669" s="4" t="s">
        <v>2584</v>
      </c>
      <c r="O669" s="4" t="s">
        <v>2599</v>
      </c>
      <c r="P669" s="11">
        <v>335.17</v>
      </c>
      <c r="Q669" s="4" t="s">
        <v>2603</v>
      </c>
      <c r="R669" t="str">
        <f t="shared" si="63"/>
        <v/>
      </c>
      <c r="S669" s="9" t="s">
        <v>2610</v>
      </c>
      <c r="T669">
        <f t="shared" si="64"/>
        <v>335.17</v>
      </c>
      <c r="U669">
        <f t="shared" si="65"/>
        <v>0</v>
      </c>
    </row>
    <row r="670" spans="1:21" x14ac:dyDescent="0.35">
      <c r="A670" s="4" t="s">
        <v>682</v>
      </c>
      <c r="B670" s="2">
        <v>45303</v>
      </c>
      <c r="C670" s="9">
        <f t="shared" si="60"/>
        <v>1</v>
      </c>
      <c r="D670" s="9" t="str">
        <f t="shared" si="61"/>
        <v>Jan</v>
      </c>
      <c r="E670" s="9">
        <f t="shared" si="62"/>
        <v>2024</v>
      </c>
      <c r="F670" t="s">
        <v>2228</v>
      </c>
      <c r="G670" s="9">
        <v>32</v>
      </c>
      <c r="H670" s="9" t="str" cm="1">
        <f t="array" ref="H670">_xlfn.IFS(OR(ISBLANK(G670), G670=""),"Unknown",G670&lt;=12,"Child",G670&lt;=17,"Teen",G670&lt;=29,"Young Adult",G670&lt;=44,"Adult",G670&lt;=59,"Middle Age",G670&lt;=79,"Senior",G670&gt;=80,"Elderly")</f>
        <v>Adult</v>
      </c>
      <c r="I670" s="4" t="s">
        <v>2561</v>
      </c>
      <c r="J670" s="7">
        <v>116.1</v>
      </c>
      <c r="K670" s="7"/>
      <c r="L670" s="4" t="s">
        <v>2568</v>
      </c>
      <c r="M670" s="4" t="s">
        <v>2577</v>
      </c>
      <c r="N670" s="4" t="s">
        <v>2588</v>
      </c>
      <c r="O670" s="4" t="s">
        <v>2598</v>
      </c>
      <c r="P670" s="11">
        <v>402.93</v>
      </c>
      <c r="Q670" t="s">
        <v>2609</v>
      </c>
      <c r="R670" t="str">
        <f t="shared" si="63"/>
        <v/>
      </c>
      <c r="S670" s="9" t="s">
        <v>2610</v>
      </c>
      <c r="T670">
        <f t="shared" si="64"/>
        <v>0</v>
      </c>
      <c r="U670">
        <f t="shared" si="65"/>
        <v>402.93</v>
      </c>
    </row>
    <row r="671" spans="1:21" x14ac:dyDescent="0.35">
      <c r="A671" s="4" t="s">
        <v>683</v>
      </c>
      <c r="B671" s="2">
        <v>45760</v>
      </c>
      <c r="C671" s="9">
        <f t="shared" si="60"/>
        <v>4</v>
      </c>
      <c r="D671" s="9" t="str">
        <f t="shared" si="61"/>
        <v>Apr</v>
      </c>
      <c r="E671" s="9">
        <f t="shared" si="62"/>
        <v>2025</v>
      </c>
      <c r="F671" t="s">
        <v>2229</v>
      </c>
      <c r="H671" s="9" t="str" cm="1">
        <f t="array" ref="H671">_xlfn.IFS(OR(ISBLANK(G671), G671=""),"Unknown",G671&lt;=12,"Child",G671&lt;=17,"Teen",G671&lt;=29,"Young Adult",G671&lt;=44,"Adult",G671&lt;=59,"Middle Age",G671&lt;=79,"Senior",G671&gt;=80,"Elderly")</f>
        <v>Unknown</v>
      </c>
      <c r="I671" s="4" t="s">
        <v>2558</v>
      </c>
      <c r="K671" s="7"/>
      <c r="L671" s="4" t="s">
        <v>2565</v>
      </c>
      <c r="M671" s="4" t="s">
        <v>2579</v>
      </c>
      <c r="N671" s="4" t="s">
        <v>2590</v>
      </c>
      <c r="O671" s="4" t="s">
        <v>2600</v>
      </c>
      <c r="P671" s="11">
        <v>857.74</v>
      </c>
      <c r="Q671" t="s">
        <v>2609</v>
      </c>
      <c r="R671" t="str">
        <f t="shared" si="63"/>
        <v/>
      </c>
      <c r="S671" s="9" t="s">
        <v>2610</v>
      </c>
      <c r="T671">
        <f t="shared" si="64"/>
        <v>0</v>
      </c>
      <c r="U671">
        <f t="shared" si="65"/>
        <v>857.74</v>
      </c>
    </row>
    <row r="672" spans="1:21" x14ac:dyDescent="0.35">
      <c r="A672" s="4" t="s">
        <v>684</v>
      </c>
      <c r="B672" s="2">
        <v>45811</v>
      </c>
      <c r="C672" s="9">
        <f t="shared" si="60"/>
        <v>6</v>
      </c>
      <c r="D672" s="9" t="str">
        <f t="shared" si="61"/>
        <v>Jun</v>
      </c>
      <c r="E672" s="9">
        <f t="shared" si="62"/>
        <v>2025</v>
      </c>
      <c r="F672" t="s">
        <v>2230</v>
      </c>
      <c r="H672" s="9" t="str" cm="1">
        <f t="array" ref="H672">_xlfn.IFS(OR(ISBLANK(G672), G672=""),"Unknown",G672&lt;=12,"Child",G672&lt;=17,"Teen",G672&lt;=29,"Young Adult",G672&lt;=44,"Adult",G672&lt;=59,"Middle Age",G672&lt;=79,"Senior",G672&gt;=80,"Elderly")</f>
        <v>Unknown</v>
      </c>
      <c r="I672" s="4" t="s">
        <v>2558</v>
      </c>
      <c r="J672" s="7">
        <v>139.6</v>
      </c>
      <c r="K672" s="7"/>
      <c r="L672" s="4" t="s">
        <v>2565</v>
      </c>
      <c r="M672" s="4" t="s">
        <v>2575</v>
      </c>
      <c r="N672" s="4" t="s">
        <v>2590</v>
      </c>
      <c r="O672" s="4" t="s">
        <v>2599</v>
      </c>
      <c r="P672" s="11">
        <v>461.34</v>
      </c>
      <c r="Q672" t="s">
        <v>2609</v>
      </c>
      <c r="R672" t="str">
        <f t="shared" si="63"/>
        <v/>
      </c>
      <c r="S672" s="9" t="s">
        <v>2610</v>
      </c>
      <c r="T672">
        <f t="shared" si="64"/>
        <v>0</v>
      </c>
      <c r="U672">
        <f t="shared" si="65"/>
        <v>461.34</v>
      </c>
    </row>
    <row r="673" spans="1:21" x14ac:dyDescent="0.35">
      <c r="A673" s="4" t="s">
        <v>685</v>
      </c>
      <c r="B673" s="2">
        <v>45360</v>
      </c>
      <c r="C673" s="9">
        <f t="shared" si="60"/>
        <v>3</v>
      </c>
      <c r="D673" s="9" t="str">
        <f t="shared" si="61"/>
        <v>Mar</v>
      </c>
      <c r="E673" s="9">
        <f t="shared" si="62"/>
        <v>2024</v>
      </c>
      <c r="F673" t="s">
        <v>2231</v>
      </c>
      <c r="H673" s="9" t="str" cm="1">
        <f t="array" ref="H673">_xlfn.IFS(OR(ISBLANK(G673), G673=""),"Unknown",G673&lt;=12,"Child",G673&lt;=17,"Teen",G673&lt;=29,"Young Adult",G673&lt;=44,"Adult",G673&lt;=59,"Middle Age",G673&lt;=79,"Senior",G673&gt;=80,"Elderly")</f>
        <v>Unknown</v>
      </c>
      <c r="I673" s="4" t="s">
        <v>2558</v>
      </c>
      <c r="K673" s="7"/>
      <c r="L673" s="4" t="s">
        <v>2565</v>
      </c>
      <c r="M673" s="4" t="s">
        <v>2573</v>
      </c>
      <c r="N673" s="4" t="s">
        <v>2589</v>
      </c>
      <c r="O673" s="4" t="s">
        <v>2601</v>
      </c>
      <c r="P673" s="11">
        <v>855.67</v>
      </c>
      <c r="Q673" s="4" t="s">
        <v>2604</v>
      </c>
      <c r="R673" t="str">
        <f t="shared" si="63"/>
        <v/>
      </c>
      <c r="S673" s="9">
        <v>4</v>
      </c>
      <c r="T673">
        <f t="shared" si="64"/>
        <v>0</v>
      </c>
      <c r="U673">
        <f t="shared" si="65"/>
        <v>855.67</v>
      </c>
    </row>
    <row r="674" spans="1:21" x14ac:dyDescent="0.35">
      <c r="A674" s="4" t="s">
        <v>686</v>
      </c>
      <c r="B674" s="2">
        <v>45690</v>
      </c>
      <c r="C674" s="9">
        <f t="shared" si="60"/>
        <v>2</v>
      </c>
      <c r="D674" s="9" t="str">
        <f t="shared" si="61"/>
        <v>Feb</v>
      </c>
      <c r="E674" s="9">
        <f t="shared" si="62"/>
        <v>2025</v>
      </c>
      <c r="F674" t="s">
        <v>2232</v>
      </c>
      <c r="H674" s="9" t="str" cm="1">
        <f t="array" ref="H674">_xlfn.IFS(OR(ISBLANK(G674), G674=""),"Unknown",G674&lt;=12,"Child",G674&lt;=17,"Teen",G674&lt;=29,"Young Adult",G674&lt;=44,"Adult",G674&lt;=59,"Middle Age",G674&lt;=79,"Senior",G674&gt;=80,"Elderly")</f>
        <v>Unknown</v>
      </c>
      <c r="I674" t="s">
        <v>2607</v>
      </c>
      <c r="J674" s="7">
        <v>149.4</v>
      </c>
      <c r="K674" s="7"/>
      <c r="L674" s="4" t="s">
        <v>2568</v>
      </c>
      <c r="M674" s="4" t="s">
        <v>2583</v>
      </c>
      <c r="N674" s="4" t="s">
        <v>2588</v>
      </c>
      <c r="O674" s="4" t="s">
        <v>2601</v>
      </c>
      <c r="P674" s="11">
        <v>412.27</v>
      </c>
      <c r="Q674" s="4" t="s">
        <v>2604</v>
      </c>
      <c r="R674" t="str">
        <f t="shared" si="63"/>
        <v/>
      </c>
      <c r="S674" s="9">
        <v>4</v>
      </c>
      <c r="T674">
        <f t="shared" si="64"/>
        <v>0</v>
      </c>
      <c r="U674">
        <f t="shared" si="65"/>
        <v>412.27</v>
      </c>
    </row>
    <row r="675" spans="1:21" x14ac:dyDescent="0.35">
      <c r="A675" s="4" t="s">
        <v>687</v>
      </c>
      <c r="B675" s="2">
        <v>45795</v>
      </c>
      <c r="C675" s="9">
        <f t="shared" si="60"/>
        <v>5</v>
      </c>
      <c r="D675" s="9" t="str">
        <f t="shared" si="61"/>
        <v>May</v>
      </c>
      <c r="E675" s="9">
        <f t="shared" si="62"/>
        <v>2025</v>
      </c>
      <c r="F675" t="s">
        <v>2233</v>
      </c>
      <c r="G675" s="9">
        <v>50</v>
      </c>
      <c r="H675" s="9" t="str" cm="1">
        <f t="array" ref="H675">_xlfn.IFS(OR(ISBLANK(G675), G675=""),"Unknown",G675&lt;=12,"Child",G675&lt;=17,"Teen",G675&lt;=29,"Young Adult",G675&lt;=44,"Adult",G675&lt;=59,"Middle Age",G675&lt;=79,"Senior",G675&gt;=80,"Elderly")</f>
        <v>Middle Age</v>
      </c>
      <c r="I675" t="s">
        <v>2607</v>
      </c>
      <c r="K675" s="7"/>
      <c r="L675" s="4" t="s">
        <v>2564</v>
      </c>
      <c r="M675" s="4" t="s">
        <v>2574</v>
      </c>
      <c r="N675" s="4" t="s">
        <v>2589</v>
      </c>
      <c r="O675" s="4" t="s">
        <v>2601</v>
      </c>
      <c r="P675" s="11">
        <v>433</v>
      </c>
      <c r="Q675" s="4" t="s">
        <v>2604</v>
      </c>
      <c r="R675" t="str">
        <f t="shared" si="63"/>
        <v/>
      </c>
      <c r="S675" s="9">
        <v>1</v>
      </c>
      <c r="T675">
        <f t="shared" si="64"/>
        <v>0</v>
      </c>
      <c r="U675">
        <f t="shared" si="65"/>
        <v>433</v>
      </c>
    </row>
    <row r="676" spans="1:21" x14ac:dyDescent="0.35">
      <c r="A676" s="4" t="s">
        <v>688</v>
      </c>
      <c r="B676" s="2">
        <v>45995</v>
      </c>
      <c r="C676" s="9">
        <f t="shared" si="60"/>
        <v>12</v>
      </c>
      <c r="D676" s="9" t="str">
        <f t="shared" si="61"/>
        <v>Dec</v>
      </c>
      <c r="E676" s="9">
        <f t="shared" si="62"/>
        <v>2025</v>
      </c>
      <c r="F676" t="s">
        <v>2234</v>
      </c>
      <c r="H676" s="9" t="str" cm="1">
        <f t="array" ref="H676">_xlfn.IFS(OR(ISBLANK(G676), G676=""),"Unknown",G676&lt;=12,"Child",G676&lt;=17,"Teen",G676&lt;=29,"Young Adult",G676&lt;=44,"Adult",G676&lt;=59,"Middle Age",G676&lt;=79,"Senior",G676&gt;=80,"Elderly")</f>
        <v>Unknown</v>
      </c>
      <c r="I676" s="4" t="s">
        <v>2558</v>
      </c>
      <c r="K676" s="7"/>
      <c r="L676" s="4" t="s">
        <v>2564</v>
      </c>
      <c r="M676" s="4" t="s">
        <v>2581</v>
      </c>
      <c r="N676" s="4" t="s">
        <v>2584</v>
      </c>
      <c r="O676" s="4" t="s">
        <v>2598</v>
      </c>
      <c r="P676" s="11">
        <v>489.19</v>
      </c>
      <c r="Q676" s="4" t="s">
        <v>2603</v>
      </c>
      <c r="R676" t="str">
        <f t="shared" si="63"/>
        <v/>
      </c>
      <c r="S676" s="9" t="s">
        <v>2610</v>
      </c>
      <c r="T676">
        <f t="shared" si="64"/>
        <v>489.19</v>
      </c>
      <c r="U676">
        <f t="shared" si="65"/>
        <v>0</v>
      </c>
    </row>
    <row r="677" spans="1:21" x14ac:dyDescent="0.35">
      <c r="A677" s="4" t="s">
        <v>689</v>
      </c>
      <c r="B677" s="2">
        <v>45705</v>
      </c>
      <c r="C677" s="9">
        <f t="shared" si="60"/>
        <v>2</v>
      </c>
      <c r="D677" s="9" t="str">
        <f t="shared" si="61"/>
        <v>Feb</v>
      </c>
      <c r="E677" s="9">
        <f t="shared" si="62"/>
        <v>2025</v>
      </c>
      <c r="F677" t="s">
        <v>2235</v>
      </c>
      <c r="G677" s="9">
        <v>14</v>
      </c>
      <c r="H677" s="9" t="str" cm="1">
        <f t="array" ref="H677">_xlfn.IFS(OR(ISBLANK(G677), G677=""),"Unknown",G677&lt;=12,"Child",G677&lt;=17,"Teen",G677&lt;=29,"Young Adult",G677&lt;=44,"Adult",G677&lt;=59,"Middle Age",G677&lt;=79,"Senior",G677&gt;=80,"Elderly")</f>
        <v>Teen</v>
      </c>
      <c r="I677" t="s">
        <v>2607</v>
      </c>
      <c r="K677" s="7"/>
      <c r="L677" s="4" t="s">
        <v>2565</v>
      </c>
      <c r="M677" s="4" t="s">
        <v>2572</v>
      </c>
      <c r="N677" s="4" t="s">
        <v>2584</v>
      </c>
      <c r="O677" s="4" t="s">
        <v>2599</v>
      </c>
      <c r="P677" s="11">
        <v>335.93</v>
      </c>
      <c r="Q677" t="s">
        <v>2609</v>
      </c>
      <c r="R677" t="str">
        <f t="shared" si="63"/>
        <v/>
      </c>
      <c r="S677" s="9">
        <v>4</v>
      </c>
      <c r="T677">
        <f t="shared" si="64"/>
        <v>0</v>
      </c>
      <c r="U677">
        <f t="shared" si="65"/>
        <v>335.93</v>
      </c>
    </row>
    <row r="678" spans="1:21" x14ac:dyDescent="0.35">
      <c r="A678" s="4" t="s">
        <v>690</v>
      </c>
      <c r="B678" s="2">
        <v>45557</v>
      </c>
      <c r="C678" s="9">
        <f t="shared" si="60"/>
        <v>9</v>
      </c>
      <c r="D678" s="9" t="str">
        <f t="shared" si="61"/>
        <v>Sep</v>
      </c>
      <c r="E678" s="9">
        <f t="shared" si="62"/>
        <v>2024</v>
      </c>
      <c r="F678" t="s">
        <v>2236</v>
      </c>
      <c r="H678" s="9" t="str" cm="1">
        <f t="array" ref="H678">_xlfn.IFS(OR(ISBLANK(G678), G678=""),"Unknown",G678&lt;=12,"Child",G678&lt;=17,"Teen",G678&lt;=29,"Young Adult",G678&lt;=44,"Adult",G678&lt;=59,"Middle Age",G678&lt;=79,"Senior",G678&gt;=80,"Elderly")</f>
        <v>Unknown</v>
      </c>
      <c r="I678" t="s">
        <v>2607</v>
      </c>
      <c r="K678" s="7"/>
      <c r="L678" s="4" t="s">
        <v>2564</v>
      </c>
      <c r="M678" s="4" t="s">
        <v>2569</v>
      </c>
      <c r="N678" s="4" t="s">
        <v>2587</v>
      </c>
      <c r="O678" s="4" t="s">
        <v>2601</v>
      </c>
      <c r="P678" s="11">
        <v>697.67</v>
      </c>
      <c r="Q678" s="4" t="s">
        <v>2603</v>
      </c>
      <c r="R678" t="str">
        <f t="shared" si="63"/>
        <v/>
      </c>
      <c r="S678" s="9" t="s">
        <v>2610</v>
      </c>
      <c r="T678">
        <f t="shared" si="64"/>
        <v>697.67</v>
      </c>
      <c r="U678">
        <f t="shared" si="65"/>
        <v>0</v>
      </c>
    </row>
    <row r="679" spans="1:21" x14ac:dyDescent="0.35">
      <c r="A679" s="4" t="s">
        <v>691</v>
      </c>
      <c r="B679" s="2">
        <v>45805</v>
      </c>
      <c r="C679" s="9">
        <f t="shared" si="60"/>
        <v>5</v>
      </c>
      <c r="D679" s="9" t="str">
        <f t="shared" si="61"/>
        <v>May</v>
      </c>
      <c r="E679" s="9">
        <f t="shared" si="62"/>
        <v>2025</v>
      </c>
      <c r="F679" t="s">
        <v>2237</v>
      </c>
      <c r="H679" s="9" t="str" cm="1">
        <f t="array" ref="H679">_xlfn.IFS(OR(ISBLANK(G679), G679=""),"Unknown",G679&lt;=12,"Child",G679&lt;=17,"Teen",G679&lt;=29,"Young Adult",G679&lt;=44,"Adult",G679&lt;=59,"Middle Age",G679&lt;=79,"Senior",G679&gt;=80,"Elderly")</f>
        <v>Unknown</v>
      </c>
      <c r="I679" t="s">
        <v>2607</v>
      </c>
      <c r="K679" s="7"/>
      <c r="L679" s="4" t="s">
        <v>2566</v>
      </c>
      <c r="M679" s="4" t="s">
        <v>2580</v>
      </c>
      <c r="N679" s="4" t="s">
        <v>2590</v>
      </c>
      <c r="O679" s="4" t="s">
        <v>2599</v>
      </c>
      <c r="P679" s="11">
        <v>813.49</v>
      </c>
      <c r="Q679" t="s">
        <v>2609</v>
      </c>
      <c r="R679" t="str">
        <f t="shared" si="63"/>
        <v/>
      </c>
      <c r="S679" s="9" t="s">
        <v>2610</v>
      </c>
      <c r="T679">
        <f t="shared" si="64"/>
        <v>0</v>
      </c>
      <c r="U679">
        <f t="shared" si="65"/>
        <v>813.49</v>
      </c>
    </row>
    <row r="680" spans="1:21" x14ac:dyDescent="0.35">
      <c r="A680" s="4" t="s">
        <v>692</v>
      </c>
      <c r="B680" s="2">
        <v>45562</v>
      </c>
      <c r="C680" s="9">
        <f t="shared" si="60"/>
        <v>9</v>
      </c>
      <c r="D680" s="9" t="str">
        <f t="shared" si="61"/>
        <v>Sep</v>
      </c>
      <c r="E680" s="9">
        <f t="shared" si="62"/>
        <v>2024</v>
      </c>
      <c r="F680" t="s">
        <v>2238</v>
      </c>
      <c r="H680" s="9" t="str" cm="1">
        <f t="array" ref="H680">_xlfn.IFS(OR(ISBLANK(G680), G680=""),"Unknown",G680&lt;=12,"Child",G680&lt;=17,"Teen",G680&lt;=29,"Young Adult",G680&lt;=44,"Adult",G680&lt;=59,"Middle Age",G680&lt;=79,"Senior",G680&gt;=80,"Elderly")</f>
        <v>Unknown</v>
      </c>
      <c r="I680" s="4" t="s">
        <v>2558</v>
      </c>
      <c r="J680" s="7">
        <v>113.9</v>
      </c>
      <c r="K680" s="7"/>
      <c r="L680" s="4" t="s">
        <v>2565</v>
      </c>
      <c r="M680" s="4" t="s">
        <v>2579</v>
      </c>
      <c r="N680" s="4" t="s">
        <v>2589</v>
      </c>
      <c r="O680" s="4" t="s">
        <v>2600</v>
      </c>
      <c r="P680" s="11">
        <v>374.44</v>
      </c>
      <c r="Q680" s="4" t="s">
        <v>2603</v>
      </c>
      <c r="R680" t="str">
        <f t="shared" si="63"/>
        <v/>
      </c>
      <c r="S680" s="9">
        <v>1</v>
      </c>
      <c r="T680">
        <f t="shared" si="64"/>
        <v>374.44</v>
      </c>
      <c r="U680">
        <f t="shared" si="65"/>
        <v>0</v>
      </c>
    </row>
    <row r="681" spans="1:21" x14ac:dyDescent="0.35">
      <c r="A681" s="4" t="s">
        <v>693</v>
      </c>
      <c r="B681" s="2">
        <v>45521</v>
      </c>
      <c r="C681" s="9">
        <f t="shared" si="60"/>
        <v>8</v>
      </c>
      <c r="D681" s="9" t="str">
        <f t="shared" si="61"/>
        <v>Aug</v>
      </c>
      <c r="E681" s="9">
        <f t="shared" si="62"/>
        <v>2024</v>
      </c>
      <c r="F681" t="s">
        <v>2239</v>
      </c>
      <c r="H681" s="9" t="str" cm="1">
        <f t="array" ref="H681">_xlfn.IFS(OR(ISBLANK(G681), G681=""),"Unknown",G681&lt;=12,"Child",G681&lt;=17,"Teen",G681&lt;=29,"Young Adult",G681&lt;=44,"Adult",G681&lt;=59,"Middle Age",G681&lt;=79,"Senior",G681&gt;=80,"Elderly")</f>
        <v>Unknown</v>
      </c>
      <c r="I681" s="4" t="s">
        <v>2607</v>
      </c>
      <c r="K681" s="7">
        <v>63.2</v>
      </c>
      <c r="L681" s="4" t="s">
        <v>2567</v>
      </c>
      <c r="M681" s="4" t="s">
        <v>2583</v>
      </c>
      <c r="N681" s="4" t="s">
        <v>2589</v>
      </c>
      <c r="O681" s="4" t="s">
        <v>2600</v>
      </c>
      <c r="P681" s="11">
        <v>501.09</v>
      </c>
      <c r="Q681" s="4" t="s">
        <v>2602</v>
      </c>
      <c r="R681" t="str">
        <f t="shared" si="63"/>
        <v/>
      </c>
      <c r="S681" s="9">
        <v>4</v>
      </c>
      <c r="T681">
        <f t="shared" si="64"/>
        <v>0</v>
      </c>
      <c r="U681">
        <f t="shared" si="65"/>
        <v>501.09</v>
      </c>
    </row>
    <row r="682" spans="1:21" x14ac:dyDescent="0.35">
      <c r="A682" s="4" t="s">
        <v>694</v>
      </c>
      <c r="B682" s="2">
        <v>45722</v>
      </c>
      <c r="C682" s="9">
        <f t="shared" si="60"/>
        <v>3</v>
      </c>
      <c r="D682" s="9" t="str">
        <f t="shared" si="61"/>
        <v>Mar</v>
      </c>
      <c r="E682" s="9">
        <f t="shared" si="62"/>
        <v>2025</v>
      </c>
      <c r="F682" t="s">
        <v>2240</v>
      </c>
      <c r="H682" s="9" t="str" cm="1">
        <f t="array" ref="H682">_xlfn.IFS(OR(ISBLANK(G682), G682=""),"Unknown",G682&lt;=12,"Child",G682&lt;=17,"Teen",G682&lt;=29,"Young Adult",G682&lt;=44,"Adult",G682&lt;=59,"Middle Age",G682&lt;=79,"Senior",G682&gt;=80,"Elderly")</f>
        <v>Unknown</v>
      </c>
      <c r="I682" t="s">
        <v>2607</v>
      </c>
      <c r="J682" s="7">
        <v>114.2</v>
      </c>
      <c r="K682" s="7"/>
      <c r="L682" s="4" t="s">
        <v>2564</v>
      </c>
      <c r="M682" s="4" t="s">
        <v>2581</v>
      </c>
      <c r="N682" s="4" t="s">
        <v>2584</v>
      </c>
      <c r="O682" s="4" t="s">
        <v>2598</v>
      </c>
      <c r="P682" s="11">
        <v>258.83999999999997</v>
      </c>
      <c r="Q682" t="s">
        <v>2609</v>
      </c>
      <c r="R682" t="str">
        <f t="shared" si="63"/>
        <v/>
      </c>
      <c r="S682" s="9">
        <v>5</v>
      </c>
      <c r="T682">
        <f t="shared" si="64"/>
        <v>0</v>
      </c>
      <c r="U682">
        <f t="shared" si="65"/>
        <v>258.83999999999997</v>
      </c>
    </row>
    <row r="683" spans="1:21" x14ac:dyDescent="0.35">
      <c r="A683" s="4" t="s">
        <v>695</v>
      </c>
      <c r="B683" s="2">
        <v>45463</v>
      </c>
      <c r="C683" s="9">
        <f t="shared" si="60"/>
        <v>6</v>
      </c>
      <c r="D683" s="9" t="str">
        <f t="shared" si="61"/>
        <v>Jun</v>
      </c>
      <c r="E683" s="9">
        <f t="shared" si="62"/>
        <v>2024</v>
      </c>
      <c r="F683" t="s">
        <v>2241</v>
      </c>
      <c r="G683" s="9">
        <v>67</v>
      </c>
      <c r="H683" s="9" t="str" cm="1">
        <f t="array" ref="H683">_xlfn.IFS(OR(ISBLANK(G683), G683=""),"Unknown",G683&lt;=12,"Child",G683&lt;=17,"Teen",G683&lt;=29,"Young Adult",G683&lt;=44,"Adult",G683&lt;=59,"Middle Age",G683&lt;=79,"Senior",G683&gt;=80,"Elderly")</f>
        <v>Senior</v>
      </c>
      <c r="I683" s="4" t="s">
        <v>2558</v>
      </c>
      <c r="K683" s="7"/>
      <c r="L683" s="4" t="s">
        <v>2568</v>
      </c>
      <c r="M683" s="4" t="s">
        <v>2577</v>
      </c>
      <c r="N683" s="4" t="s">
        <v>2584</v>
      </c>
      <c r="O683" s="4" t="s">
        <v>2598</v>
      </c>
      <c r="P683" s="11">
        <v>142.33000000000001</v>
      </c>
      <c r="Q683" s="4" t="s">
        <v>2602</v>
      </c>
      <c r="R683" t="str">
        <f t="shared" si="63"/>
        <v/>
      </c>
      <c r="S683" s="9">
        <v>4</v>
      </c>
      <c r="T683">
        <f t="shared" si="64"/>
        <v>0</v>
      </c>
      <c r="U683">
        <f t="shared" si="65"/>
        <v>142.33000000000001</v>
      </c>
    </row>
    <row r="684" spans="1:21" x14ac:dyDescent="0.35">
      <c r="A684" s="4" t="s">
        <v>696</v>
      </c>
      <c r="B684" s="2">
        <v>45650</v>
      </c>
      <c r="C684" s="9">
        <f t="shared" si="60"/>
        <v>12</v>
      </c>
      <c r="D684" s="9" t="str">
        <f t="shared" si="61"/>
        <v>Dec</v>
      </c>
      <c r="E684" s="9">
        <f t="shared" si="62"/>
        <v>2024</v>
      </c>
      <c r="F684" t="s">
        <v>2242</v>
      </c>
      <c r="G684" s="9">
        <v>65</v>
      </c>
      <c r="H684" s="9" t="str" cm="1">
        <f t="array" ref="H684">_xlfn.IFS(OR(ISBLANK(G684), G684=""),"Unknown",G684&lt;=12,"Child",G684&lt;=17,"Teen",G684&lt;=29,"Young Adult",G684&lt;=44,"Adult",G684&lt;=59,"Middle Age",G684&lt;=79,"Senior",G684&gt;=80,"Elderly")</f>
        <v>Senior</v>
      </c>
      <c r="I684" s="4" t="s">
        <v>2561</v>
      </c>
      <c r="K684" s="7"/>
      <c r="L684" s="4" t="s">
        <v>2563</v>
      </c>
      <c r="M684" s="4" t="s">
        <v>2574</v>
      </c>
      <c r="N684" s="4" t="s">
        <v>2590</v>
      </c>
      <c r="O684" s="4" t="s">
        <v>2598</v>
      </c>
      <c r="P684" s="11">
        <v>163.62</v>
      </c>
      <c r="Q684" s="4" t="s">
        <v>2602</v>
      </c>
      <c r="R684" t="str">
        <f t="shared" si="63"/>
        <v/>
      </c>
      <c r="S684" s="9">
        <v>5</v>
      </c>
      <c r="T684">
        <f t="shared" si="64"/>
        <v>0</v>
      </c>
      <c r="U684">
        <f t="shared" si="65"/>
        <v>163.62</v>
      </c>
    </row>
    <row r="685" spans="1:21" x14ac:dyDescent="0.35">
      <c r="A685" s="4" t="s">
        <v>697</v>
      </c>
      <c r="B685" s="2">
        <v>45809</v>
      </c>
      <c r="C685" s="9">
        <f t="shared" si="60"/>
        <v>6</v>
      </c>
      <c r="D685" s="9" t="str">
        <f t="shared" si="61"/>
        <v>Jun</v>
      </c>
      <c r="E685" s="9">
        <f t="shared" si="62"/>
        <v>2025</v>
      </c>
      <c r="F685" t="s">
        <v>2243</v>
      </c>
      <c r="H685" s="9" t="str" cm="1">
        <f t="array" ref="H685">_xlfn.IFS(OR(ISBLANK(G685), G685=""),"Unknown",G685&lt;=12,"Child",G685&lt;=17,"Teen",G685&lt;=29,"Young Adult",G685&lt;=44,"Adult",G685&lt;=59,"Middle Age",G685&lt;=79,"Senior",G685&gt;=80,"Elderly")</f>
        <v>Unknown</v>
      </c>
      <c r="I685" s="4" t="s">
        <v>2558</v>
      </c>
      <c r="K685" s="7"/>
      <c r="L685" s="4" t="s">
        <v>2565</v>
      </c>
      <c r="M685" s="4" t="s">
        <v>2581</v>
      </c>
      <c r="N685" s="4" t="s">
        <v>2584</v>
      </c>
      <c r="O685" s="4" t="s">
        <v>2601</v>
      </c>
      <c r="P685" s="11">
        <v>454.98807177624099</v>
      </c>
      <c r="Q685" t="s">
        <v>2609</v>
      </c>
      <c r="R685" t="str">
        <f t="shared" si="63"/>
        <v/>
      </c>
      <c r="S685" s="9" t="s">
        <v>2610</v>
      </c>
      <c r="T685">
        <f t="shared" si="64"/>
        <v>0</v>
      </c>
      <c r="U685">
        <f t="shared" si="65"/>
        <v>454.98807177624099</v>
      </c>
    </row>
    <row r="686" spans="1:21" x14ac:dyDescent="0.35">
      <c r="A686" s="4" t="s">
        <v>698</v>
      </c>
      <c r="B686" s="2">
        <v>45765</v>
      </c>
      <c r="C686" s="9">
        <f t="shared" si="60"/>
        <v>4</v>
      </c>
      <c r="D686" s="9" t="str">
        <f t="shared" si="61"/>
        <v>Apr</v>
      </c>
      <c r="E686" s="9">
        <f t="shared" si="62"/>
        <v>2025</v>
      </c>
      <c r="F686" t="s">
        <v>2244</v>
      </c>
      <c r="H686" s="9" t="str" cm="1">
        <f t="array" ref="H686">_xlfn.IFS(OR(ISBLANK(G686), G686=""),"Unknown",G686&lt;=12,"Child",G686&lt;=17,"Teen",G686&lt;=29,"Young Adult",G686&lt;=44,"Adult",G686&lt;=59,"Middle Age",G686&lt;=79,"Senior",G686&gt;=80,"Elderly")</f>
        <v>Unknown</v>
      </c>
      <c r="I686" s="4" t="s">
        <v>2607</v>
      </c>
      <c r="K686" s="7"/>
      <c r="L686" s="4" t="s">
        <v>2563</v>
      </c>
      <c r="M686" s="4" t="s">
        <v>2573</v>
      </c>
      <c r="N686" s="4" t="s">
        <v>2584</v>
      </c>
      <c r="O686" s="4" t="s">
        <v>2600</v>
      </c>
      <c r="P686" s="11">
        <v>407.28</v>
      </c>
      <c r="Q686" s="4" t="s">
        <v>2603</v>
      </c>
      <c r="R686" t="str">
        <f t="shared" si="63"/>
        <v/>
      </c>
      <c r="S686" s="9">
        <v>1</v>
      </c>
      <c r="T686">
        <f t="shared" si="64"/>
        <v>407.28</v>
      </c>
      <c r="U686">
        <f t="shared" si="65"/>
        <v>0</v>
      </c>
    </row>
    <row r="687" spans="1:21" x14ac:dyDescent="0.35">
      <c r="A687" s="4" t="s">
        <v>699</v>
      </c>
      <c r="B687" s="2">
        <v>45514</v>
      </c>
      <c r="C687" s="9">
        <f t="shared" si="60"/>
        <v>8</v>
      </c>
      <c r="D687" s="9" t="str">
        <f t="shared" si="61"/>
        <v>Aug</v>
      </c>
      <c r="E687" s="9">
        <f t="shared" si="62"/>
        <v>2024</v>
      </c>
      <c r="F687" t="s">
        <v>2245</v>
      </c>
      <c r="H687" s="9" t="str" cm="1">
        <f t="array" ref="H687">_xlfn.IFS(OR(ISBLANK(G687), G687=""),"Unknown",G687&lt;=12,"Child",G687&lt;=17,"Teen",G687&lt;=29,"Young Adult",G687&lt;=44,"Adult",G687&lt;=59,"Middle Age",G687&lt;=79,"Senior",G687&gt;=80,"Elderly")</f>
        <v>Unknown</v>
      </c>
      <c r="I687" s="4" t="s">
        <v>2561</v>
      </c>
      <c r="K687" s="7">
        <v>67.2</v>
      </c>
      <c r="L687" s="4" t="s">
        <v>2568</v>
      </c>
      <c r="M687" s="4" t="s">
        <v>2572</v>
      </c>
      <c r="N687" s="4" t="s">
        <v>2587</v>
      </c>
      <c r="O687" s="4" t="s">
        <v>2600</v>
      </c>
      <c r="P687" s="11">
        <v>861.18</v>
      </c>
      <c r="Q687" s="4" t="s">
        <v>2602</v>
      </c>
      <c r="R687" t="str">
        <f t="shared" si="63"/>
        <v/>
      </c>
      <c r="S687" s="9">
        <v>1</v>
      </c>
      <c r="T687">
        <f t="shared" si="64"/>
        <v>0</v>
      </c>
      <c r="U687">
        <f t="shared" si="65"/>
        <v>861.18</v>
      </c>
    </row>
    <row r="688" spans="1:21" x14ac:dyDescent="0.35">
      <c r="A688" s="4" t="s">
        <v>700</v>
      </c>
      <c r="B688" s="2">
        <v>45739</v>
      </c>
      <c r="C688" s="9">
        <f t="shared" si="60"/>
        <v>3</v>
      </c>
      <c r="D688" s="9" t="str">
        <f t="shared" si="61"/>
        <v>Mar</v>
      </c>
      <c r="E688" s="9">
        <f t="shared" si="62"/>
        <v>2025</v>
      </c>
      <c r="F688" t="s">
        <v>2246</v>
      </c>
      <c r="H688" s="9" t="str" cm="1">
        <f t="array" ref="H688">_xlfn.IFS(OR(ISBLANK(G688), G688=""),"Unknown",G688&lt;=12,"Child",G688&lt;=17,"Teen",G688&lt;=29,"Young Adult",G688&lt;=44,"Adult",G688&lt;=59,"Middle Age",G688&lt;=79,"Senior",G688&gt;=80,"Elderly")</f>
        <v>Unknown</v>
      </c>
      <c r="I688" s="4" t="s">
        <v>2558</v>
      </c>
      <c r="J688" s="7">
        <v>180.6</v>
      </c>
      <c r="K688" s="7"/>
      <c r="L688" s="4" t="s">
        <v>2563</v>
      </c>
      <c r="M688" s="4" t="s">
        <v>2575</v>
      </c>
      <c r="N688" s="4" t="s">
        <v>2586</v>
      </c>
      <c r="O688" s="4" t="s">
        <v>2599</v>
      </c>
      <c r="P688" s="11">
        <v>684.49</v>
      </c>
      <c r="Q688" s="4" t="s">
        <v>2604</v>
      </c>
      <c r="R688" t="str">
        <f t="shared" si="63"/>
        <v/>
      </c>
      <c r="S688" s="9">
        <v>1</v>
      </c>
      <c r="T688">
        <f t="shared" si="64"/>
        <v>0</v>
      </c>
      <c r="U688">
        <f t="shared" si="65"/>
        <v>684.49</v>
      </c>
    </row>
    <row r="689" spans="1:21" x14ac:dyDescent="0.35">
      <c r="A689" s="4" t="s">
        <v>701</v>
      </c>
      <c r="B689" s="2">
        <v>45498</v>
      </c>
      <c r="C689" s="9">
        <f t="shared" si="60"/>
        <v>7</v>
      </c>
      <c r="D689" s="9" t="str">
        <f t="shared" si="61"/>
        <v>Jul</v>
      </c>
      <c r="E689" s="9">
        <f t="shared" si="62"/>
        <v>2024</v>
      </c>
      <c r="F689" t="s">
        <v>2247</v>
      </c>
      <c r="H689" s="9" t="str" cm="1">
        <f t="array" ref="H689">_xlfn.IFS(OR(ISBLANK(G689), G689=""),"Unknown",G689&lt;=12,"Child",G689&lt;=17,"Teen",G689&lt;=29,"Young Adult",G689&lt;=44,"Adult",G689&lt;=59,"Middle Age",G689&lt;=79,"Senior",G689&gt;=80,"Elderly")</f>
        <v>Unknown</v>
      </c>
      <c r="I689" s="4" t="s">
        <v>2607</v>
      </c>
      <c r="K689" s="7"/>
      <c r="L689" s="4" t="s">
        <v>2567</v>
      </c>
      <c r="M689" s="4" t="s">
        <v>2580</v>
      </c>
      <c r="N689" s="4" t="s">
        <v>2588</v>
      </c>
      <c r="O689" s="4" t="s">
        <v>2600</v>
      </c>
      <c r="P689" s="11">
        <v>108.08</v>
      </c>
      <c r="Q689" s="4" t="s">
        <v>2603</v>
      </c>
      <c r="R689" t="str">
        <f t="shared" si="63"/>
        <v/>
      </c>
      <c r="S689" s="9">
        <v>5</v>
      </c>
      <c r="T689">
        <f t="shared" si="64"/>
        <v>108.08</v>
      </c>
      <c r="U689">
        <f t="shared" si="65"/>
        <v>0</v>
      </c>
    </row>
    <row r="690" spans="1:21" x14ac:dyDescent="0.35">
      <c r="A690" s="4" t="s">
        <v>702</v>
      </c>
      <c r="B690" s="2">
        <v>45488</v>
      </c>
      <c r="C690" s="9">
        <f t="shared" si="60"/>
        <v>7</v>
      </c>
      <c r="D690" s="9" t="str">
        <f t="shared" si="61"/>
        <v>Jul</v>
      </c>
      <c r="E690" s="9">
        <f t="shared" si="62"/>
        <v>2024</v>
      </c>
      <c r="F690" t="s">
        <v>2248</v>
      </c>
      <c r="H690" s="9" t="str" cm="1">
        <f t="array" ref="H690">_xlfn.IFS(OR(ISBLANK(G690), G690=""),"Unknown",G690&lt;=12,"Child",G690&lt;=17,"Teen",G690&lt;=29,"Young Adult",G690&lt;=44,"Adult",G690&lt;=59,"Middle Age",G690&lt;=79,"Senior",G690&gt;=80,"Elderly")</f>
        <v>Unknown</v>
      </c>
      <c r="I690" s="4" t="s">
        <v>2607</v>
      </c>
      <c r="J690" s="7">
        <v>127.1</v>
      </c>
      <c r="K690" s="7">
        <v>97.1</v>
      </c>
      <c r="L690" s="4" t="s">
        <v>2565</v>
      </c>
      <c r="M690" s="4" t="s">
        <v>2577</v>
      </c>
      <c r="N690" s="4" t="s">
        <v>2590</v>
      </c>
      <c r="O690" s="4" t="s">
        <v>2598</v>
      </c>
      <c r="P690" s="11">
        <v>280.93678542333902</v>
      </c>
      <c r="Q690" t="s">
        <v>2609</v>
      </c>
      <c r="R690" t="str">
        <f t="shared" si="63"/>
        <v/>
      </c>
      <c r="S690" s="9" t="s">
        <v>2610</v>
      </c>
      <c r="T690">
        <f t="shared" si="64"/>
        <v>0</v>
      </c>
      <c r="U690">
        <f t="shared" si="65"/>
        <v>280.93678542333902</v>
      </c>
    </row>
    <row r="691" spans="1:21" x14ac:dyDescent="0.35">
      <c r="A691" s="4" t="s">
        <v>703</v>
      </c>
      <c r="B691" s="2">
        <v>45705</v>
      </c>
      <c r="C691" s="9">
        <f t="shared" si="60"/>
        <v>2</v>
      </c>
      <c r="D691" s="9" t="str">
        <f t="shared" si="61"/>
        <v>Feb</v>
      </c>
      <c r="E691" s="9">
        <f t="shared" si="62"/>
        <v>2025</v>
      </c>
      <c r="F691" t="s">
        <v>2249</v>
      </c>
      <c r="H691" s="9" t="str" cm="1">
        <f t="array" ref="H691">_xlfn.IFS(OR(ISBLANK(G691), G691=""),"Unknown",G691&lt;=12,"Child",G691&lt;=17,"Teen",G691&lt;=29,"Young Adult",G691&lt;=44,"Adult",G691&lt;=59,"Middle Age",G691&lt;=79,"Senior",G691&gt;=80,"Elderly")</f>
        <v>Unknown</v>
      </c>
      <c r="I691" t="s">
        <v>2607</v>
      </c>
      <c r="K691" s="7"/>
      <c r="L691" s="4" t="s">
        <v>2567</v>
      </c>
      <c r="M691" s="4" t="s">
        <v>2572</v>
      </c>
      <c r="N691" s="4" t="s">
        <v>2589</v>
      </c>
      <c r="O691" s="4" t="s">
        <v>2599</v>
      </c>
      <c r="P691" s="11">
        <v>718.46</v>
      </c>
      <c r="Q691" t="s">
        <v>2609</v>
      </c>
      <c r="R691" t="str">
        <f t="shared" si="63"/>
        <v/>
      </c>
      <c r="S691" s="9">
        <v>4</v>
      </c>
      <c r="T691">
        <f t="shared" si="64"/>
        <v>0</v>
      </c>
      <c r="U691">
        <f t="shared" si="65"/>
        <v>718.46</v>
      </c>
    </row>
    <row r="692" spans="1:21" x14ac:dyDescent="0.35">
      <c r="A692" s="4" t="s">
        <v>704</v>
      </c>
      <c r="B692" s="2">
        <v>45843</v>
      </c>
      <c r="C692" s="9">
        <f t="shared" si="60"/>
        <v>7</v>
      </c>
      <c r="D692" s="9" t="str">
        <f t="shared" si="61"/>
        <v>Jul</v>
      </c>
      <c r="E692" s="9">
        <f t="shared" si="62"/>
        <v>2025</v>
      </c>
      <c r="F692" t="s">
        <v>2250</v>
      </c>
      <c r="H692" s="9" t="str" cm="1">
        <f t="array" ref="H692">_xlfn.IFS(OR(ISBLANK(G692), G692=""),"Unknown",G692&lt;=12,"Child",G692&lt;=17,"Teen",G692&lt;=29,"Young Adult",G692&lt;=44,"Adult",G692&lt;=59,"Middle Age",G692&lt;=79,"Senior",G692&gt;=80,"Elderly")</f>
        <v>Unknown</v>
      </c>
      <c r="I692" s="4" t="s">
        <v>2558</v>
      </c>
      <c r="K692" s="7">
        <v>118.2</v>
      </c>
      <c r="L692" s="4" t="s">
        <v>2567</v>
      </c>
      <c r="M692" s="4" t="s">
        <v>2569</v>
      </c>
      <c r="N692" s="4" t="s">
        <v>2588</v>
      </c>
      <c r="O692" s="4" t="s">
        <v>2600</v>
      </c>
      <c r="P692" s="11">
        <v>170.82</v>
      </c>
      <c r="Q692" t="s">
        <v>2609</v>
      </c>
      <c r="R692" t="str">
        <f t="shared" si="63"/>
        <v/>
      </c>
      <c r="S692" s="9">
        <v>5</v>
      </c>
      <c r="T692">
        <f t="shared" si="64"/>
        <v>0</v>
      </c>
      <c r="U692">
        <f t="shared" si="65"/>
        <v>170.82</v>
      </c>
    </row>
    <row r="693" spans="1:21" x14ac:dyDescent="0.35">
      <c r="A693" s="4" t="s">
        <v>705</v>
      </c>
      <c r="B693" s="2">
        <v>45791</v>
      </c>
      <c r="C693" s="9">
        <f t="shared" si="60"/>
        <v>5</v>
      </c>
      <c r="D693" s="9" t="str">
        <f t="shared" si="61"/>
        <v>May</v>
      </c>
      <c r="E693" s="9">
        <f t="shared" si="62"/>
        <v>2025</v>
      </c>
      <c r="F693" t="s">
        <v>2251</v>
      </c>
      <c r="H693" s="9" t="str" cm="1">
        <f t="array" ref="H693">_xlfn.IFS(OR(ISBLANK(G693), G693=""),"Unknown",G693&lt;=12,"Child",G693&lt;=17,"Teen",G693&lt;=29,"Young Adult",G693&lt;=44,"Adult",G693&lt;=59,"Middle Age",G693&lt;=79,"Senior",G693&gt;=80,"Elderly")</f>
        <v>Unknown</v>
      </c>
      <c r="I693" s="4" t="s">
        <v>2558</v>
      </c>
      <c r="K693" s="7"/>
      <c r="L693" s="4" t="s">
        <v>2564</v>
      </c>
      <c r="M693" s="4" t="s">
        <v>2581</v>
      </c>
      <c r="N693" s="4" t="s">
        <v>2590</v>
      </c>
      <c r="O693" s="4" t="s">
        <v>2598</v>
      </c>
      <c r="P693" s="11">
        <v>689.25</v>
      </c>
      <c r="Q693" t="s">
        <v>2609</v>
      </c>
      <c r="R693" t="str">
        <f t="shared" si="63"/>
        <v/>
      </c>
      <c r="S693" s="9">
        <v>3</v>
      </c>
      <c r="T693">
        <f t="shared" si="64"/>
        <v>0</v>
      </c>
      <c r="U693">
        <f t="shared" si="65"/>
        <v>689.25</v>
      </c>
    </row>
    <row r="694" spans="1:21" x14ac:dyDescent="0.35">
      <c r="A694" s="4" t="s">
        <v>706</v>
      </c>
      <c r="B694" s="2">
        <v>45657</v>
      </c>
      <c r="C694" s="9">
        <f t="shared" si="60"/>
        <v>12</v>
      </c>
      <c r="D694" s="9" t="str">
        <f t="shared" si="61"/>
        <v>Dec</v>
      </c>
      <c r="E694" s="9">
        <f t="shared" si="62"/>
        <v>2024</v>
      </c>
      <c r="F694" t="s">
        <v>2252</v>
      </c>
      <c r="H694" s="9" t="str" cm="1">
        <f t="array" ref="H694">_xlfn.IFS(OR(ISBLANK(G694), G694=""),"Unknown",G694&lt;=12,"Child",G694&lt;=17,"Teen",G694&lt;=29,"Young Adult",G694&lt;=44,"Adult",G694&lt;=59,"Middle Age",G694&lt;=79,"Senior",G694&gt;=80,"Elderly")</f>
        <v>Unknown</v>
      </c>
      <c r="I694" s="4" t="s">
        <v>2561</v>
      </c>
      <c r="K694" s="7"/>
      <c r="L694" s="4" t="s">
        <v>2563</v>
      </c>
      <c r="M694" s="4" t="s">
        <v>2569</v>
      </c>
      <c r="N694" s="4" t="s">
        <v>2589</v>
      </c>
      <c r="O694" s="4" t="s">
        <v>2598</v>
      </c>
      <c r="P694" s="11">
        <v>453.86</v>
      </c>
      <c r="Q694" t="s">
        <v>2609</v>
      </c>
      <c r="R694" t="str">
        <f t="shared" si="63"/>
        <v/>
      </c>
      <c r="S694" s="9" t="s">
        <v>2610</v>
      </c>
      <c r="T694">
        <f t="shared" si="64"/>
        <v>0</v>
      </c>
      <c r="U694">
        <f t="shared" si="65"/>
        <v>453.86</v>
      </c>
    </row>
    <row r="695" spans="1:21" x14ac:dyDescent="0.35">
      <c r="A695" s="4" t="s">
        <v>707</v>
      </c>
      <c r="B695" s="2">
        <v>45298</v>
      </c>
      <c r="C695" s="9">
        <f t="shared" si="60"/>
        <v>1</v>
      </c>
      <c r="D695" s="9" t="str">
        <f t="shared" si="61"/>
        <v>Jan</v>
      </c>
      <c r="E695" s="9">
        <f t="shared" si="62"/>
        <v>2024</v>
      </c>
      <c r="F695" t="s">
        <v>2253</v>
      </c>
      <c r="G695" s="9">
        <v>51</v>
      </c>
      <c r="H695" s="9" t="str" cm="1">
        <f t="array" ref="H695">_xlfn.IFS(OR(ISBLANK(G695), G695=""),"Unknown",G695&lt;=12,"Child",G695&lt;=17,"Teen",G695&lt;=29,"Young Adult",G695&lt;=44,"Adult",G695&lt;=59,"Middle Age",G695&lt;=79,"Senior",G695&gt;=80,"Elderly")</f>
        <v>Middle Age</v>
      </c>
      <c r="I695" s="4" t="s">
        <v>2561</v>
      </c>
      <c r="K695" s="7">
        <v>105.6</v>
      </c>
      <c r="L695" s="4" t="s">
        <v>2565</v>
      </c>
      <c r="M695" s="4" t="s">
        <v>2569</v>
      </c>
      <c r="N695" s="4" t="s">
        <v>2590</v>
      </c>
      <c r="O695" s="4" t="s">
        <v>2598</v>
      </c>
      <c r="P695" s="11">
        <v>564.69000000000005</v>
      </c>
      <c r="Q695" t="s">
        <v>2609</v>
      </c>
      <c r="R695" t="str">
        <f t="shared" si="63"/>
        <v/>
      </c>
      <c r="S695" s="9">
        <v>1</v>
      </c>
      <c r="T695">
        <f t="shared" si="64"/>
        <v>0</v>
      </c>
      <c r="U695">
        <f t="shared" si="65"/>
        <v>564.69000000000005</v>
      </c>
    </row>
    <row r="696" spans="1:21" x14ac:dyDescent="0.35">
      <c r="A696" s="4" t="s">
        <v>708</v>
      </c>
      <c r="B696" s="2">
        <v>45591</v>
      </c>
      <c r="C696" s="9">
        <f t="shared" si="60"/>
        <v>10</v>
      </c>
      <c r="D696" s="9" t="str">
        <f t="shared" si="61"/>
        <v>Oct</v>
      </c>
      <c r="E696" s="9">
        <f t="shared" si="62"/>
        <v>2024</v>
      </c>
      <c r="F696" t="s">
        <v>2254</v>
      </c>
      <c r="H696" s="9" t="str" cm="1">
        <f t="array" ref="H696">_xlfn.IFS(OR(ISBLANK(G696), G696=""),"Unknown",G696&lt;=12,"Child",G696&lt;=17,"Teen",G696&lt;=29,"Young Adult",G696&lt;=44,"Adult",G696&lt;=59,"Middle Age",G696&lt;=79,"Senior",G696&gt;=80,"Elderly")</f>
        <v>Unknown</v>
      </c>
      <c r="I696" s="4" t="s">
        <v>2558</v>
      </c>
      <c r="K696" s="7"/>
      <c r="L696" s="4" t="s">
        <v>2566</v>
      </c>
      <c r="M696" s="4" t="s">
        <v>2578</v>
      </c>
      <c r="N696" s="4" t="s">
        <v>2590</v>
      </c>
      <c r="O696" s="4" t="s">
        <v>2601</v>
      </c>
      <c r="P696" s="11">
        <v>737.88</v>
      </c>
      <c r="Q696" t="s">
        <v>2609</v>
      </c>
      <c r="R696" t="str">
        <f t="shared" si="63"/>
        <v/>
      </c>
      <c r="S696" s="9">
        <v>4</v>
      </c>
      <c r="T696">
        <f t="shared" si="64"/>
        <v>0</v>
      </c>
      <c r="U696">
        <f t="shared" si="65"/>
        <v>737.88</v>
      </c>
    </row>
    <row r="697" spans="1:21" x14ac:dyDescent="0.35">
      <c r="A697" s="4" t="s">
        <v>709</v>
      </c>
      <c r="B697" s="2">
        <v>45624</v>
      </c>
      <c r="C697" s="9">
        <f t="shared" si="60"/>
        <v>11</v>
      </c>
      <c r="D697" s="9" t="str">
        <f t="shared" si="61"/>
        <v>Nov</v>
      </c>
      <c r="E697" s="9">
        <f t="shared" si="62"/>
        <v>2024</v>
      </c>
      <c r="F697" t="s">
        <v>2255</v>
      </c>
      <c r="H697" s="9" t="str" cm="1">
        <f t="array" ref="H697">_xlfn.IFS(OR(ISBLANK(G697), G697=""),"Unknown",G697&lt;=12,"Child",G697&lt;=17,"Teen",G697&lt;=29,"Young Adult",G697&lt;=44,"Adult",G697&lt;=59,"Middle Age",G697&lt;=79,"Senior",G697&gt;=80,"Elderly")</f>
        <v>Unknown</v>
      </c>
      <c r="I697" t="s">
        <v>2607</v>
      </c>
      <c r="J697" s="7">
        <v>141.69999999999999</v>
      </c>
      <c r="K697" s="7">
        <v>40.9</v>
      </c>
      <c r="L697" s="4" t="s">
        <v>2566</v>
      </c>
      <c r="M697" s="4" t="s">
        <v>2580</v>
      </c>
      <c r="N697" s="4" t="s">
        <v>2588</v>
      </c>
      <c r="O697" s="4" t="s">
        <v>2601</v>
      </c>
      <c r="P697" s="11">
        <v>221.89</v>
      </c>
      <c r="Q697" t="s">
        <v>2609</v>
      </c>
      <c r="R697" t="str">
        <f t="shared" si="63"/>
        <v/>
      </c>
      <c r="S697" s="9">
        <v>4</v>
      </c>
      <c r="T697">
        <f t="shared" si="64"/>
        <v>0</v>
      </c>
      <c r="U697">
        <f t="shared" si="65"/>
        <v>221.89</v>
      </c>
    </row>
    <row r="698" spans="1:21" x14ac:dyDescent="0.35">
      <c r="A698" s="4" t="s">
        <v>710</v>
      </c>
      <c r="B698" s="2">
        <v>45548</v>
      </c>
      <c r="C698" s="9">
        <f t="shared" si="60"/>
        <v>9</v>
      </c>
      <c r="D698" s="9" t="str">
        <f t="shared" si="61"/>
        <v>Sep</v>
      </c>
      <c r="E698" s="9">
        <f t="shared" si="62"/>
        <v>2024</v>
      </c>
      <c r="F698" t="s">
        <v>2256</v>
      </c>
      <c r="G698" s="9">
        <v>89</v>
      </c>
      <c r="H698" s="9" t="str" cm="1">
        <f t="array" ref="H698">_xlfn.IFS(OR(ISBLANK(G698), G698=""),"Unknown",G698&lt;=12,"Child",G698&lt;=17,"Teen",G698&lt;=29,"Young Adult",G698&lt;=44,"Adult",G698&lt;=59,"Middle Age",G698&lt;=79,"Senior",G698&gt;=80,"Elderly")</f>
        <v>Elderly</v>
      </c>
      <c r="I698" s="4" t="s">
        <v>2558</v>
      </c>
      <c r="K698" s="7">
        <v>70.8</v>
      </c>
      <c r="L698" s="4" t="s">
        <v>2565</v>
      </c>
      <c r="M698" s="4" t="s">
        <v>2574</v>
      </c>
      <c r="N698" s="4" t="s">
        <v>2584</v>
      </c>
      <c r="O698" s="4" t="s">
        <v>2600</v>
      </c>
      <c r="P698" s="11">
        <v>173.867667538289</v>
      </c>
      <c r="Q698" s="4" t="s">
        <v>2602</v>
      </c>
      <c r="R698" t="str">
        <f t="shared" si="63"/>
        <v/>
      </c>
      <c r="S698" s="9">
        <v>1</v>
      </c>
      <c r="T698">
        <f t="shared" si="64"/>
        <v>0</v>
      </c>
      <c r="U698">
        <f t="shared" si="65"/>
        <v>173.867667538289</v>
      </c>
    </row>
    <row r="699" spans="1:21" x14ac:dyDescent="0.35">
      <c r="A699" s="4" t="s">
        <v>711</v>
      </c>
      <c r="B699" s="2">
        <v>45622</v>
      </c>
      <c r="C699" s="9">
        <f t="shared" si="60"/>
        <v>11</v>
      </c>
      <c r="D699" s="9" t="str">
        <f t="shared" si="61"/>
        <v>Nov</v>
      </c>
      <c r="E699" s="9">
        <f t="shared" si="62"/>
        <v>2024</v>
      </c>
      <c r="F699" t="s">
        <v>2257</v>
      </c>
      <c r="H699" s="9" t="str" cm="1">
        <f t="array" ref="H699">_xlfn.IFS(OR(ISBLANK(G699), G699=""),"Unknown",G699&lt;=12,"Child",G699&lt;=17,"Teen",G699&lt;=29,"Young Adult",G699&lt;=44,"Adult",G699&lt;=59,"Middle Age",G699&lt;=79,"Senior",G699&gt;=80,"Elderly")</f>
        <v>Unknown</v>
      </c>
      <c r="I699" s="4" t="s">
        <v>2561</v>
      </c>
      <c r="J699" s="7">
        <v>188</v>
      </c>
      <c r="K699" s="7"/>
      <c r="L699" s="4" t="s">
        <v>2564</v>
      </c>
      <c r="M699" s="4" t="s">
        <v>2577</v>
      </c>
      <c r="N699" s="4" t="s">
        <v>2596</v>
      </c>
      <c r="O699" s="4" t="s">
        <v>2599</v>
      </c>
      <c r="P699" s="11">
        <v>407.6</v>
      </c>
      <c r="Q699" t="s">
        <v>2609</v>
      </c>
      <c r="R699" t="str">
        <f t="shared" si="63"/>
        <v/>
      </c>
      <c r="S699" s="9" t="s">
        <v>2610</v>
      </c>
      <c r="T699">
        <f t="shared" si="64"/>
        <v>0</v>
      </c>
      <c r="U699">
        <f t="shared" si="65"/>
        <v>407.6</v>
      </c>
    </row>
    <row r="700" spans="1:21" x14ac:dyDescent="0.35">
      <c r="A700" s="4" t="s">
        <v>712</v>
      </c>
      <c r="B700" s="2">
        <v>45657</v>
      </c>
      <c r="C700" s="9">
        <f t="shared" si="60"/>
        <v>12</v>
      </c>
      <c r="D700" s="9" t="str">
        <f t="shared" si="61"/>
        <v>Dec</v>
      </c>
      <c r="E700" s="9">
        <f t="shared" si="62"/>
        <v>2024</v>
      </c>
      <c r="F700" t="s">
        <v>2258</v>
      </c>
      <c r="G700" s="9">
        <v>85</v>
      </c>
      <c r="H700" s="9" t="str" cm="1">
        <f t="array" ref="H700">_xlfn.IFS(OR(ISBLANK(G700), G700=""),"Unknown",G700&lt;=12,"Child",G700&lt;=17,"Teen",G700&lt;=29,"Young Adult",G700&lt;=44,"Adult",G700&lt;=59,"Middle Age",G700&lt;=79,"Senior",G700&gt;=80,"Elderly")</f>
        <v>Elderly</v>
      </c>
      <c r="I700" s="4" t="s">
        <v>2607</v>
      </c>
      <c r="K700" s="7">
        <v>97.2</v>
      </c>
      <c r="L700" s="4" t="s">
        <v>2566</v>
      </c>
      <c r="M700" s="4" t="s">
        <v>2571</v>
      </c>
      <c r="N700" s="4" t="s">
        <v>2584</v>
      </c>
      <c r="O700" s="4" t="s">
        <v>2600</v>
      </c>
      <c r="P700" s="11">
        <v>441.67</v>
      </c>
      <c r="Q700" s="4" t="s">
        <v>2604</v>
      </c>
      <c r="R700" t="str">
        <f t="shared" si="63"/>
        <v/>
      </c>
      <c r="S700" s="9">
        <v>1</v>
      </c>
      <c r="T700">
        <f t="shared" si="64"/>
        <v>0</v>
      </c>
      <c r="U700">
        <f t="shared" si="65"/>
        <v>441.67</v>
      </c>
    </row>
    <row r="701" spans="1:21" x14ac:dyDescent="0.35">
      <c r="A701" s="4" t="s">
        <v>713</v>
      </c>
      <c r="B701" s="2">
        <v>45962</v>
      </c>
      <c r="C701" s="9">
        <f t="shared" si="60"/>
        <v>11</v>
      </c>
      <c r="D701" s="9" t="str">
        <f t="shared" si="61"/>
        <v>Nov</v>
      </c>
      <c r="E701" s="9">
        <f t="shared" si="62"/>
        <v>2025</v>
      </c>
      <c r="F701" t="s">
        <v>2259</v>
      </c>
      <c r="G701" s="9">
        <v>49</v>
      </c>
      <c r="H701" s="9" t="str" cm="1">
        <f t="array" ref="H701">_xlfn.IFS(OR(ISBLANK(G701), G701=""),"Unknown",G701&lt;=12,"Child",G701&lt;=17,"Teen",G701&lt;=29,"Young Adult",G701&lt;=44,"Adult",G701&lt;=59,"Middle Age",G701&lt;=79,"Senior",G701&gt;=80,"Elderly")</f>
        <v>Middle Age</v>
      </c>
      <c r="I701" t="s">
        <v>2607</v>
      </c>
      <c r="J701" s="7">
        <v>160.30000000000001</v>
      </c>
      <c r="K701" s="7">
        <v>58.8</v>
      </c>
      <c r="L701" s="4" t="s">
        <v>2567</v>
      </c>
      <c r="M701" s="4" t="s">
        <v>2577</v>
      </c>
      <c r="N701" s="4" t="s">
        <v>2587</v>
      </c>
      <c r="O701" s="4" t="s">
        <v>2600</v>
      </c>
      <c r="P701" s="11">
        <v>321.57</v>
      </c>
      <c r="Q701" t="s">
        <v>2609</v>
      </c>
      <c r="R701" t="str">
        <f t="shared" si="63"/>
        <v/>
      </c>
      <c r="S701" s="9" t="s">
        <v>2610</v>
      </c>
      <c r="T701">
        <f t="shared" si="64"/>
        <v>0</v>
      </c>
      <c r="U701">
        <f t="shared" si="65"/>
        <v>321.57</v>
      </c>
    </row>
    <row r="702" spans="1:21" x14ac:dyDescent="0.35">
      <c r="A702" s="4" t="s">
        <v>714</v>
      </c>
      <c r="B702" s="2">
        <v>45708</v>
      </c>
      <c r="C702" s="9">
        <f t="shared" si="60"/>
        <v>2</v>
      </c>
      <c r="D702" s="9" t="str">
        <f t="shared" si="61"/>
        <v>Feb</v>
      </c>
      <c r="E702" s="9">
        <f t="shared" si="62"/>
        <v>2025</v>
      </c>
      <c r="F702" t="s">
        <v>2260</v>
      </c>
      <c r="G702" s="9">
        <v>41</v>
      </c>
      <c r="H702" s="9" t="str" cm="1">
        <f t="array" ref="H702">_xlfn.IFS(OR(ISBLANK(G702), G702=""),"Unknown",G702&lt;=12,"Child",G702&lt;=17,"Teen",G702&lt;=29,"Young Adult",G702&lt;=44,"Adult",G702&lt;=59,"Middle Age",G702&lt;=79,"Senior",G702&gt;=80,"Elderly")</f>
        <v>Adult</v>
      </c>
      <c r="I702" s="4" t="s">
        <v>2561</v>
      </c>
      <c r="K702" s="7"/>
      <c r="L702" s="4" t="s">
        <v>2563</v>
      </c>
      <c r="M702" s="4" t="s">
        <v>2576</v>
      </c>
      <c r="N702" s="4" t="s">
        <v>2589</v>
      </c>
      <c r="O702" s="4" t="s">
        <v>2601</v>
      </c>
      <c r="P702" s="11">
        <v>285.5</v>
      </c>
      <c r="Q702" s="4" t="s">
        <v>2602</v>
      </c>
      <c r="R702" t="str">
        <f t="shared" si="63"/>
        <v/>
      </c>
      <c r="S702" s="9">
        <v>4</v>
      </c>
      <c r="T702">
        <f t="shared" si="64"/>
        <v>0</v>
      </c>
      <c r="U702">
        <f t="shared" si="65"/>
        <v>285.5</v>
      </c>
    </row>
    <row r="703" spans="1:21" x14ac:dyDescent="0.35">
      <c r="A703" s="4" t="s">
        <v>715</v>
      </c>
      <c r="B703" s="2">
        <v>45651</v>
      </c>
      <c r="C703" s="9">
        <f t="shared" si="60"/>
        <v>12</v>
      </c>
      <c r="D703" s="9" t="str">
        <f t="shared" si="61"/>
        <v>Dec</v>
      </c>
      <c r="E703" s="9">
        <f t="shared" si="62"/>
        <v>2024</v>
      </c>
      <c r="F703" t="s">
        <v>2261</v>
      </c>
      <c r="G703" s="9">
        <v>9</v>
      </c>
      <c r="H703" s="9" t="str" cm="1">
        <f t="array" ref="H703">_xlfn.IFS(OR(ISBLANK(G703), G703=""),"Unknown",G703&lt;=12,"Child",G703&lt;=17,"Teen",G703&lt;=29,"Young Adult",G703&lt;=44,"Adult",G703&lt;=59,"Middle Age",G703&lt;=79,"Senior",G703&gt;=80,"Elderly")</f>
        <v>Child</v>
      </c>
      <c r="I703" s="4" t="s">
        <v>2561</v>
      </c>
      <c r="K703" s="7"/>
      <c r="L703" s="4" t="s">
        <v>2564</v>
      </c>
      <c r="M703" s="4" t="s">
        <v>2577</v>
      </c>
      <c r="N703" s="4" t="s">
        <v>2586</v>
      </c>
      <c r="O703" s="4" t="s">
        <v>2598</v>
      </c>
      <c r="P703" s="11">
        <v>663.97</v>
      </c>
      <c r="Q703" s="4" t="s">
        <v>2603</v>
      </c>
      <c r="R703" t="str">
        <f t="shared" si="63"/>
        <v/>
      </c>
      <c r="S703" s="9">
        <v>1</v>
      </c>
      <c r="T703">
        <f t="shared" si="64"/>
        <v>663.97</v>
      </c>
      <c r="U703">
        <f t="shared" si="65"/>
        <v>0</v>
      </c>
    </row>
    <row r="704" spans="1:21" x14ac:dyDescent="0.35">
      <c r="A704" s="4" t="s">
        <v>716</v>
      </c>
      <c r="B704" s="2">
        <v>45454</v>
      </c>
      <c r="C704" s="9">
        <f t="shared" si="60"/>
        <v>6</v>
      </c>
      <c r="D704" s="9" t="str">
        <f t="shared" si="61"/>
        <v>Jun</v>
      </c>
      <c r="E704" s="9">
        <f t="shared" si="62"/>
        <v>2024</v>
      </c>
      <c r="F704" t="s">
        <v>2262</v>
      </c>
      <c r="H704" s="9" t="str" cm="1">
        <f t="array" ref="H704">_xlfn.IFS(OR(ISBLANK(G704), G704=""),"Unknown",G704&lt;=12,"Child",G704&lt;=17,"Teen",G704&lt;=29,"Young Adult",G704&lt;=44,"Adult",G704&lt;=59,"Middle Age",G704&lt;=79,"Senior",G704&gt;=80,"Elderly")</f>
        <v>Unknown</v>
      </c>
      <c r="I704" s="4" t="s">
        <v>2607</v>
      </c>
      <c r="J704" s="7">
        <v>152.5</v>
      </c>
      <c r="K704" s="7">
        <v>111.4</v>
      </c>
      <c r="L704" s="4" t="s">
        <v>2565</v>
      </c>
      <c r="M704" s="4" t="s">
        <v>2571</v>
      </c>
      <c r="N704" s="4" t="s">
        <v>2584</v>
      </c>
      <c r="O704" s="4" t="s">
        <v>2601</v>
      </c>
      <c r="P704" s="11">
        <v>396.72</v>
      </c>
      <c r="Q704" s="4" t="s">
        <v>2603</v>
      </c>
      <c r="R704" t="str">
        <f t="shared" si="63"/>
        <v/>
      </c>
      <c r="S704" s="9">
        <v>1</v>
      </c>
      <c r="T704">
        <f t="shared" si="64"/>
        <v>396.72</v>
      </c>
      <c r="U704">
        <f t="shared" si="65"/>
        <v>0</v>
      </c>
    </row>
    <row r="705" spans="1:21" x14ac:dyDescent="0.35">
      <c r="A705" s="4" t="s">
        <v>717</v>
      </c>
      <c r="B705" s="2">
        <v>45362</v>
      </c>
      <c r="C705" s="9">
        <f t="shared" si="60"/>
        <v>3</v>
      </c>
      <c r="D705" s="9" t="str">
        <f t="shared" si="61"/>
        <v>Mar</v>
      </c>
      <c r="E705" s="9">
        <f t="shared" si="62"/>
        <v>2024</v>
      </c>
      <c r="F705" t="s">
        <v>2263</v>
      </c>
      <c r="H705" s="9" t="str" cm="1">
        <f t="array" ref="H705">_xlfn.IFS(OR(ISBLANK(G705), G705=""),"Unknown",G705&lt;=12,"Child",G705&lt;=17,"Teen",G705&lt;=29,"Young Adult",G705&lt;=44,"Adult",G705&lt;=59,"Middle Age",G705&lt;=79,"Senior",G705&gt;=80,"Elderly")</f>
        <v>Unknown</v>
      </c>
      <c r="I705" s="4" t="s">
        <v>2607</v>
      </c>
      <c r="K705" s="7">
        <v>116.5</v>
      </c>
      <c r="L705" s="4" t="s">
        <v>2565</v>
      </c>
      <c r="M705" s="4" t="s">
        <v>2583</v>
      </c>
      <c r="N705" s="4" t="s">
        <v>2589</v>
      </c>
      <c r="O705" s="4" t="s">
        <v>2598</v>
      </c>
      <c r="P705" s="11">
        <v>405.13</v>
      </c>
      <c r="Q705" s="4" t="s">
        <v>2602</v>
      </c>
      <c r="R705" t="str">
        <f t="shared" si="63"/>
        <v/>
      </c>
      <c r="S705" s="9">
        <v>5</v>
      </c>
      <c r="T705">
        <f t="shared" si="64"/>
        <v>0</v>
      </c>
      <c r="U705">
        <f t="shared" si="65"/>
        <v>405.13</v>
      </c>
    </row>
    <row r="706" spans="1:21" x14ac:dyDescent="0.35">
      <c r="A706" s="4" t="s">
        <v>718</v>
      </c>
      <c r="B706" s="2">
        <v>45651</v>
      </c>
      <c r="C706" s="9">
        <f t="shared" ref="C706:C769" si="66">MONTH(B706)</f>
        <v>12</v>
      </c>
      <c r="D706" s="9" t="str">
        <f t="shared" ref="D706:D769" si="67">TEXT(B706, "mmm")</f>
        <v>Dec</v>
      </c>
      <c r="E706" s="9">
        <f t="shared" ref="E706:E769" si="68">YEAR(B706)</f>
        <v>2024</v>
      </c>
      <c r="F706" t="s">
        <v>2264</v>
      </c>
      <c r="H706" s="9" t="str" cm="1">
        <f t="array" ref="H706">_xlfn.IFS(OR(ISBLANK(G706), G706=""),"Unknown",G706&lt;=12,"Child",G706&lt;=17,"Teen",G706&lt;=29,"Young Adult",G706&lt;=44,"Adult",G706&lt;=59,"Middle Age",G706&lt;=79,"Senior",G706&gt;=80,"Elderly")</f>
        <v>Unknown</v>
      </c>
      <c r="I706" s="4" t="s">
        <v>2558</v>
      </c>
      <c r="K706" s="7"/>
      <c r="L706" s="4" t="s">
        <v>2567</v>
      </c>
      <c r="M706" s="4" t="s">
        <v>2582</v>
      </c>
      <c r="N706" s="4" t="s">
        <v>2584</v>
      </c>
      <c r="O706" s="4" t="s">
        <v>2600</v>
      </c>
      <c r="P706" s="11">
        <v>679</v>
      </c>
      <c r="Q706" s="4" t="s">
        <v>2603</v>
      </c>
      <c r="R706" t="str">
        <f t="shared" ref="R706:R769" si="69">IF(AND(OR(ISBLANK(P706), P706=""), Q706="Unpaid"), "Needs Review", "")</f>
        <v/>
      </c>
      <c r="S706" s="9">
        <v>4</v>
      </c>
      <c r="T706">
        <f t="shared" ref="T706:T769" si="70">IF(Q706="Paid",P706,0)</f>
        <v>679</v>
      </c>
      <c r="U706">
        <f t="shared" ref="U706:U769" si="71">IF(OR(Q706="Unpaid", Q706 = "Status Missing", Q706 = "Pending"), P706, 0)</f>
        <v>0</v>
      </c>
    </row>
    <row r="707" spans="1:21" x14ac:dyDescent="0.35">
      <c r="A707" s="4" t="s">
        <v>719</v>
      </c>
      <c r="B707" s="2">
        <v>45647</v>
      </c>
      <c r="C707" s="9">
        <f t="shared" si="66"/>
        <v>12</v>
      </c>
      <c r="D707" s="9" t="str">
        <f t="shared" si="67"/>
        <v>Dec</v>
      </c>
      <c r="E707" s="9">
        <f t="shared" si="68"/>
        <v>2024</v>
      </c>
      <c r="F707" t="s">
        <v>2265</v>
      </c>
      <c r="H707" s="9" t="str" cm="1">
        <f t="array" ref="H707">_xlfn.IFS(OR(ISBLANK(G707), G707=""),"Unknown",G707&lt;=12,"Child",G707&lt;=17,"Teen",G707&lt;=29,"Young Adult",G707&lt;=44,"Adult",G707&lt;=59,"Middle Age",G707&lt;=79,"Senior",G707&gt;=80,"Elderly")</f>
        <v>Unknown</v>
      </c>
      <c r="I707" t="s">
        <v>2607</v>
      </c>
      <c r="K707" s="7">
        <v>105.1</v>
      </c>
      <c r="L707" s="4" t="s">
        <v>2567</v>
      </c>
      <c r="M707" s="4" t="s">
        <v>2581</v>
      </c>
      <c r="N707" s="4" t="s">
        <v>2590</v>
      </c>
      <c r="O707" s="4" t="s">
        <v>2600</v>
      </c>
      <c r="P707" s="11">
        <v>404.41</v>
      </c>
      <c r="Q707" s="4" t="s">
        <v>2604</v>
      </c>
      <c r="R707" t="str">
        <f t="shared" si="69"/>
        <v/>
      </c>
      <c r="S707" s="9">
        <v>4</v>
      </c>
      <c r="T707">
        <f t="shared" si="70"/>
        <v>0</v>
      </c>
      <c r="U707">
        <f t="shared" si="71"/>
        <v>404.41</v>
      </c>
    </row>
    <row r="708" spans="1:21" x14ac:dyDescent="0.35">
      <c r="A708" s="4" t="s">
        <v>720</v>
      </c>
      <c r="B708" s="2">
        <v>45299</v>
      </c>
      <c r="C708" s="9">
        <f t="shared" si="66"/>
        <v>1</v>
      </c>
      <c r="D708" s="9" t="str">
        <f t="shared" si="67"/>
        <v>Jan</v>
      </c>
      <c r="E708" s="9">
        <f t="shared" si="68"/>
        <v>2024</v>
      </c>
      <c r="F708" t="s">
        <v>2266</v>
      </c>
      <c r="H708" s="9" t="str" cm="1">
        <f t="array" ref="H708">_xlfn.IFS(OR(ISBLANK(G708), G708=""),"Unknown",G708&lt;=12,"Child",G708&lt;=17,"Teen",G708&lt;=29,"Young Adult",G708&lt;=44,"Adult",G708&lt;=59,"Middle Age",G708&lt;=79,"Senior",G708&gt;=80,"Elderly")</f>
        <v>Unknown</v>
      </c>
      <c r="I708" s="4" t="s">
        <v>2607</v>
      </c>
      <c r="K708" s="7"/>
      <c r="L708" s="4" t="s">
        <v>2564</v>
      </c>
      <c r="M708" s="4" t="s">
        <v>2574</v>
      </c>
      <c r="N708" s="4" t="s">
        <v>2596</v>
      </c>
      <c r="O708" s="4" t="s">
        <v>2598</v>
      </c>
      <c r="P708" s="11">
        <v>601.85</v>
      </c>
      <c r="Q708" s="4" t="s">
        <v>2604</v>
      </c>
      <c r="R708" t="str">
        <f t="shared" si="69"/>
        <v/>
      </c>
      <c r="S708" s="9" t="s">
        <v>2610</v>
      </c>
      <c r="T708">
        <f t="shared" si="70"/>
        <v>0</v>
      </c>
      <c r="U708">
        <f t="shared" si="71"/>
        <v>601.85</v>
      </c>
    </row>
    <row r="709" spans="1:21" x14ac:dyDescent="0.35">
      <c r="A709" s="4" t="s">
        <v>721</v>
      </c>
      <c r="B709" s="2">
        <v>45453</v>
      </c>
      <c r="C709" s="9">
        <f t="shared" si="66"/>
        <v>6</v>
      </c>
      <c r="D709" s="9" t="str">
        <f t="shared" si="67"/>
        <v>Jun</v>
      </c>
      <c r="E709" s="9">
        <f t="shared" si="68"/>
        <v>2024</v>
      </c>
      <c r="F709" t="s">
        <v>2267</v>
      </c>
      <c r="H709" s="9" t="str" cm="1">
        <f t="array" ref="H709">_xlfn.IFS(OR(ISBLANK(G709), G709=""),"Unknown",G709&lt;=12,"Child",G709&lt;=17,"Teen",G709&lt;=29,"Young Adult",G709&lt;=44,"Adult",G709&lt;=59,"Middle Age",G709&lt;=79,"Senior",G709&gt;=80,"Elderly")</f>
        <v>Unknown</v>
      </c>
      <c r="I709" t="s">
        <v>2607</v>
      </c>
      <c r="K709" s="7">
        <v>46.2</v>
      </c>
      <c r="L709" s="4" t="s">
        <v>2568</v>
      </c>
      <c r="M709" s="4" t="s">
        <v>2576</v>
      </c>
      <c r="N709" s="4" t="s">
        <v>2585</v>
      </c>
      <c r="O709" s="4" t="s">
        <v>2598</v>
      </c>
      <c r="P709" s="11">
        <v>579.35</v>
      </c>
      <c r="Q709" s="4" t="s">
        <v>2603</v>
      </c>
      <c r="R709" t="str">
        <f t="shared" si="69"/>
        <v/>
      </c>
      <c r="S709" s="9">
        <v>3</v>
      </c>
      <c r="T709">
        <f t="shared" si="70"/>
        <v>579.35</v>
      </c>
      <c r="U709">
        <f t="shared" si="71"/>
        <v>0</v>
      </c>
    </row>
    <row r="710" spans="1:21" x14ac:dyDescent="0.35">
      <c r="A710" s="4" t="s">
        <v>722</v>
      </c>
      <c r="B710" s="2">
        <v>45687</v>
      </c>
      <c r="C710" s="9">
        <f t="shared" si="66"/>
        <v>1</v>
      </c>
      <c r="D710" s="9" t="str">
        <f t="shared" si="67"/>
        <v>Jan</v>
      </c>
      <c r="E710" s="9">
        <f t="shared" si="68"/>
        <v>2025</v>
      </c>
      <c r="F710" t="s">
        <v>2268</v>
      </c>
      <c r="G710" s="9">
        <v>30</v>
      </c>
      <c r="H710" s="9" t="str" cm="1">
        <f t="array" ref="H710">_xlfn.IFS(OR(ISBLANK(G710), G710=""),"Unknown",G710&lt;=12,"Child",G710&lt;=17,"Teen",G710&lt;=29,"Young Adult",G710&lt;=44,"Adult",G710&lt;=59,"Middle Age",G710&lt;=79,"Senior",G710&gt;=80,"Elderly")</f>
        <v>Adult</v>
      </c>
      <c r="I710" s="4" t="s">
        <v>2558</v>
      </c>
      <c r="J710" s="7">
        <v>105.3</v>
      </c>
      <c r="K710" s="7"/>
      <c r="L710" s="4" t="s">
        <v>2564</v>
      </c>
      <c r="M710" s="4" t="s">
        <v>2574</v>
      </c>
      <c r="N710" s="4" t="s">
        <v>2589</v>
      </c>
      <c r="O710" s="4" t="s">
        <v>2600</v>
      </c>
      <c r="P710" s="11">
        <v>863.92</v>
      </c>
      <c r="Q710" s="4" t="s">
        <v>2602</v>
      </c>
      <c r="R710" t="str">
        <f t="shared" si="69"/>
        <v/>
      </c>
      <c r="S710" s="9">
        <v>1</v>
      </c>
      <c r="T710">
        <f t="shared" si="70"/>
        <v>0</v>
      </c>
      <c r="U710">
        <f t="shared" si="71"/>
        <v>863.92</v>
      </c>
    </row>
    <row r="711" spans="1:21" x14ac:dyDescent="0.35">
      <c r="A711" s="4" t="s">
        <v>723</v>
      </c>
      <c r="B711" s="2">
        <v>45678</v>
      </c>
      <c r="C711" s="9">
        <f t="shared" si="66"/>
        <v>1</v>
      </c>
      <c r="D711" s="9" t="str">
        <f t="shared" si="67"/>
        <v>Jan</v>
      </c>
      <c r="E711" s="9">
        <f t="shared" si="68"/>
        <v>2025</v>
      </c>
      <c r="F711" t="s">
        <v>2269</v>
      </c>
      <c r="G711" s="9">
        <v>51</v>
      </c>
      <c r="H711" s="9" t="str" cm="1">
        <f t="array" ref="H711">_xlfn.IFS(OR(ISBLANK(G711), G711=""),"Unknown",G711&lt;=12,"Child",G711&lt;=17,"Teen",G711&lt;=29,"Young Adult",G711&lt;=44,"Adult",G711&lt;=59,"Middle Age",G711&lt;=79,"Senior",G711&gt;=80,"Elderly")</f>
        <v>Middle Age</v>
      </c>
      <c r="I711" s="4" t="s">
        <v>2558</v>
      </c>
      <c r="J711" s="7">
        <v>186</v>
      </c>
      <c r="K711" s="7"/>
      <c r="L711" s="4" t="s">
        <v>2566</v>
      </c>
      <c r="M711" s="4" t="s">
        <v>2579</v>
      </c>
      <c r="N711" s="4" t="s">
        <v>2589</v>
      </c>
      <c r="O711" s="4" t="s">
        <v>2601</v>
      </c>
      <c r="P711" s="11">
        <v>737.71</v>
      </c>
      <c r="Q711" s="4" t="s">
        <v>2604</v>
      </c>
      <c r="R711" t="str">
        <f t="shared" si="69"/>
        <v/>
      </c>
      <c r="S711" s="9" t="s">
        <v>2610</v>
      </c>
      <c r="T711">
        <f t="shared" si="70"/>
        <v>0</v>
      </c>
      <c r="U711">
        <f t="shared" si="71"/>
        <v>737.71</v>
      </c>
    </row>
    <row r="712" spans="1:21" x14ac:dyDescent="0.35">
      <c r="A712" s="4" t="s">
        <v>724</v>
      </c>
      <c r="B712" s="2">
        <v>45794</v>
      </c>
      <c r="C712" s="9">
        <f t="shared" si="66"/>
        <v>5</v>
      </c>
      <c r="D712" s="9" t="str">
        <f t="shared" si="67"/>
        <v>May</v>
      </c>
      <c r="E712" s="9">
        <f t="shared" si="68"/>
        <v>2025</v>
      </c>
      <c r="F712" t="s">
        <v>2270</v>
      </c>
      <c r="H712" s="9" t="str" cm="1">
        <f t="array" ref="H712">_xlfn.IFS(OR(ISBLANK(G712), G712=""),"Unknown",G712&lt;=12,"Child",G712&lt;=17,"Teen",G712&lt;=29,"Young Adult",G712&lt;=44,"Adult",G712&lt;=59,"Middle Age",G712&lt;=79,"Senior",G712&gt;=80,"Elderly")</f>
        <v>Unknown</v>
      </c>
      <c r="I712" s="4" t="s">
        <v>2561</v>
      </c>
      <c r="K712" s="7"/>
      <c r="L712" s="4" t="s">
        <v>2568</v>
      </c>
      <c r="M712" s="4" t="s">
        <v>2583</v>
      </c>
      <c r="N712" s="4" t="s">
        <v>2584</v>
      </c>
      <c r="O712" s="4" t="s">
        <v>2600</v>
      </c>
      <c r="P712" s="11">
        <v>486.72</v>
      </c>
      <c r="Q712" s="4" t="s">
        <v>2604</v>
      </c>
      <c r="R712" t="str">
        <f t="shared" si="69"/>
        <v/>
      </c>
      <c r="S712" s="9">
        <v>4</v>
      </c>
      <c r="T712">
        <f t="shared" si="70"/>
        <v>0</v>
      </c>
      <c r="U712">
        <f t="shared" si="71"/>
        <v>486.72</v>
      </c>
    </row>
    <row r="713" spans="1:21" x14ac:dyDescent="0.35">
      <c r="A713" s="4" t="s">
        <v>725</v>
      </c>
      <c r="B713" s="2">
        <v>45635</v>
      </c>
      <c r="C713" s="9">
        <f t="shared" si="66"/>
        <v>12</v>
      </c>
      <c r="D713" s="9" t="str">
        <f t="shared" si="67"/>
        <v>Dec</v>
      </c>
      <c r="E713" s="9">
        <f t="shared" si="68"/>
        <v>2024</v>
      </c>
      <c r="F713" t="s">
        <v>2271</v>
      </c>
      <c r="G713" s="9">
        <v>59</v>
      </c>
      <c r="H713" s="9" t="str" cm="1">
        <f t="array" ref="H713">_xlfn.IFS(OR(ISBLANK(G713), G713=""),"Unknown",G713&lt;=12,"Child",G713&lt;=17,"Teen",G713&lt;=29,"Young Adult",G713&lt;=44,"Adult",G713&lt;=59,"Middle Age",G713&lt;=79,"Senior",G713&gt;=80,"Elderly")</f>
        <v>Middle Age</v>
      </c>
      <c r="I713" s="4" t="s">
        <v>2558</v>
      </c>
      <c r="K713" s="7"/>
      <c r="L713" s="4" t="s">
        <v>2566</v>
      </c>
      <c r="M713" s="4" t="s">
        <v>2576</v>
      </c>
      <c r="N713" s="4" t="s">
        <v>2588</v>
      </c>
      <c r="O713" s="4" t="s">
        <v>2599</v>
      </c>
      <c r="P713" s="11">
        <v>884.43</v>
      </c>
      <c r="Q713" t="s">
        <v>2609</v>
      </c>
      <c r="R713" t="str">
        <f t="shared" si="69"/>
        <v/>
      </c>
      <c r="S713" s="9">
        <v>2</v>
      </c>
      <c r="T713">
        <f t="shared" si="70"/>
        <v>0</v>
      </c>
      <c r="U713">
        <f t="shared" si="71"/>
        <v>884.43</v>
      </c>
    </row>
    <row r="714" spans="1:21" x14ac:dyDescent="0.35">
      <c r="A714" s="4" t="s">
        <v>726</v>
      </c>
      <c r="B714" s="2">
        <v>45709</v>
      </c>
      <c r="C714" s="9">
        <f t="shared" si="66"/>
        <v>2</v>
      </c>
      <c r="D714" s="9" t="str">
        <f t="shared" si="67"/>
        <v>Feb</v>
      </c>
      <c r="E714" s="9">
        <f t="shared" si="68"/>
        <v>2025</v>
      </c>
      <c r="F714" t="s">
        <v>2272</v>
      </c>
      <c r="H714" s="9" t="str" cm="1">
        <f t="array" ref="H714">_xlfn.IFS(OR(ISBLANK(G714), G714=""),"Unknown",G714&lt;=12,"Child",G714&lt;=17,"Teen",G714&lt;=29,"Young Adult",G714&lt;=44,"Adult",G714&lt;=59,"Middle Age",G714&lt;=79,"Senior",G714&gt;=80,"Elderly")</f>
        <v>Unknown</v>
      </c>
      <c r="I714" t="s">
        <v>2607</v>
      </c>
      <c r="K714" s="7"/>
      <c r="L714" s="4" t="s">
        <v>2564</v>
      </c>
      <c r="M714" s="4" t="s">
        <v>2572</v>
      </c>
      <c r="N714" s="4" t="s">
        <v>2587</v>
      </c>
      <c r="O714" s="4" t="s">
        <v>2600</v>
      </c>
      <c r="P714" s="11">
        <v>574.33000000000004</v>
      </c>
      <c r="Q714" t="s">
        <v>2609</v>
      </c>
      <c r="R714" t="str">
        <f t="shared" si="69"/>
        <v/>
      </c>
      <c r="S714" s="9">
        <v>3</v>
      </c>
      <c r="T714">
        <f t="shared" si="70"/>
        <v>0</v>
      </c>
      <c r="U714">
        <f t="shared" si="71"/>
        <v>574.33000000000004</v>
      </c>
    </row>
    <row r="715" spans="1:21" x14ac:dyDescent="0.35">
      <c r="A715" s="4" t="s">
        <v>727</v>
      </c>
      <c r="B715" s="2">
        <v>45963</v>
      </c>
      <c r="C715" s="9">
        <f t="shared" si="66"/>
        <v>11</v>
      </c>
      <c r="D715" s="9" t="str">
        <f t="shared" si="67"/>
        <v>Nov</v>
      </c>
      <c r="E715" s="9">
        <f t="shared" si="68"/>
        <v>2025</v>
      </c>
      <c r="F715" t="s">
        <v>2273</v>
      </c>
      <c r="G715" s="9">
        <v>61</v>
      </c>
      <c r="H715" s="9" t="str" cm="1">
        <f t="array" ref="H715">_xlfn.IFS(OR(ISBLANK(G715), G715=""),"Unknown",G715&lt;=12,"Child",G715&lt;=17,"Teen",G715&lt;=29,"Young Adult",G715&lt;=44,"Adult",G715&lt;=59,"Middle Age",G715&lt;=79,"Senior",G715&gt;=80,"Elderly")</f>
        <v>Senior</v>
      </c>
      <c r="I715" s="4" t="s">
        <v>2558</v>
      </c>
      <c r="K715" s="7"/>
      <c r="L715" s="4" t="s">
        <v>2566</v>
      </c>
      <c r="M715" s="4" t="s">
        <v>2582</v>
      </c>
      <c r="N715" s="4" t="s">
        <v>2589</v>
      </c>
      <c r="O715" s="4" t="s">
        <v>2598</v>
      </c>
      <c r="P715" s="11">
        <v>749.82</v>
      </c>
      <c r="Q715" s="4" t="s">
        <v>2604</v>
      </c>
      <c r="R715" t="str">
        <f t="shared" si="69"/>
        <v/>
      </c>
      <c r="S715" s="9">
        <v>1</v>
      </c>
      <c r="T715">
        <f t="shared" si="70"/>
        <v>0</v>
      </c>
      <c r="U715">
        <f t="shared" si="71"/>
        <v>749.82</v>
      </c>
    </row>
    <row r="716" spans="1:21" x14ac:dyDescent="0.35">
      <c r="A716" s="4" t="s">
        <v>728</v>
      </c>
      <c r="B716" s="2">
        <v>45457</v>
      </c>
      <c r="C716" s="9">
        <f t="shared" si="66"/>
        <v>6</v>
      </c>
      <c r="D716" s="9" t="str">
        <f t="shared" si="67"/>
        <v>Jun</v>
      </c>
      <c r="E716" s="9">
        <f t="shared" si="68"/>
        <v>2024</v>
      </c>
      <c r="F716" t="s">
        <v>2274</v>
      </c>
      <c r="H716" s="9" t="str" cm="1">
        <f t="array" ref="H716">_xlfn.IFS(OR(ISBLANK(G716), G716=""),"Unknown",G716&lt;=12,"Child",G716&lt;=17,"Teen",G716&lt;=29,"Young Adult",G716&lt;=44,"Adult",G716&lt;=59,"Middle Age",G716&lt;=79,"Senior",G716&gt;=80,"Elderly")</f>
        <v>Unknown</v>
      </c>
      <c r="I716" s="4" t="s">
        <v>2558</v>
      </c>
      <c r="K716" s="7"/>
      <c r="L716" s="4" t="s">
        <v>2565</v>
      </c>
      <c r="M716" s="4" t="s">
        <v>2578</v>
      </c>
      <c r="N716" s="4" t="s">
        <v>2585</v>
      </c>
      <c r="O716" s="4" t="s">
        <v>2600</v>
      </c>
      <c r="P716" s="11">
        <v>405.75</v>
      </c>
      <c r="Q716" s="4" t="s">
        <v>2603</v>
      </c>
      <c r="R716" t="str">
        <f t="shared" si="69"/>
        <v/>
      </c>
      <c r="S716" s="9">
        <v>1</v>
      </c>
      <c r="T716">
        <f t="shared" si="70"/>
        <v>405.75</v>
      </c>
      <c r="U716">
        <f t="shared" si="71"/>
        <v>0</v>
      </c>
    </row>
    <row r="717" spans="1:21" x14ac:dyDescent="0.35">
      <c r="A717" s="4" t="s">
        <v>729</v>
      </c>
      <c r="B717" s="2">
        <v>45526</v>
      </c>
      <c r="C717" s="9">
        <f t="shared" si="66"/>
        <v>8</v>
      </c>
      <c r="D717" s="9" t="str">
        <f t="shared" si="67"/>
        <v>Aug</v>
      </c>
      <c r="E717" s="9">
        <f t="shared" si="68"/>
        <v>2024</v>
      </c>
      <c r="F717" t="s">
        <v>2275</v>
      </c>
      <c r="H717" s="9" t="str" cm="1">
        <f t="array" ref="H717">_xlfn.IFS(OR(ISBLANK(G717), G717=""),"Unknown",G717&lt;=12,"Child",G717&lt;=17,"Teen",G717&lt;=29,"Young Adult",G717&lt;=44,"Adult",G717&lt;=59,"Middle Age",G717&lt;=79,"Senior",G717&gt;=80,"Elderly")</f>
        <v>Unknown</v>
      </c>
      <c r="I717" s="4" t="s">
        <v>2561</v>
      </c>
      <c r="K717" s="7"/>
      <c r="L717" s="4" t="s">
        <v>2566</v>
      </c>
      <c r="M717" s="4" t="s">
        <v>2573</v>
      </c>
      <c r="N717" s="4" t="s">
        <v>2589</v>
      </c>
      <c r="O717" s="4" t="s">
        <v>2600</v>
      </c>
      <c r="P717" s="11">
        <v>192.64</v>
      </c>
      <c r="Q717" s="4" t="s">
        <v>2603</v>
      </c>
      <c r="R717" t="str">
        <f t="shared" si="69"/>
        <v/>
      </c>
      <c r="S717" s="9">
        <v>1</v>
      </c>
      <c r="T717">
        <f t="shared" si="70"/>
        <v>192.64</v>
      </c>
      <c r="U717">
        <f t="shared" si="71"/>
        <v>0</v>
      </c>
    </row>
    <row r="718" spans="1:21" x14ac:dyDescent="0.35">
      <c r="A718" s="4" t="s">
        <v>730</v>
      </c>
      <c r="B718" s="2">
        <v>45607</v>
      </c>
      <c r="C718" s="9">
        <f t="shared" si="66"/>
        <v>11</v>
      </c>
      <c r="D718" s="9" t="str">
        <f t="shared" si="67"/>
        <v>Nov</v>
      </c>
      <c r="E718" s="9">
        <f t="shared" si="68"/>
        <v>2024</v>
      </c>
      <c r="F718" t="s">
        <v>2276</v>
      </c>
      <c r="H718" s="9" t="str" cm="1">
        <f t="array" ref="H718">_xlfn.IFS(OR(ISBLANK(G718), G718=""),"Unknown",G718&lt;=12,"Child",G718&lt;=17,"Teen",G718&lt;=29,"Young Adult",G718&lt;=44,"Adult",G718&lt;=59,"Middle Age",G718&lt;=79,"Senior",G718&gt;=80,"Elderly")</f>
        <v>Unknown</v>
      </c>
      <c r="I718" s="4" t="s">
        <v>2561</v>
      </c>
      <c r="K718" s="7"/>
      <c r="L718" s="4" t="s">
        <v>2564</v>
      </c>
      <c r="M718" s="4" t="s">
        <v>2574</v>
      </c>
      <c r="N718" s="4" t="s">
        <v>2586</v>
      </c>
      <c r="O718" s="4" t="s">
        <v>2599</v>
      </c>
      <c r="P718" s="11">
        <v>495.7</v>
      </c>
      <c r="Q718" s="4" t="s">
        <v>2603</v>
      </c>
      <c r="R718" t="str">
        <f t="shared" si="69"/>
        <v/>
      </c>
      <c r="S718" s="9">
        <v>1</v>
      </c>
      <c r="T718">
        <f t="shared" si="70"/>
        <v>495.7</v>
      </c>
      <c r="U718">
        <f t="shared" si="71"/>
        <v>0</v>
      </c>
    </row>
    <row r="719" spans="1:21" x14ac:dyDescent="0.35">
      <c r="A719" s="4" t="s">
        <v>731</v>
      </c>
      <c r="B719" s="2">
        <v>45718</v>
      </c>
      <c r="C719" s="9">
        <f t="shared" si="66"/>
        <v>3</v>
      </c>
      <c r="D719" s="9" t="str">
        <f t="shared" si="67"/>
        <v>Mar</v>
      </c>
      <c r="E719" s="9">
        <f t="shared" si="68"/>
        <v>2025</v>
      </c>
      <c r="F719" t="s">
        <v>2277</v>
      </c>
      <c r="H719" s="9" t="str" cm="1">
        <f t="array" ref="H719">_xlfn.IFS(OR(ISBLANK(G719), G719=""),"Unknown",G719&lt;=12,"Child",G719&lt;=17,"Teen",G719&lt;=29,"Young Adult",G719&lt;=44,"Adult",G719&lt;=59,"Middle Age",G719&lt;=79,"Senior",G719&gt;=80,"Elderly")</f>
        <v>Unknown</v>
      </c>
      <c r="I719" s="4" t="s">
        <v>2561</v>
      </c>
      <c r="J719" s="7">
        <v>144.5</v>
      </c>
      <c r="K719" s="7"/>
      <c r="L719" s="4" t="s">
        <v>2563</v>
      </c>
      <c r="M719" s="4" t="s">
        <v>2578</v>
      </c>
      <c r="N719" s="4" t="s">
        <v>2588</v>
      </c>
      <c r="O719" s="4" t="s">
        <v>2600</v>
      </c>
      <c r="P719" s="11">
        <v>154.51</v>
      </c>
      <c r="Q719" t="s">
        <v>2609</v>
      </c>
      <c r="R719" t="str">
        <f t="shared" si="69"/>
        <v/>
      </c>
      <c r="S719" s="9">
        <v>4</v>
      </c>
      <c r="T719">
        <f t="shared" si="70"/>
        <v>0</v>
      </c>
      <c r="U719">
        <f t="shared" si="71"/>
        <v>154.51</v>
      </c>
    </row>
    <row r="720" spans="1:21" x14ac:dyDescent="0.35">
      <c r="A720" s="4" t="s">
        <v>732</v>
      </c>
      <c r="B720" s="2">
        <v>45450</v>
      </c>
      <c r="C720" s="9">
        <f t="shared" si="66"/>
        <v>6</v>
      </c>
      <c r="D720" s="9" t="str">
        <f t="shared" si="67"/>
        <v>Jun</v>
      </c>
      <c r="E720" s="9">
        <f t="shared" si="68"/>
        <v>2024</v>
      </c>
      <c r="F720" t="s">
        <v>2278</v>
      </c>
      <c r="H720" s="9" t="str" cm="1">
        <f t="array" ref="H720">_xlfn.IFS(OR(ISBLANK(G720), G720=""),"Unknown",G720&lt;=12,"Child",G720&lt;=17,"Teen",G720&lt;=29,"Young Adult",G720&lt;=44,"Adult",G720&lt;=59,"Middle Age",G720&lt;=79,"Senior",G720&gt;=80,"Elderly")</f>
        <v>Unknown</v>
      </c>
      <c r="I720" s="4" t="s">
        <v>2558</v>
      </c>
      <c r="K720" s="7"/>
      <c r="L720" s="4" t="s">
        <v>2567</v>
      </c>
      <c r="M720" s="4" t="s">
        <v>2570</v>
      </c>
      <c r="N720" s="4" t="s">
        <v>2585</v>
      </c>
      <c r="O720" s="4" t="s">
        <v>2601</v>
      </c>
      <c r="P720" s="11">
        <v>148.13999999999999</v>
      </c>
      <c r="Q720" s="4" t="s">
        <v>2604</v>
      </c>
      <c r="R720" t="str">
        <f t="shared" si="69"/>
        <v/>
      </c>
      <c r="S720" s="9">
        <v>2</v>
      </c>
      <c r="T720">
        <f t="shared" si="70"/>
        <v>0</v>
      </c>
      <c r="U720">
        <f t="shared" si="71"/>
        <v>148.13999999999999</v>
      </c>
    </row>
    <row r="721" spans="1:21" x14ac:dyDescent="0.35">
      <c r="A721" s="4" t="s">
        <v>733</v>
      </c>
      <c r="B721" s="2">
        <v>45419</v>
      </c>
      <c r="C721" s="9">
        <f t="shared" si="66"/>
        <v>5</v>
      </c>
      <c r="D721" s="9" t="str">
        <f t="shared" si="67"/>
        <v>May</v>
      </c>
      <c r="E721" s="9">
        <f t="shared" si="68"/>
        <v>2024</v>
      </c>
      <c r="F721" t="s">
        <v>2279</v>
      </c>
      <c r="G721" s="9">
        <v>81</v>
      </c>
      <c r="H721" s="9" t="str" cm="1">
        <f t="array" ref="H721">_xlfn.IFS(OR(ISBLANK(G721), G721=""),"Unknown",G721&lt;=12,"Child",G721&lt;=17,"Teen",G721&lt;=29,"Young Adult",G721&lt;=44,"Adult",G721&lt;=59,"Middle Age",G721&lt;=79,"Senior",G721&gt;=80,"Elderly")</f>
        <v>Elderly</v>
      </c>
      <c r="I721" s="4" t="s">
        <v>2607</v>
      </c>
      <c r="K721" s="7"/>
      <c r="L721" s="4" t="s">
        <v>2566</v>
      </c>
      <c r="M721" s="4" t="s">
        <v>2581</v>
      </c>
      <c r="N721" s="4" t="s">
        <v>2588</v>
      </c>
      <c r="O721" s="4" t="s">
        <v>2598</v>
      </c>
      <c r="P721" s="11">
        <v>780.66</v>
      </c>
      <c r="Q721" s="4" t="s">
        <v>2602</v>
      </c>
      <c r="R721" t="str">
        <f t="shared" si="69"/>
        <v/>
      </c>
      <c r="S721" s="9">
        <v>1</v>
      </c>
      <c r="T721">
        <f t="shared" si="70"/>
        <v>0</v>
      </c>
      <c r="U721">
        <f t="shared" si="71"/>
        <v>780.66</v>
      </c>
    </row>
    <row r="722" spans="1:21" x14ac:dyDescent="0.35">
      <c r="A722" s="4" t="s">
        <v>734</v>
      </c>
      <c r="B722" s="2">
        <v>45662</v>
      </c>
      <c r="C722" s="9">
        <f t="shared" si="66"/>
        <v>1</v>
      </c>
      <c r="D722" s="9" t="str">
        <f t="shared" si="67"/>
        <v>Jan</v>
      </c>
      <c r="E722" s="9">
        <f t="shared" si="68"/>
        <v>2025</v>
      </c>
      <c r="F722" t="s">
        <v>2280</v>
      </c>
      <c r="H722" s="9" t="str" cm="1">
        <f t="array" ref="H722">_xlfn.IFS(OR(ISBLANK(G722), G722=""),"Unknown",G722&lt;=12,"Child",G722&lt;=17,"Teen",G722&lt;=29,"Young Adult",G722&lt;=44,"Adult",G722&lt;=59,"Middle Age",G722&lt;=79,"Senior",G722&gt;=80,"Elderly")</f>
        <v>Unknown</v>
      </c>
      <c r="I722" s="4" t="s">
        <v>2561</v>
      </c>
      <c r="J722" s="7">
        <v>123.6</v>
      </c>
      <c r="K722" s="7"/>
      <c r="L722" s="4" t="s">
        <v>2567</v>
      </c>
      <c r="M722" s="4" t="s">
        <v>2579</v>
      </c>
      <c r="N722" s="4" t="s">
        <v>2584</v>
      </c>
      <c r="O722" s="4" t="s">
        <v>2600</v>
      </c>
      <c r="P722" s="11">
        <v>128.66999999999999</v>
      </c>
      <c r="Q722" t="s">
        <v>2609</v>
      </c>
      <c r="R722" t="str">
        <f t="shared" si="69"/>
        <v/>
      </c>
      <c r="S722" s="9">
        <v>4</v>
      </c>
      <c r="T722">
        <f t="shared" si="70"/>
        <v>0</v>
      </c>
      <c r="U722">
        <f t="shared" si="71"/>
        <v>128.66999999999999</v>
      </c>
    </row>
    <row r="723" spans="1:21" x14ac:dyDescent="0.35">
      <c r="A723" s="4" t="s">
        <v>735</v>
      </c>
      <c r="B723" s="2">
        <v>45687</v>
      </c>
      <c r="C723" s="9">
        <f t="shared" si="66"/>
        <v>1</v>
      </c>
      <c r="D723" s="9" t="str">
        <f t="shared" si="67"/>
        <v>Jan</v>
      </c>
      <c r="E723" s="9">
        <f t="shared" si="68"/>
        <v>2025</v>
      </c>
      <c r="F723" t="s">
        <v>2281</v>
      </c>
      <c r="H723" s="9" t="str" cm="1">
        <f t="array" ref="H723">_xlfn.IFS(OR(ISBLANK(G723), G723=""),"Unknown",G723&lt;=12,"Child",G723&lt;=17,"Teen",G723&lt;=29,"Young Adult",G723&lt;=44,"Adult",G723&lt;=59,"Middle Age",G723&lt;=79,"Senior",G723&gt;=80,"Elderly")</f>
        <v>Unknown</v>
      </c>
      <c r="I723" s="4" t="s">
        <v>2561</v>
      </c>
      <c r="J723" s="7">
        <v>168.2</v>
      </c>
      <c r="K723" s="7"/>
      <c r="L723" s="4" t="s">
        <v>2564</v>
      </c>
      <c r="M723" s="4" t="s">
        <v>2570</v>
      </c>
      <c r="N723" s="4" t="s">
        <v>2590</v>
      </c>
      <c r="O723" s="4" t="s">
        <v>2599</v>
      </c>
      <c r="P723" s="11">
        <v>462.51</v>
      </c>
      <c r="Q723" s="4" t="s">
        <v>2604</v>
      </c>
      <c r="R723" t="str">
        <f t="shared" si="69"/>
        <v/>
      </c>
      <c r="S723" s="9">
        <v>5</v>
      </c>
      <c r="T723">
        <f t="shared" si="70"/>
        <v>0</v>
      </c>
      <c r="U723">
        <f t="shared" si="71"/>
        <v>462.51</v>
      </c>
    </row>
    <row r="724" spans="1:21" x14ac:dyDescent="0.35">
      <c r="A724" s="4" t="s">
        <v>736</v>
      </c>
      <c r="B724" s="2">
        <v>45782</v>
      </c>
      <c r="C724" s="9">
        <f t="shared" si="66"/>
        <v>5</v>
      </c>
      <c r="D724" s="9" t="str">
        <f t="shared" si="67"/>
        <v>May</v>
      </c>
      <c r="E724" s="9">
        <f t="shared" si="68"/>
        <v>2025</v>
      </c>
      <c r="F724" t="s">
        <v>2282</v>
      </c>
      <c r="G724" s="9">
        <v>37</v>
      </c>
      <c r="H724" s="9" t="str" cm="1">
        <f t="array" ref="H724">_xlfn.IFS(OR(ISBLANK(G724), G724=""),"Unknown",G724&lt;=12,"Child",G724&lt;=17,"Teen",G724&lt;=29,"Young Adult",G724&lt;=44,"Adult",G724&lt;=59,"Middle Age",G724&lt;=79,"Senior",G724&gt;=80,"Elderly")</f>
        <v>Adult</v>
      </c>
      <c r="I724" s="4" t="s">
        <v>2558</v>
      </c>
      <c r="K724" s="7"/>
      <c r="L724" s="4" t="s">
        <v>2564</v>
      </c>
      <c r="M724" s="4" t="s">
        <v>2570</v>
      </c>
      <c r="N724" s="4" t="s">
        <v>2586</v>
      </c>
      <c r="O724" s="4" t="s">
        <v>2600</v>
      </c>
      <c r="P724" s="11">
        <v>111.33</v>
      </c>
      <c r="Q724" s="4" t="s">
        <v>2604</v>
      </c>
      <c r="R724" t="str">
        <f t="shared" si="69"/>
        <v/>
      </c>
      <c r="S724" s="9" t="s">
        <v>2610</v>
      </c>
      <c r="T724">
        <f t="shared" si="70"/>
        <v>0</v>
      </c>
      <c r="U724">
        <f t="shared" si="71"/>
        <v>111.33</v>
      </c>
    </row>
    <row r="725" spans="1:21" x14ac:dyDescent="0.35">
      <c r="A725" s="4" t="s">
        <v>737</v>
      </c>
      <c r="B725" s="2">
        <v>45484</v>
      </c>
      <c r="C725" s="9">
        <f t="shared" si="66"/>
        <v>7</v>
      </c>
      <c r="D725" s="9" t="str">
        <f t="shared" si="67"/>
        <v>Jul</v>
      </c>
      <c r="E725" s="9">
        <f t="shared" si="68"/>
        <v>2024</v>
      </c>
      <c r="F725" t="s">
        <v>2283</v>
      </c>
      <c r="H725" s="9" t="str" cm="1">
        <f t="array" ref="H725">_xlfn.IFS(OR(ISBLANK(G725), G725=""),"Unknown",G725&lt;=12,"Child",G725&lt;=17,"Teen",G725&lt;=29,"Young Adult",G725&lt;=44,"Adult",G725&lt;=59,"Middle Age",G725&lt;=79,"Senior",G725&gt;=80,"Elderly")</f>
        <v>Unknown</v>
      </c>
      <c r="I725" s="4" t="s">
        <v>2561</v>
      </c>
      <c r="J725" s="7">
        <v>132.80000000000001</v>
      </c>
      <c r="K725" s="7"/>
      <c r="L725" s="4" t="s">
        <v>2568</v>
      </c>
      <c r="M725" s="4" t="s">
        <v>2571</v>
      </c>
      <c r="N725" s="4" t="s">
        <v>2597</v>
      </c>
      <c r="O725" s="4" t="s">
        <v>2599</v>
      </c>
      <c r="P725" s="11">
        <v>836.13</v>
      </c>
      <c r="Q725" s="4" t="s">
        <v>2603</v>
      </c>
      <c r="R725" t="str">
        <f t="shared" si="69"/>
        <v/>
      </c>
      <c r="S725" s="9" t="s">
        <v>2610</v>
      </c>
      <c r="T725">
        <f t="shared" si="70"/>
        <v>836.13</v>
      </c>
      <c r="U725">
        <f t="shared" si="71"/>
        <v>0</v>
      </c>
    </row>
    <row r="726" spans="1:21" x14ac:dyDescent="0.35">
      <c r="A726" s="4" t="s">
        <v>738</v>
      </c>
      <c r="B726" s="2">
        <v>45717</v>
      </c>
      <c r="C726" s="9">
        <f t="shared" si="66"/>
        <v>3</v>
      </c>
      <c r="D726" s="9" t="str">
        <f t="shared" si="67"/>
        <v>Mar</v>
      </c>
      <c r="E726" s="9">
        <f t="shared" si="68"/>
        <v>2025</v>
      </c>
      <c r="F726" t="s">
        <v>2284</v>
      </c>
      <c r="G726" s="9">
        <v>22</v>
      </c>
      <c r="H726" s="9" t="str" cm="1">
        <f t="array" ref="H726">_xlfn.IFS(OR(ISBLANK(G726), G726=""),"Unknown",G726&lt;=12,"Child",G726&lt;=17,"Teen",G726&lt;=29,"Young Adult",G726&lt;=44,"Adult",G726&lt;=59,"Middle Age",G726&lt;=79,"Senior",G726&gt;=80,"Elderly")</f>
        <v>Young Adult</v>
      </c>
      <c r="I726" s="4" t="s">
        <v>2558</v>
      </c>
      <c r="J726" s="7">
        <v>157.80000000000001</v>
      </c>
      <c r="K726" s="7"/>
      <c r="L726" s="4" t="s">
        <v>2565</v>
      </c>
      <c r="M726" s="4" t="s">
        <v>2571</v>
      </c>
      <c r="N726" s="4" t="s">
        <v>2585</v>
      </c>
      <c r="O726" s="4" t="s">
        <v>2599</v>
      </c>
      <c r="P726" s="11">
        <v>640.63</v>
      </c>
      <c r="Q726" t="s">
        <v>2609</v>
      </c>
      <c r="R726" t="str">
        <f t="shared" si="69"/>
        <v/>
      </c>
      <c r="S726" s="9">
        <v>3</v>
      </c>
      <c r="T726">
        <f t="shared" si="70"/>
        <v>0</v>
      </c>
      <c r="U726">
        <f t="shared" si="71"/>
        <v>640.63</v>
      </c>
    </row>
    <row r="727" spans="1:21" x14ac:dyDescent="0.35">
      <c r="A727" s="4" t="s">
        <v>739</v>
      </c>
      <c r="B727" s="2">
        <v>45606</v>
      </c>
      <c r="C727" s="9">
        <f t="shared" si="66"/>
        <v>11</v>
      </c>
      <c r="D727" s="9" t="str">
        <f t="shared" si="67"/>
        <v>Nov</v>
      </c>
      <c r="E727" s="9">
        <f t="shared" si="68"/>
        <v>2024</v>
      </c>
      <c r="F727" t="s">
        <v>2285</v>
      </c>
      <c r="G727" s="9">
        <v>25</v>
      </c>
      <c r="H727" s="9" t="str" cm="1">
        <f t="array" ref="H727">_xlfn.IFS(OR(ISBLANK(G727), G727=""),"Unknown",G727&lt;=12,"Child",G727&lt;=17,"Teen",G727&lt;=29,"Young Adult",G727&lt;=44,"Adult",G727&lt;=59,"Middle Age",G727&lt;=79,"Senior",G727&gt;=80,"Elderly")</f>
        <v>Young Adult</v>
      </c>
      <c r="I727" t="s">
        <v>2607</v>
      </c>
      <c r="K727" s="7"/>
      <c r="L727" s="4" t="s">
        <v>2564</v>
      </c>
      <c r="M727" s="4" t="s">
        <v>2582</v>
      </c>
      <c r="N727" s="4" t="s">
        <v>2587</v>
      </c>
      <c r="O727" s="4" t="s">
        <v>2600</v>
      </c>
      <c r="P727" s="11">
        <v>625.63</v>
      </c>
      <c r="Q727" t="s">
        <v>2609</v>
      </c>
      <c r="R727" t="str">
        <f t="shared" si="69"/>
        <v/>
      </c>
      <c r="S727" s="9">
        <v>2</v>
      </c>
      <c r="T727">
        <f t="shared" si="70"/>
        <v>0</v>
      </c>
      <c r="U727">
        <f t="shared" si="71"/>
        <v>625.63</v>
      </c>
    </row>
    <row r="728" spans="1:21" x14ac:dyDescent="0.35">
      <c r="A728" s="4" t="s">
        <v>740</v>
      </c>
      <c r="B728" s="2">
        <v>45702</v>
      </c>
      <c r="C728" s="9">
        <f t="shared" si="66"/>
        <v>2</v>
      </c>
      <c r="D728" s="9" t="str">
        <f t="shared" si="67"/>
        <v>Feb</v>
      </c>
      <c r="E728" s="9">
        <f t="shared" si="68"/>
        <v>2025</v>
      </c>
      <c r="F728" t="s">
        <v>2286</v>
      </c>
      <c r="G728" s="9">
        <v>22</v>
      </c>
      <c r="H728" s="9" t="str" cm="1">
        <f t="array" ref="H728">_xlfn.IFS(OR(ISBLANK(G728), G728=""),"Unknown",G728&lt;=12,"Child",G728&lt;=17,"Teen",G728&lt;=29,"Young Adult",G728&lt;=44,"Adult",G728&lt;=59,"Middle Age",G728&lt;=79,"Senior",G728&gt;=80,"Elderly")</f>
        <v>Young Adult</v>
      </c>
      <c r="I728" s="4" t="s">
        <v>2607</v>
      </c>
      <c r="J728" s="7">
        <v>149.69999999999999</v>
      </c>
      <c r="K728" s="7"/>
      <c r="L728" s="4" t="s">
        <v>2563</v>
      </c>
      <c r="M728" s="4" t="s">
        <v>2577</v>
      </c>
      <c r="N728" s="4" t="s">
        <v>2586</v>
      </c>
      <c r="O728" s="4" t="s">
        <v>2598</v>
      </c>
      <c r="P728" s="11">
        <v>232.88</v>
      </c>
      <c r="Q728" s="4" t="s">
        <v>2603</v>
      </c>
      <c r="R728" t="str">
        <f t="shared" si="69"/>
        <v/>
      </c>
      <c r="S728" s="9">
        <v>4</v>
      </c>
      <c r="T728">
        <f t="shared" si="70"/>
        <v>232.88</v>
      </c>
      <c r="U728">
        <f t="shared" si="71"/>
        <v>0</v>
      </c>
    </row>
    <row r="729" spans="1:21" x14ac:dyDescent="0.35">
      <c r="A729" s="4" t="s">
        <v>741</v>
      </c>
      <c r="B729" s="2">
        <v>45772</v>
      </c>
      <c r="C729" s="9">
        <f t="shared" si="66"/>
        <v>4</v>
      </c>
      <c r="D729" s="9" t="str">
        <f t="shared" si="67"/>
        <v>Apr</v>
      </c>
      <c r="E729" s="9">
        <f t="shared" si="68"/>
        <v>2025</v>
      </c>
      <c r="F729" t="s">
        <v>2287</v>
      </c>
      <c r="H729" s="9" t="str" cm="1">
        <f t="array" ref="H729">_xlfn.IFS(OR(ISBLANK(G729), G729=""),"Unknown",G729&lt;=12,"Child",G729&lt;=17,"Teen",G729&lt;=29,"Young Adult",G729&lt;=44,"Adult",G729&lt;=59,"Middle Age",G729&lt;=79,"Senior",G729&gt;=80,"Elderly")</f>
        <v>Unknown</v>
      </c>
      <c r="I729" t="s">
        <v>2607</v>
      </c>
      <c r="J729" s="7">
        <v>141.19999999999999</v>
      </c>
      <c r="K729" s="7"/>
      <c r="L729" s="4" t="s">
        <v>2564</v>
      </c>
      <c r="M729" s="4" t="s">
        <v>2581</v>
      </c>
      <c r="N729" s="4" t="s">
        <v>2587</v>
      </c>
      <c r="O729" s="4" t="s">
        <v>2599</v>
      </c>
      <c r="P729" s="11">
        <v>499.67</v>
      </c>
      <c r="Q729" s="4" t="s">
        <v>2603</v>
      </c>
      <c r="R729" t="str">
        <f t="shared" si="69"/>
        <v/>
      </c>
      <c r="S729" s="9">
        <v>5</v>
      </c>
      <c r="T729">
        <f t="shared" si="70"/>
        <v>499.67</v>
      </c>
      <c r="U729">
        <f t="shared" si="71"/>
        <v>0</v>
      </c>
    </row>
    <row r="730" spans="1:21" x14ac:dyDescent="0.35">
      <c r="A730" s="4" t="s">
        <v>742</v>
      </c>
      <c r="B730" s="2">
        <v>45555</v>
      </c>
      <c r="C730" s="9">
        <f t="shared" si="66"/>
        <v>9</v>
      </c>
      <c r="D730" s="9" t="str">
        <f t="shared" si="67"/>
        <v>Sep</v>
      </c>
      <c r="E730" s="9">
        <f t="shared" si="68"/>
        <v>2024</v>
      </c>
      <c r="F730" t="s">
        <v>2288</v>
      </c>
      <c r="H730" s="9" t="str" cm="1">
        <f t="array" ref="H730">_xlfn.IFS(OR(ISBLANK(G730), G730=""),"Unknown",G730&lt;=12,"Child",G730&lt;=17,"Teen",G730&lt;=29,"Young Adult",G730&lt;=44,"Adult",G730&lt;=59,"Middle Age",G730&lt;=79,"Senior",G730&gt;=80,"Elderly")</f>
        <v>Unknown</v>
      </c>
      <c r="I730" s="4" t="s">
        <v>2558</v>
      </c>
      <c r="J730" s="7">
        <v>187.3</v>
      </c>
      <c r="K730" s="7"/>
      <c r="L730" s="4" t="s">
        <v>2567</v>
      </c>
      <c r="M730" s="4" t="s">
        <v>2580</v>
      </c>
      <c r="N730" s="4" t="s">
        <v>2586</v>
      </c>
      <c r="O730" s="4" t="s">
        <v>2598</v>
      </c>
      <c r="P730" s="11">
        <v>305.69</v>
      </c>
      <c r="Q730" t="s">
        <v>2609</v>
      </c>
      <c r="R730" t="str">
        <f t="shared" si="69"/>
        <v/>
      </c>
      <c r="S730" s="9">
        <v>4</v>
      </c>
      <c r="T730">
        <f t="shared" si="70"/>
        <v>0</v>
      </c>
      <c r="U730">
        <f t="shared" si="71"/>
        <v>305.69</v>
      </c>
    </row>
    <row r="731" spans="1:21" x14ac:dyDescent="0.35">
      <c r="A731" s="4" t="s">
        <v>743</v>
      </c>
      <c r="B731" s="2">
        <v>45456</v>
      </c>
      <c r="C731" s="9">
        <f t="shared" si="66"/>
        <v>6</v>
      </c>
      <c r="D731" s="9" t="str">
        <f t="shared" si="67"/>
        <v>Jun</v>
      </c>
      <c r="E731" s="9">
        <f t="shared" si="68"/>
        <v>2024</v>
      </c>
      <c r="F731" t="s">
        <v>2289</v>
      </c>
      <c r="H731" s="9" t="str" cm="1">
        <f t="array" ref="H731">_xlfn.IFS(OR(ISBLANK(G731), G731=""),"Unknown",G731&lt;=12,"Child",G731&lt;=17,"Teen",G731&lt;=29,"Young Adult",G731&lt;=44,"Adult",G731&lt;=59,"Middle Age",G731&lt;=79,"Senior",G731&gt;=80,"Elderly")</f>
        <v>Unknown</v>
      </c>
      <c r="I731" s="4" t="s">
        <v>2561</v>
      </c>
      <c r="K731" s="7"/>
      <c r="L731" s="4" t="s">
        <v>2566</v>
      </c>
      <c r="M731" s="4" t="s">
        <v>2575</v>
      </c>
      <c r="N731" s="4" t="s">
        <v>2586</v>
      </c>
      <c r="O731" s="4" t="s">
        <v>2600</v>
      </c>
      <c r="P731" s="11">
        <v>398.23</v>
      </c>
      <c r="Q731" s="4" t="s">
        <v>2603</v>
      </c>
      <c r="R731" t="str">
        <f t="shared" si="69"/>
        <v/>
      </c>
      <c r="S731" s="9">
        <v>4</v>
      </c>
      <c r="T731">
        <f t="shared" si="70"/>
        <v>398.23</v>
      </c>
      <c r="U731">
        <f t="shared" si="71"/>
        <v>0</v>
      </c>
    </row>
    <row r="732" spans="1:21" x14ac:dyDescent="0.35">
      <c r="A732" s="4" t="s">
        <v>744</v>
      </c>
      <c r="B732" s="2">
        <v>45689</v>
      </c>
      <c r="C732" s="9">
        <f t="shared" si="66"/>
        <v>2</v>
      </c>
      <c r="D732" s="9" t="str">
        <f t="shared" si="67"/>
        <v>Feb</v>
      </c>
      <c r="E732" s="9">
        <f t="shared" si="68"/>
        <v>2025</v>
      </c>
      <c r="F732" t="s">
        <v>2290</v>
      </c>
      <c r="H732" s="9" t="str" cm="1">
        <f t="array" ref="H732">_xlfn.IFS(OR(ISBLANK(G732), G732=""),"Unknown",G732&lt;=12,"Child",G732&lt;=17,"Teen",G732&lt;=29,"Young Adult",G732&lt;=44,"Adult",G732&lt;=59,"Middle Age",G732&lt;=79,"Senior",G732&gt;=80,"Elderly")</f>
        <v>Unknown</v>
      </c>
      <c r="I732" s="4" t="s">
        <v>2561</v>
      </c>
      <c r="J732" s="7">
        <v>137.4</v>
      </c>
      <c r="K732" s="7">
        <v>90.4</v>
      </c>
      <c r="L732" s="4" t="s">
        <v>2566</v>
      </c>
      <c r="M732" s="4" t="s">
        <v>2582</v>
      </c>
      <c r="N732" s="4" t="s">
        <v>2587</v>
      </c>
      <c r="O732" s="4" t="s">
        <v>2599</v>
      </c>
      <c r="P732" s="11">
        <v>387.47</v>
      </c>
      <c r="Q732" s="4" t="s">
        <v>2602</v>
      </c>
      <c r="R732" t="str">
        <f t="shared" si="69"/>
        <v/>
      </c>
      <c r="S732" s="9">
        <v>2</v>
      </c>
      <c r="T732">
        <f t="shared" si="70"/>
        <v>0</v>
      </c>
      <c r="U732">
        <f t="shared" si="71"/>
        <v>387.47</v>
      </c>
    </row>
    <row r="733" spans="1:21" x14ac:dyDescent="0.35">
      <c r="A733" s="4" t="s">
        <v>745</v>
      </c>
      <c r="B733" s="2">
        <v>45733</v>
      </c>
      <c r="C733" s="9">
        <f t="shared" si="66"/>
        <v>3</v>
      </c>
      <c r="D733" s="9" t="str">
        <f t="shared" si="67"/>
        <v>Mar</v>
      </c>
      <c r="E733" s="9">
        <f t="shared" si="68"/>
        <v>2025</v>
      </c>
      <c r="F733" t="s">
        <v>2291</v>
      </c>
      <c r="G733" s="9">
        <v>6</v>
      </c>
      <c r="H733" s="9" t="str" cm="1">
        <f t="array" ref="H733">_xlfn.IFS(OR(ISBLANK(G733), G733=""),"Unknown",G733&lt;=12,"Child",G733&lt;=17,"Teen",G733&lt;=29,"Young Adult",G733&lt;=44,"Adult",G733&lt;=59,"Middle Age",G733&lt;=79,"Senior",G733&gt;=80,"Elderly")</f>
        <v>Child</v>
      </c>
      <c r="I733" t="s">
        <v>2607</v>
      </c>
      <c r="K733" s="7"/>
      <c r="L733" s="4" t="s">
        <v>2566</v>
      </c>
      <c r="M733" s="4" t="s">
        <v>2582</v>
      </c>
      <c r="N733" s="4" t="s">
        <v>2588</v>
      </c>
      <c r="O733" s="4" t="s">
        <v>2598</v>
      </c>
      <c r="P733" s="11">
        <v>462.13</v>
      </c>
      <c r="Q733" s="4" t="s">
        <v>2604</v>
      </c>
      <c r="R733" t="str">
        <f t="shared" si="69"/>
        <v/>
      </c>
      <c r="S733" s="9">
        <v>4</v>
      </c>
      <c r="T733">
        <f t="shared" si="70"/>
        <v>0</v>
      </c>
      <c r="U733">
        <f t="shared" si="71"/>
        <v>462.13</v>
      </c>
    </row>
    <row r="734" spans="1:21" x14ac:dyDescent="0.35">
      <c r="A734" s="4" t="s">
        <v>746</v>
      </c>
      <c r="B734" s="2">
        <v>45814</v>
      </c>
      <c r="C734" s="9">
        <f t="shared" si="66"/>
        <v>6</v>
      </c>
      <c r="D734" s="9" t="str">
        <f t="shared" si="67"/>
        <v>Jun</v>
      </c>
      <c r="E734" s="9">
        <f t="shared" si="68"/>
        <v>2025</v>
      </c>
      <c r="F734" t="s">
        <v>2292</v>
      </c>
      <c r="H734" s="9" t="str" cm="1">
        <f t="array" ref="H734">_xlfn.IFS(OR(ISBLANK(G734), G734=""),"Unknown",G734&lt;=12,"Child",G734&lt;=17,"Teen",G734&lt;=29,"Young Adult",G734&lt;=44,"Adult",G734&lt;=59,"Middle Age",G734&lt;=79,"Senior",G734&gt;=80,"Elderly")</f>
        <v>Unknown</v>
      </c>
      <c r="I734" s="4" t="s">
        <v>2561</v>
      </c>
      <c r="K734" s="7"/>
      <c r="L734" s="4" t="s">
        <v>2565</v>
      </c>
      <c r="M734" s="4" t="s">
        <v>2569</v>
      </c>
      <c r="N734" s="4" t="s">
        <v>2584</v>
      </c>
      <c r="O734" s="4" t="s">
        <v>2598</v>
      </c>
      <c r="P734" s="11">
        <v>379.3</v>
      </c>
      <c r="Q734" s="4" t="s">
        <v>2602</v>
      </c>
      <c r="R734" t="str">
        <f t="shared" si="69"/>
        <v/>
      </c>
      <c r="S734" s="9">
        <v>3</v>
      </c>
      <c r="T734">
        <f t="shared" si="70"/>
        <v>0</v>
      </c>
      <c r="U734">
        <f t="shared" si="71"/>
        <v>379.3</v>
      </c>
    </row>
    <row r="735" spans="1:21" x14ac:dyDescent="0.35">
      <c r="A735" s="4" t="s">
        <v>747</v>
      </c>
      <c r="B735" s="2">
        <v>45624</v>
      </c>
      <c r="C735" s="9">
        <f t="shared" si="66"/>
        <v>11</v>
      </c>
      <c r="D735" s="9" t="str">
        <f t="shared" si="67"/>
        <v>Nov</v>
      </c>
      <c r="E735" s="9">
        <f t="shared" si="68"/>
        <v>2024</v>
      </c>
      <c r="F735" t="s">
        <v>2293</v>
      </c>
      <c r="H735" s="9" t="str" cm="1">
        <f t="array" ref="H735">_xlfn.IFS(OR(ISBLANK(G735), G735=""),"Unknown",G735&lt;=12,"Child",G735&lt;=17,"Teen",G735&lt;=29,"Young Adult",G735&lt;=44,"Adult",G735&lt;=59,"Middle Age",G735&lt;=79,"Senior",G735&gt;=80,"Elderly")</f>
        <v>Unknown</v>
      </c>
      <c r="I735" s="4" t="s">
        <v>2558</v>
      </c>
      <c r="K735" s="7"/>
      <c r="L735" s="4" t="s">
        <v>2566</v>
      </c>
      <c r="M735" s="4" t="s">
        <v>2582</v>
      </c>
      <c r="N735" s="4" t="s">
        <v>2589</v>
      </c>
      <c r="O735" s="4" t="s">
        <v>2601</v>
      </c>
      <c r="P735" s="11">
        <v>573.74</v>
      </c>
      <c r="Q735" t="s">
        <v>2609</v>
      </c>
      <c r="R735" t="str">
        <f t="shared" si="69"/>
        <v/>
      </c>
      <c r="S735" s="9" t="s">
        <v>2610</v>
      </c>
      <c r="T735">
        <f t="shared" si="70"/>
        <v>0</v>
      </c>
      <c r="U735">
        <f t="shared" si="71"/>
        <v>573.74</v>
      </c>
    </row>
    <row r="736" spans="1:21" x14ac:dyDescent="0.35">
      <c r="A736" s="4" t="s">
        <v>748</v>
      </c>
      <c r="B736" s="2">
        <v>45765</v>
      </c>
      <c r="C736" s="9">
        <f t="shared" si="66"/>
        <v>4</v>
      </c>
      <c r="D736" s="9" t="str">
        <f t="shared" si="67"/>
        <v>Apr</v>
      </c>
      <c r="E736" s="9">
        <f t="shared" si="68"/>
        <v>2025</v>
      </c>
      <c r="F736" t="s">
        <v>2294</v>
      </c>
      <c r="H736" s="9" t="str" cm="1">
        <f t="array" ref="H736">_xlfn.IFS(OR(ISBLANK(G736), G736=""),"Unknown",G736&lt;=12,"Child",G736&lt;=17,"Teen",G736&lt;=29,"Young Adult",G736&lt;=44,"Adult",G736&lt;=59,"Middle Age",G736&lt;=79,"Senior",G736&gt;=80,"Elderly")</f>
        <v>Unknown</v>
      </c>
      <c r="I736" s="4" t="s">
        <v>2558</v>
      </c>
      <c r="J736" s="7">
        <v>104.6</v>
      </c>
      <c r="K736" s="7">
        <v>81.3</v>
      </c>
      <c r="L736" s="4" t="s">
        <v>2566</v>
      </c>
      <c r="M736" s="4" t="s">
        <v>2580</v>
      </c>
      <c r="N736" s="4" t="s">
        <v>2585</v>
      </c>
      <c r="O736" s="4" t="s">
        <v>2599</v>
      </c>
      <c r="P736" s="11">
        <v>787.74</v>
      </c>
      <c r="Q736" s="4" t="s">
        <v>2604</v>
      </c>
      <c r="R736" t="str">
        <f t="shared" si="69"/>
        <v/>
      </c>
      <c r="S736" s="9">
        <v>2</v>
      </c>
      <c r="T736">
        <f t="shared" si="70"/>
        <v>0</v>
      </c>
      <c r="U736">
        <f t="shared" si="71"/>
        <v>787.74</v>
      </c>
    </row>
    <row r="737" spans="1:21" x14ac:dyDescent="0.35">
      <c r="A737" s="4" t="s">
        <v>749</v>
      </c>
      <c r="B737" s="2">
        <v>45578</v>
      </c>
      <c r="C737" s="9">
        <f t="shared" si="66"/>
        <v>10</v>
      </c>
      <c r="D737" s="9" t="str">
        <f t="shared" si="67"/>
        <v>Oct</v>
      </c>
      <c r="E737" s="9">
        <f t="shared" si="68"/>
        <v>2024</v>
      </c>
      <c r="F737" t="s">
        <v>2295</v>
      </c>
      <c r="G737" s="9">
        <v>26</v>
      </c>
      <c r="H737" s="9" t="str" cm="1">
        <f t="array" ref="H737">_xlfn.IFS(OR(ISBLANK(G737), G737=""),"Unknown",G737&lt;=12,"Child",G737&lt;=17,"Teen",G737&lt;=29,"Young Adult",G737&lt;=44,"Adult",G737&lt;=59,"Middle Age",G737&lt;=79,"Senior",G737&gt;=80,"Elderly")</f>
        <v>Young Adult</v>
      </c>
      <c r="I737" s="4" t="s">
        <v>2558</v>
      </c>
      <c r="K737" s="7"/>
      <c r="L737" s="4" t="s">
        <v>2567</v>
      </c>
      <c r="M737" s="4" t="s">
        <v>2583</v>
      </c>
      <c r="N737" s="4" t="s">
        <v>2587</v>
      </c>
      <c r="O737" s="4" t="s">
        <v>2601</v>
      </c>
      <c r="P737" s="11">
        <v>413.42</v>
      </c>
      <c r="Q737" s="4" t="s">
        <v>2602</v>
      </c>
      <c r="R737" t="str">
        <f t="shared" si="69"/>
        <v/>
      </c>
      <c r="S737" s="9">
        <v>1</v>
      </c>
      <c r="T737">
        <f t="shared" si="70"/>
        <v>0</v>
      </c>
      <c r="U737">
        <f t="shared" si="71"/>
        <v>413.42</v>
      </c>
    </row>
    <row r="738" spans="1:21" x14ac:dyDescent="0.35">
      <c r="A738" s="4" t="s">
        <v>750</v>
      </c>
      <c r="B738" s="2">
        <v>45993</v>
      </c>
      <c r="C738" s="9">
        <f t="shared" si="66"/>
        <v>12</v>
      </c>
      <c r="D738" s="9" t="str">
        <f t="shared" si="67"/>
        <v>Dec</v>
      </c>
      <c r="E738" s="9">
        <f t="shared" si="68"/>
        <v>2025</v>
      </c>
      <c r="F738" t="s">
        <v>2296</v>
      </c>
      <c r="H738" s="9" t="str" cm="1">
        <f t="array" ref="H738">_xlfn.IFS(OR(ISBLANK(G738), G738=""),"Unknown",G738&lt;=12,"Child",G738&lt;=17,"Teen",G738&lt;=29,"Young Adult",G738&lt;=44,"Adult",G738&lt;=59,"Middle Age",G738&lt;=79,"Senior",G738&gt;=80,"Elderly")</f>
        <v>Unknown</v>
      </c>
      <c r="I738" s="4" t="s">
        <v>2561</v>
      </c>
      <c r="K738" s="7"/>
      <c r="L738" s="4" t="s">
        <v>2565</v>
      </c>
      <c r="M738" s="4" t="s">
        <v>2571</v>
      </c>
      <c r="N738" s="4" t="s">
        <v>2587</v>
      </c>
      <c r="O738" s="4" t="s">
        <v>2599</v>
      </c>
      <c r="P738" s="11">
        <v>143.77000000000001</v>
      </c>
      <c r="Q738" s="4" t="s">
        <v>2602</v>
      </c>
      <c r="R738" t="str">
        <f t="shared" si="69"/>
        <v/>
      </c>
      <c r="S738" s="9">
        <v>1</v>
      </c>
      <c r="T738">
        <f t="shared" si="70"/>
        <v>0</v>
      </c>
      <c r="U738">
        <f t="shared" si="71"/>
        <v>143.77000000000001</v>
      </c>
    </row>
    <row r="739" spans="1:21" x14ac:dyDescent="0.35">
      <c r="A739" s="4" t="s">
        <v>751</v>
      </c>
      <c r="B739" s="2">
        <v>45933</v>
      </c>
      <c r="C739" s="9">
        <f t="shared" si="66"/>
        <v>10</v>
      </c>
      <c r="D739" s="9" t="str">
        <f t="shared" si="67"/>
        <v>Oct</v>
      </c>
      <c r="E739" s="9">
        <f t="shared" si="68"/>
        <v>2025</v>
      </c>
      <c r="F739" t="s">
        <v>2297</v>
      </c>
      <c r="H739" s="9" t="str" cm="1">
        <f t="array" ref="H739">_xlfn.IFS(OR(ISBLANK(G739), G739=""),"Unknown",G739&lt;=12,"Child",G739&lt;=17,"Teen",G739&lt;=29,"Young Adult",G739&lt;=44,"Adult",G739&lt;=59,"Middle Age",G739&lt;=79,"Senior",G739&gt;=80,"Elderly")</f>
        <v>Unknown</v>
      </c>
      <c r="I739" s="4" t="s">
        <v>2561</v>
      </c>
      <c r="K739" s="7">
        <v>51.8</v>
      </c>
      <c r="L739" s="4" t="s">
        <v>2563</v>
      </c>
      <c r="M739" s="4" t="s">
        <v>2577</v>
      </c>
      <c r="N739" s="4" t="s">
        <v>2584</v>
      </c>
      <c r="O739" s="4" t="s">
        <v>2600</v>
      </c>
      <c r="P739" s="11">
        <v>60.85</v>
      </c>
      <c r="Q739" s="4" t="s">
        <v>2604</v>
      </c>
      <c r="R739" t="str">
        <f t="shared" si="69"/>
        <v/>
      </c>
      <c r="S739" s="9">
        <v>1</v>
      </c>
      <c r="T739">
        <f t="shared" si="70"/>
        <v>0</v>
      </c>
      <c r="U739">
        <f t="shared" si="71"/>
        <v>60.85</v>
      </c>
    </row>
    <row r="740" spans="1:21" x14ac:dyDescent="0.35">
      <c r="A740" s="4" t="s">
        <v>752</v>
      </c>
      <c r="B740" s="2">
        <v>45638</v>
      </c>
      <c r="C740" s="9">
        <f t="shared" si="66"/>
        <v>12</v>
      </c>
      <c r="D740" s="9" t="str">
        <f t="shared" si="67"/>
        <v>Dec</v>
      </c>
      <c r="E740" s="9">
        <f t="shared" si="68"/>
        <v>2024</v>
      </c>
      <c r="F740" t="s">
        <v>2298</v>
      </c>
      <c r="H740" s="9" t="str" cm="1">
        <f t="array" ref="H740">_xlfn.IFS(OR(ISBLANK(G740), G740=""),"Unknown",G740&lt;=12,"Child",G740&lt;=17,"Teen",G740&lt;=29,"Young Adult",G740&lt;=44,"Adult",G740&lt;=59,"Middle Age",G740&lt;=79,"Senior",G740&gt;=80,"Elderly")</f>
        <v>Unknown</v>
      </c>
      <c r="I740" s="4" t="s">
        <v>2558</v>
      </c>
      <c r="K740" s="7"/>
      <c r="L740" s="4" t="s">
        <v>2568</v>
      </c>
      <c r="M740" s="4" t="s">
        <v>2569</v>
      </c>
      <c r="N740" s="4" t="s">
        <v>2584</v>
      </c>
      <c r="O740" s="4" t="s">
        <v>2599</v>
      </c>
      <c r="P740" s="11">
        <v>410.15</v>
      </c>
      <c r="Q740" s="4" t="s">
        <v>2604</v>
      </c>
      <c r="R740" t="str">
        <f t="shared" si="69"/>
        <v/>
      </c>
      <c r="S740" s="9">
        <v>2</v>
      </c>
      <c r="T740">
        <f t="shared" si="70"/>
        <v>0</v>
      </c>
      <c r="U740">
        <f t="shared" si="71"/>
        <v>410.15</v>
      </c>
    </row>
    <row r="741" spans="1:21" x14ac:dyDescent="0.35">
      <c r="A741" s="4" t="s">
        <v>753</v>
      </c>
      <c r="B741" s="2">
        <v>45624</v>
      </c>
      <c r="C741" s="9">
        <f t="shared" si="66"/>
        <v>11</v>
      </c>
      <c r="D741" s="9" t="str">
        <f t="shared" si="67"/>
        <v>Nov</v>
      </c>
      <c r="E741" s="9">
        <f t="shared" si="68"/>
        <v>2024</v>
      </c>
      <c r="F741" t="s">
        <v>2299</v>
      </c>
      <c r="G741" s="9">
        <v>70</v>
      </c>
      <c r="H741" s="9" t="str" cm="1">
        <f t="array" ref="H741">_xlfn.IFS(OR(ISBLANK(G741), G741=""),"Unknown",G741&lt;=12,"Child",G741&lt;=17,"Teen",G741&lt;=29,"Young Adult",G741&lt;=44,"Adult",G741&lt;=59,"Middle Age",G741&lt;=79,"Senior",G741&gt;=80,"Elderly")</f>
        <v>Senior</v>
      </c>
      <c r="I741" t="s">
        <v>2607</v>
      </c>
      <c r="J741" s="7">
        <v>199.2</v>
      </c>
      <c r="K741" s="7"/>
      <c r="L741" s="4" t="s">
        <v>2566</v>
      </c>
      <c r="M741" s="4" t="s">
        <v>2575</v>
      </c>
      <c r="N741" s="4" t="s">
        <v>2585</v>
      </c>
      <c r="O741" s="4" t="s">
        <v>2600</v>
      </c>
      <c r="P741" s="11">
        <v>890.87</v>
      </c>
      <c r="Q741" t="s">
        <v>2609</v>
      </c>
      <c r="R741" t="str">
        <f t="shared" si="69"/>
        <v/>
      </c>
      <c r="S741" s="9">
        <v>3</v>
      </c>
      <c r="T741">
        <f t="shared" si="70"/>
        <v>0</v>
      </c>
      <c r="U741">
        <f t="shared" si="71"/>
        <v>890.87</v>
      </c>
    </row>
    <row r="742" spans="1:21" x14ac:dyDescent="0.35">
      <c r="A742" s="4" t="s">
        <v>754</v>
      </c>
      <c r="B742" s="2">
        <v>45301</v>
      </c>
      <c r="C742" s="9">
        <f t="shared" si="66"/>
        <v>1</v>
      </c>
      <c r="D742" s="9" t="str">
        <f t="shared" si="67"/>
        <v>Jan</v>
      </c>
      <c r="E742" s="9">
        <f t="shared" si="68"/>
        <v>2024</v>
      </c>
      <c r="F742" t="s">
        <v>2300</v>
      </c>
      <c r="H742" s="9" t="str" cm="1">
        <f t="array" ref="H742">_xlfn.IFS(OR(ISBLANK(G742), G742=""),"Unknown",G742&lt;=12,"Child",G742&lt;=17,"Teen",G742&lt;=29,"Young Adult",G742&lt;=44,"Adult",G742&lt;=59,"Middle Age",G742&lt;=79,"Senior",G742&gt;=80,"Elderly")</f>
        <v>Unknown</v>
      </c>
      <c r="I742" t="s">
        <v>2607</v>
      </c>
      <c r="K742" s="7">
        <v>115.4</v>
      </c>
      <c r="L742" s="4" t="s">
        <v>2563</v>
      </c>
      <c r="M742" s="4" t="s">
        <v>2571</v>
      </c>
      <c r="N742" s="4" t="s">
        <v>2587</v>
      </c>
      <c r="O742" s="4" t="s">
        <v>2601</v>
      </c>
      <c r="P742" s="11">
        <v>954.59</v>
      </c>
      <c r="Q742" s="4" t="s">
        <v>2604</v>
      </c>
      <c r="R742" t="str">
        <f t="shared" si="69"/>
        <v/>
      </c>
      <c r="S742" s="9">
        <v>1</v>
      </c>
      <c r="T742">
        <f t="shared" si="70"/>
        <v>0</v>
      </c>
      <c r="U742">
        <f t="shared" si="71"/>
        <v>954.59</v>
      </c>
    </row>
    <row r="743" spans="1:21" x14ac:dyDescent="0.35">
      <c r="A743" s="4" t="s">
        <v>755</v>
      </c>
      <c r="B743" s="2">
        <v>45748</v>
      </c>
      <c r="C743" s="9">
        <f t="shared" si="66"/>
        <v>4</v>
      </c>
      <c r="D743" s="9" t="str">
        <f t="shared" si="67"/>
        <v>Apr</v>
      </c>
      <c r="E743" s="9">
        <f t="shared" si="68"/>
        <v>2025</v>
      </c>
      <c r="F743" t="s">
        <v>2301</v>
      </c>
      <c r="G743" s="9">
        <v>51</v>
      </c>
      <c r="H743" s="9" t="str" cm="1">
        <f t="array" ref="H743">_xlfn.IFS(OR(ISBLANK(G743), G743=""),"Unknown",G743&lt;=12,"Child",G743&lt;=17,"Teen",G743&lt;=29,"Young Adult",G743&lt;=44,"Adult",G743&lt;=59,"Middle Age",G743&lt;=79,"Senior",G743&gt;=80,"Elderly")</f>
        <v>Middle Age</v>
      </c>
      <c r="I743" t="s">
        <v>2607</v>
      </c>
      <c r="J743" s="7">
        <v>155.19999999999999</v>
      </c>
      <c r="K743" s="7"/>
      <c r="L743" s="4" t="s">
        <v>2564</v>
      </c>
      <c r="M743" s="4" t="s">
        <v>2570</v>
      </c>
      <c r="N743" s="4" t="s">
        <v>2587</v>
      </c>
      <c r="O743" s="4" t="s">
        <v>2600</v>
      </c>
      <c r="P743" s="11">
        <v>935.09</v>
      </c>
      <c r="Q743" s="4" t="s">
        <v>2602</v>
      </c>
      <c r="R743" t="str">
        <f t="shared" si="69"/>
        <v/>
      </c>
      <c r="S743" s="9">
        <v>3</v>
      </c>
      <c r="T743">
        <f t="shared" si="70"/>
        <v>0</v>
      </c>
      <c r="U743">
        <f t="shared" si="71"/>
        <v>935.09</v>
      </c>
    </row>
    <row r="744" spans="1:21" x14ac:dyDescent="0.35">
      <c r="A744" s="4" t="s">
        <v>756</v>
      </c>
      <c r="B744" s="2">
        <v>45797</v>
      </c>
      <c r="C744" s="9">
        <f t="shared" si="66"/>
        <v>5</v>
      </c>
      <c r="D744" s="9" t="str">
        <f t="shared" si="67"/>
        <v>May</v>
      </c>
      <c r="E744" s="9">
        <f t="shared" si="68"/>
        <v>2025</v>
      </c>
      <c r="F744" t="s">
        <v>2302</v>
      </c>
      <c r="G744" s="9">
        <v>46</v>
      </c>
      <c r="H744" s="9" t="str" cm="1">
        <f t="array" ref="H744">_xlfn.IFS(OR(ISBLANK(G744), G744=""),"Unknown",G744&lt;=12,"Child",G744&lt;=17,"Teen",G744&lt;=29,"Young Adult",G744&lt;=44,"Adult",G744&lt;=59,"Middle Age",G744&lt;=79,"Senior",G744&gt;=80,"Elderly")</f>
        <v>Middle Age</v>
      </c>
      <c r="I744" s="4" t="s">
        <v>2607</v>
      </c>
      <c r="J744" s="7">
        <v>161.5</v>
      </c>
      <c r="K744" s="7"/>
      <c r="L744" s="4" t="s">
        <v>2567</v>
      </c>
      <c r="M744" s="4" t="s">
        <v>2575</v>
      </c>
      <c r="N744" s="4" t="s">
        <v>2585</v>
      </c>
      <c r="O744" s="4" t="s">
        <v>2600</v>
      </c>
      <c r="P744" s="11">
        <v>705.63</v>
      </c>
      <c r="Q744" t="s">
        <v>2609</v>
      </c>
      <c r="R744" t="str">
        <f t="shared" si="69"/>
        <v/>
      </c>
      <c r="S744" s="9">
        <v>5</v>
      </c>
      <c r="T744">
        <f t="shared" si="70"/>
        <v>0</v>
      </c>
      <c r="U744">
        <f t="shared" si="71"/>
        <v>705.63</v>
      </c>
    </row>
    <row r="745" spans="1:21" x14ac:dyDescent="0.35">
      <c r="A745" s="4" t="s">
        <v>757</v>
      </c>
      <c r="B745" s="2">
        <v>45464</v>
      </c>
      <c r="C745" s="9">
        <f t="shared" si="66"/>
        <v>6</v>
      </c>
      <c r="D745" s="9" t="str">
        <f t="shared" si="67"/>
        <v>Jun</v>
      </c>
      <c r="E745" s="9">
        <f t="shared" si="68"/>
        <v>2024</v>
      </c>
      <c r="F745" t="s">
        <v>2303</v>
      </c>
      <c r="H745" s="9" t="str" cm="1">
        <f t="array" ref="H745">_xlfn.IFS(OR(ISBLANK(G745), G745=""),"Unknown",G745&lt;=12,"Child",G745&lt;=17,"Teen",G745&lt;=29,"Young Adult",G745&lt;=44,"Adult",G745&lt;=59,"Middle Age",G745&lt;=79,"Senior",G745&gt;=80,"Elderly")</f>
        <v>Unknown</v>
      </c>
      <c r="I745" s="4" t="s">
        <v>2561</v>
      </c>
      <c r="K745" s="7"/>
      <c r="L745" s="4" t="s">
        <v>2567</v>
      </c>
      <c r="M745" s="4" t="s">
        <v>2582</v>
      </c>
      <c r="N745" s="4" t="s">
        <v>2590</v>
      </c>
      <c r="O745" s="4" t="s">
        <v>2598</v>
      </c>
      <c r="P745" s="11">
        <v>96.26</v>
      </c>
      <c r="Q745" s="4" t="s">
        <v>2604</v>
      </c>
      <c r="R745" t="str">
        <f t="shared" si="69"/>
        <v/>
      </c>
      <c r="S745" s="9">
        <v>1</v>
      </c>
      <c r="T745">
        <f t="shared" si="70"/>
        <v>0</v>
      </c>
      <c r="U745">
        <f t="shared" si="71"/>
        <v>96.26</v>
      </c>
    </row>
    <row r="746" spans="1:21" x14ac:dyDescent="0.35">
      <c r="A746" s="4" t="s">
        <v>758</v>
      </c>
      <c r="B746" s="2">
        <v>45607</v>
      </c>
      <c r="C746" s="9">
        <f t="shared" si="66"/>
        <v>11</v>
      </c>
      <c r="D746" s="9" t="str">
        <f t="shared" si="67"/>
        <v>Nov</v>
      </c>
      <c r="E746" s="9">
        <f t="shared" si="68"/>
        <v>2024</v>
      </c>
      <c r="F746" t="s">
        <v>2304</v>
      </c>
      <c r="G746" s="9">
        <v>83</v>
      </c>
      <c r="H746" s="9" t="str" cm="1">
        <f t="array" ref="H746">_xlfn.IFS(OR(ISBLANK(G746), G746=""),"Unknown",G746&lt;=12,"Child",G746&lt;=17,"Teen",G746&lt;=29,"Young Adult",G746&lt;=44,"Adult",G746&lt;=59,"Middle Age",G746&lt;=79,"Senior",G746&gt;=80,"Elderly")</f>
        <v>Elderly</v>
      </c>
      <c r="I746" t="s">
        <v>2607</v>
      </c>
      <c r="K746" s="7"/>
      <c r="L746" s="4" t="s">
        <v>2568</v>
      </c>
      <c r="M746" s="4" t="s">
        <v>2570</v>
      </c>
      <c r="N746" s="4" t="s">
        <v>2585</v>
      </c>
      <c r="O746" s="4" t="s">
        <v>2599</v>
      </c>
      <c r="P746" s="11">
        <v>353.83</v>
      </c>
      <c r="Q746" s="4" t="s">
        <v>2602</v>
      </c>
      <c r="R746" t="str">
        <f t="shared" si="69"/>
        <v/>
      </c>
      <c r="S746" s="9">
        <v>1</v>
      </c>
      <c r="T746">
        <f t="shared" si="70"/>
        <v>0</v>
      </c>
      <c r="U746">
        <f t="shared" si="71"/>
        <v>353.83</v>
      </c>
    </row>
    <row r="747" spans="1:21" x14ac:dyDescent="0.35">
      <c r="A747" s="4" t="s">
        <v>759</v>
      </c>
      <c r="B747" s="2">
        <v>45489</v>
      </c>
      <c r="C747" s="9">
        <f t="shared" si="66"/>
        <v>7</v>
      </c>
      <c r="D747" s="9" t="str">
        <f t="shared" si="67"/>
        <v>Jul</v>
      </c>
      <c r="E747" s="9">
        <f t="shared" si="68"/>
        <v>2024</v>
      </c>
      <c r="F747" t="s">
        <v>2305</v>
      </c>
      <c r="H747" s="9" t="str" cm="1">
        <f t="array" ref="H747">_xlfn.IFS(OR(ISBLANK(G747), G747=""),"Unknown",G747&lt;=12,"Child",G747&lt;=17,"Teen",G747&lt;=29,"Young Adult",G747&lt;=44,"Adult",G747&lt;=59,"Middle Age",G747&lt;=79,"Senior",G747&gt;=80,"Elderly")</f>
        <v>Unknown</v>
      </c>
      <c r="I747" s="4" t="s">
        <v>2561</v>
      </c>
      <c r="K747" s="7">
        <v>108.4</v>
      </c>
      <c r="L747" s="4" t="s">
        <v>2567</v>
      </c>
      <c r="M747" s="4" t="s">
        <v>2583</v>
      </c>
      <c r="N747" s="4" t="s">
        <v>2589</v>
      </c>
      <c r="O747" s="4" t="s">
        <v>2600</v>
      </c>
      <c r="P747" s="11">
        <v>971.07</v>
      </c>
      <c r="Q747" s="4" t="s">
        <v>2602</v>
      </c>
      <c r="R747" t="str">
        <f t="shared" si="69"/>
        <v/>
      </c>
      <c r="S747" s="9">
        <v>3</v>
      </c>
      <c r="T747">
        <f t="shared" si="70"/>
        <v>0</v>
      </c>
      <c r="U747">
        <f t="shared" si="71"/>
        <v>971.07</v>
      </c>
    </row>
    <row r="748" spans="1:21" x14ac:dyDescent="0.35">
      <c r="A748" s="4" t="s">
        <v>760</v>
      </c>
      <c r="B748" s="2">
        <v>45489</v>
      </c>
      <c r="C748" s="9">
        <f t="shared" si="66"/>
        <v>7</v>
      </c>
      <c r="D748" s="9" t="str">
        <f t="shared" si="67"/>
        <v>Jul</v>
      </c>
      <c r="E748" s="9">
        <f t="shared" si="68"/>
        <v>2024</v>
      </c>
      <c r="F748" t="s">
        <v>2306</v>
      </c>
      <c r="H748" s="9" t="str" cm="1">
        <f t="array" ref="H748">_xlfn.IFS(OR(ISBLANK(G748), G748=""),"Unknown",G748&lt;=12,"Child",G748&lt;=17,"Teen",G748&lt;=29,"Young Adult",G748&lt;=44,"Adult",G748&lt;=59,"Middle Age",G748&lt;=79,"Senior",G748&gt;=80,"Elderly")</f>
        <v>Unknown</v>
      </c>
      <c r="I748" s="4" t="s">
        <v>2558</v>
      </c>
      <c r="K748" s="7"/>
      <c r="L748" s="4" t="s">
        <v>2563</v>
      </c>
      <c r="M748" s="4" t="s">
        <v>2574</v>
      </c>
      <c r="N748" s="4" t="s">
        <v>2584</v>
      </c>
      <c r="O748" s="4" t="s">
        <v>2599</v>
      </c>
      <c r="P748" s="11">
        <v>447</v>
      </c>
      <c r="Q748" s="4" t="s">
        <v>2604</v>
      </c>
      <c r="R748" t="str">
        <f t="shared" si="69"/>
        <v/>
      </c>
      <c r="S748" s="9">
        <v>1</v>
      </c>
      <c r="T748">
        <f t="shared" si="70"/>
        <v>0</v>
      </c>
      <c r="U748">
        <f t="shared" si="71"/>
        <v>447</v>
      </c>
    </row>
    <row r="749" spans="1:21" x14ac:dyDescent="0.35">
      <c r="A749" s="4" t="s">
        <v>761</v>
      </c>
      <c r="B749" s="2">
        <v>45546</v>
      </c>
      <c r="C749" s="9">
        <f t="shared" si="66"/>
        <v>9</v>
      </c>
      <c r="D749" s="9" t="str">
        <f t="shared" si="67"/>
        <v>Sep</v>
      </c>
      <c r="E749" s="9">
        <f t="shared" si="68"/>
        <v>2024</v>
      </c>
      <c r="F749" t="s">
        <v>2307</v>
      </c>
      <c r="H749" s="9" t="str" cm="1">
        <f t="array" ref="H749">_xlfn.IFS(OR(ISBLANK(G749), G749=""),"Unknown",G749&lt;=12,"Child",G749&lt;=17,"Teen",G749&lt;=29,"Young Adult",G749&lt;=44,"Adult",G749&lt;=59,"Middle Age",G749&lt;=79,"Senior",G749&gt;=80,"Elderly")</f>
        <v>Unknown</v>
      </c>
      <c r="I749" s="4" t="s">
        <v>2558</v>
      </c>
      <c r="K749" s="7"/>
      <c r="L749" s="4" t="s">
        <v>2564</v>
      </c>
      <c r="M749" s="4" t="s">
        <v>2580</v>
      </c>
      <c r="N749" s="4" t="s">
        <v>2584</v>
      </c>
      <c r="O749" s="4" t="s">
        <v>2598</v>
      </c>
      <c r="P749" s="11">
        <v>879.40985827043698</v>
      </c>
      <c r="Q749" t="s">
        <v>2609</v>
      </c>
      <c r="R749" t="str">
        <f t="shared" si="69"/>
        <v/>
      </c>
      <c r="S749" s="9">
        <v>4</v>
      </c>
      <c r="T749">
        <f t="shared" si="70"/>
        <v>0</v>
      </c>
      <c r="U749">
        <f t="shared" si="71"/>
        <v>879.40985827043698</v>
      </c>
    </row>
    <row r="750" spans="1:21" x14ac:dyDescent="0.35">
      <c r="A750" s="4" t="s">
        <v>762</v>
      </c>
      <c r="B750" s="2">
        <v>45515</v>
      </c>
      <c r="C750" s="9">
        <f t="shared" si="66"/>
        <v>8</v>
      </c>
      <c r="D750" s="9" t="str">
        <f t="shared" si="67"/>
        <v>Aug</v>
      </c>
      <c r="E750" s="9">
        <f t="shared" si="68"/>
        <v>2024</v>
      </c>
      <c r="F750" t="s">
        <v>2308</v>
      </c>
      <c r="H750" s="9" t="str" cm="1">
        <f t="array" ref="H750">_xlfn.IFS(OR(ISBLANK(G750), G750=""),"Unknown",G750&lt;=12,"Child",G750&lt;=17,"Teen",G750&lt;=29,"Young Adult",G750&lt;=44,"Adult",G750&lt;=59,"Middle Age",G750&lt;=79,"Senior",G750&gt;=80,"Elderly")</f>
        <v>Unknown</v>
      </c>
      <c r="I750" s="4" t="s">
        <v>2558</v>
      </c>
      <c r="K750" s="7"/>
      <c r="L750" s="4" t="s">
        <v>2563</v>
      </c>
      <c r="M750" s="4" t="s">
        <v>2569</v>
      </c>
      <c r="N750" s="4" t="s">
        <v>2585</v>
      </c>
      <c r="O750" s="4" t="s">
        <v>2601</v>
      </c>
      <c r="P750" s="11">
        <v>469.19350699744899</v>
      </c>
      <c r="Q750" s="4" t="s">
        <v>2603</v>
      </c>
      <c r="R750" t="str">
        <f t="shared" si="69"/>
        <v/>
      </c>
      <c r="S750" s="9" t="s">
        <v>2610</v>
      </c>
      <c r="T750">
        <f t="shared" si="70"/>
        <v>469.19350699744899</v>
      </c>
      <c r="U750">
        <f t="shared" si="71"/>
        <v>0</v>
      </c>
    </row>
    <row r="751" spans="1:21" x14ac:dyDescent="0.35">
      <c r="A751" s="4" t="s">
        <v>763</v>
      </c>
      <c r="B751" s="2">
        <v>45499</v>
      </c>
      <c r="C751" s="9">
        <f t="shared" si="66"/>
        <v>7</v>
      </c>
      <c r="D751" s="9" t="str">
        <f t="shared" si="67"/>
        <v>Jul</v>
      </c>
      <c r="E751" s="9">
        <f t="shared" si="68"/>
        <v>2024</v>
      </c>
      <c r="F751" t="s">
        <v>2309</v>
      </c>
      <c r="G751" s="9">
        <v>55</v>
      </c>
      <c r="H751" s="9" t="str" cm="1">
        <f t="array" ref="H751">_xlfn.IFS(OR(ISBLANK(G751), G751=""),"Unknown",G751&lt;=12,"Child",G751&lt;=17,"Teen",G751&lt;=29,"Young Adult",G751&lt;=44,"Adult",G751&lt;=59,"Middle Age",G751&lt;=79,"Senior",G751&gt;=80,"Elderly")</f>
        <v>Middle Age</v>
      </c>
      <c r="I751" s="4" t="s">
        <v>2561</v>
      </c>
      <c r="K751" s="7"/>
      <c r="L751" s="4" t="s">
        <v>2567</v>
      </c>
      <c r="M751" s="4" t="s">
        <v>2583</v>
      </c>
      <c r="N751" s="4" t="s">
        <v>2584</v>
      </c>
      <c r="O751" s="4" t="s">
        <v>2598</v>
      </c>
      <c r="P751" s="11">
        <v>249.5</v>
      </c>
      <c r="Q751" s="4" t="s">
        <v>2604</v>
      </c>
      <c r="R751" t="str">
        <f t="shared" si="69"/>
        <v/>
      </c>
      <c r="S751" s="9" t="s">
        <v>2610</v>
      </c>
      <c r="T751">
        <f t="shared" si="70"/>
        <v>0</v>
      </c>
      <c r="U751">
        <f t="shared" si="71"/>
        <v>249.5</v>
      </c>
    </row>
    <row r="752" spans="1:21" x14ac:dyDescent="0.35">
      <c r="A752" s="4" t="s">
        <v>764</v>
      </c>
      <c r="B752" s="2">
        <v>45730</v>
      </c>
      <c r="C752" s="9">
        <f t="shared" si="66"/>
        <v>3</v>
      </c>
      <c r="D752" s="9" t="str">
        <f t="shared" si="67"/>
        <v>Mar</v>
      </c>
      <c r="E752" s="9">
        <f t="shared" si="68"/>
        <v>2025</v>
      </c>
      <c r="F752" t="s">
        <v>2310</v>
      </c>
      <c r="G752" s="9">
        <v>66</v>
      </c>
      <c r="H752" s="9" t="str" cm="1">
        <f t="array" ref="H752">_xlfn.IFS(OR(ISBLANK(G752), G752=""),"Unknown",G752&lt;=12,"Child",G752&lt;=17,"Teen",G752&lt;=29,"Young Adult",G752&lt;=44,"Adult",G752&lt;=59,"Middle Age",G752&lt;=79,"Senior",G752&gt;=80,"Elderly")</f>
        <v>Senior</v>
      </c>
      <c r="I752" s="4" t="s">
        <v>2561</v>
      </c>
      <c r="J752" s="7">
        <v>145.1</v>
      </c>
      <c r="K752" s="7">
        <v>42.2</v>
      </c>
      <c r="L752" s="4" t="s">
        <v>2564</v>
      </c>
      <c r="M752" s="4" t="s">
        <v>2578</v>
      </c>
      <c r="N752" s="4" t="s">
        <v>2596</v>
      </c>
      <c r="O752" s="4" t="s">
        <v>2601</v>
      </c>
      <c r="P752" s="11">
        <v>632.51</v>
      </c>
      <c r="Q752" t="s">
        <v>2609</v>
      </c>
      <c r="R752" t="str">
        <f t="shared" si="69"/>
        <v/>
      </c>
      <c r="S752" s="9">
        <v>1</v>
      </c>
      <c r="T752">
        <f t="shared" si="70"/>
        <v>0</v>
      </c>
      <c r="U752">
        <f t="shared" si="71"/>
        <v>632.51</v>
      </c>
    </row>
    <row r="753" spans="1:21" x14ac:dyDescent="0.35">
      <c r="A753" s="4" t="s">
        <v>765</v>
      </c>
      <c r="B753" s="2">
        <v>45609</v>
      </c>
      <c r="C753" s="9">
        <f t="shared" si="66"/>
        <v>11</v>
      </c>
      <c r="D753" s="9" t="str">
        <f t="shared" si="67"/>
        <v>Nov</v>
      </c>
      <c r="E753" s="9">
        <f t="shared" si="68"/>
        <v>2024</v>
      </c>
      <c r="F753" t="s">
        <v>2311</v>
      </c>
      <c r="H753" s="9" t="str" cm="1">
        <f t="array" ref="H753">_xlfn.IFS(OR(ISBLANK(G753), G753=""),"Unknown",G753&lt;=12,"Child",G753&lt;=17,"Teen",G753&lt;=29,"Young Adult",G753&lt;=44,"Adult",G753&lt;=59,"Middle Age",G753&lt;=79,"Senior",G753&gt;=80,"Elderly")</f>
        <v>Unknown</v>
      </c>
      <c r="I753" s="4" t="s">
        <v>2607</v>
      </c>
      <c r="J753" s="7">
        <v>101.2</v>
      </c>
      <c r="K753" s="7">
        <v>84.3</v>
      </c>
      <c r="L753" s="4" t="s">
        <v>2565</v>
      </c>
      <c r="M753" s="4" t="s">
        <v>2571</v>
      </c>
      <c r="N753" s="4" t="s">
        <v>2584</v>
      </c>
      <c r="O753" s="4" t="s">
        <v>2598</v>
      </c>
      <c r="P753" s="11">
        <v>901.05</v>
      </c>
      <c r="Q753" s="4" t="s">
        <v>2603</v>
      </c>
      <c r="R753" t="str">
        <f t="shared" si="69"/>
        <v/>
      </c>
      <c r="S753" s="9">
        <v>3</v>
      </c>
      <c r="T753">
        <f t="shared" si="70"/>
        <v>901.05</v>
      </c>
      <c r="U753">
        <f t="shared" si="71"/>
        <v>0</v>
      </c>
    </row>
    <row r="754" spans="1:21" x14ac:dyDescent="0.35">
      <c r="A754" s="4" t="s">
        <v>766</v>
      </c>
      <c r="B754" s="2">
        <v>45624</v>
      </c>
      <c r="C754" s="9">
        <f t="shared" si="66"/>
        <v>11</v>
      </c>
      <c r="D754" s="9" t="str">
        <f t="shared" si="67"/>
        <v>Nov</v>
      </c>
      <c r="E754" s="9">
        <f t="shared" si="68"/>
        <v>2024</v>
      </c>
      <c r="F754" t="s">
        <v>2312</v>
      </c>
      <c r="H754" s="9" t="str" cm="1">
        <f t="array" ref="H754">_xlfn.IFS(OR(ISBLANK(G754), G754=""),"Unknown",G754&lt;=12,"Child",G754&lt;=17,"Teen",G754&lt;=29,"Young Adult",G754&lt;=44,"Adult",G754&lt;=59,"Middle Age",G754&lt;=79,"Senior",G754&gt;=80,"Elderly")</f>
        <v>Unknown</v>
      </c>
      <c r="I754" s="4" t="s">
        <v>2561</v>
      </c>
      <c r="J754" s="7">
        <v>160.30000000000001</v>
      </c>
      <c r="K754" s="7"/>
      <c r="L754" s="4" t="s">
        <v>2566</v>
      </c>
      <c r="M754" s="4" t="s">
        <v>2583</v>
      </c>
      <c r="N754" s="4" t="s">
        <v>2584</v>
      </c>
      <c r="O754" s="4" t="s">
        <v>2600</v>
      </c>
      <c r="P754" s="11">
        <v>915.94</v>
      </c>
      <c r="Q754" t="s">
        <v>2609</v>
      </c>
      <c r="R754" t="str">
        <f t="shared" si="69"/>
        <v/>
      </c>
      <c r="S754" s="9">
        <v>1</v>
      </c>
      <c r="T754">
        <f t="shared" si="70"/>
        <v>0</v>
      </c>
      <c r="U754">
        <f t="shared" si="71"/>
        <v>915.94</v>
      </c>
    </row>
    <row r="755" spans="1:21" x14ac:dyDescent="0.35">
      <c r="A755" s="4" t="s">
        <v>767</v>
      </c>
      <c r="B755" s="2">
        <v>45750</v>
      </c>
      <c r="C755" s="9">
        <f t="shared" si="66"/>
        <v>4</v>
      </c>
      <c r="D755" s="9" t="str">
        <f t="shared" si="67"/>
        <v>Apr</v>
      </c>
      <c r="E755" s="9">
        <f t="shared" si="68"/>
        <v>2025</v>
      </c>
      <c r="F755" t="s">
        <v>2313</v>
      </c>
      <c r="H755" s="9" t="str" cm="1">
        <f t="array" ref="H755">_xlfn.IFS(OR(ISBLANK(G755), G755=""),"Unknown",G755&lt;=12,"Child",G755&lt;=17,"Teen",G755&lt;=29,"Young Adult",G755&lt;=44,"Adult",G755&lt;=59,"Middle Age",G755&lt;=79,"Senior",G755&gt;=80,"Elderly")</f>
        <v>Unknown</v>
      </c>
      <c r="I755" t="s">
        <v>2607</v>
      </c>
      <c r="K755" s="7"/>
      <c r="L755" s="4" t="s">
        <v>2568</v>
      </c>
      <c r="M755" s="4" t="s">
        <v>2573</v>
      </c>
      <c r="N755" s="4" t="s">
        <v>2586</v>
      </c>
      <c r="O755" s="4" t="s">
        <v>2598</v>
      </c>
      <c r="P755" s="11">
        <v>296.62</v>
      </c>
      <c r="Q755" t="s">
        <v>2609</v>
      </c>
      <c r="R755" t="str">
        <f t="shared" si="69"/>
        <v/>
      </c>
      <c r="S755" s="9">
        <v>1</v>
      </c>
      <c r="T755">
        <f t="shared" si="70"/>
        <v>0</v>
      </c>
      <c r="U755">
        <f t="shared" si="71"/>
        <v>296.62</v>
      </c>
    </row>
    <row r="756" spans="1:21" x14ac:dyDescent="0.35">
      <c r="A756" s="4" t="s">
        <v>768</v>
      </c>
      <c r="B756" s="2">
        <v>45512</v>
      </c>
      <c r="C756" s="9">
        <f t="shared" si="66"/>
        <v>8</v>
      </c>
      <c r="D756" s="9" t="str">
        <f t="shared" si="67"/>
        <v>Aug</v>
      </c>
      <c r="E756" s="9">
        <f t="shared" si="68"/>
        <v>2024</v>
      </c>
      <c r="F756" t="s">
        <v>2314</v>
      </c>
      <c r="H756" s="9" t="str" cm="1">
        <f t="array" ref="H756">_xlfn.IFS(OR(ISBLANK(G756), G756=""),"Unknown",G756&lt;=12,"Child",G756&lt;=17,"Teen",G756&lt;=29,"Young Adult",G756&lt;=44,"Adult",G756&lt;=59,"Middle Age",G756&lt;=79,"Senior",G756&gt;=80,"Elderly")</f>
        <v>Unknown</v>
      </c>
      <c r="I756" s="4" t="s">
        <v>2561</v>
      </c>
      <c r="J756" s="7">
        <v>103.8</v>
      </c>
      <c r="K756" s="7"/>
      <c r="L756" s="4" t="s">
        <v>2565</v>
      </c>
      <c r="M756" s="4" t="s">
        <v>2574</v>
      </c>
      <c r="N756" s="4" t="s">
        <v>2590</v>
      </c>
      <c r="O756" s="4" t="s">
        <v>2601</v>
      </c>
      <c r="P756" s="11">
        <v>374.36</v>
      </c>
      <c r="Q756" s="4" t="s">
        <v>2603</v>
      </c>
      <c r="R756" t="str">
        <f t="shared" si="69"/>
        <v/>
      </c>
      <c r="S756" s="9">
        <v>4</v>
      </c>
      <c r="T756">
        <f t="shared" si="70"/>
        <v>374.36</v>
      </c>
      <c r="U756">
        <f t="shared" si="71"/>
        <v>0</v>
      </c>
    </row>
    <row r="757" spans="1:21" x14ac:dyDescent="0.35">
      <c r="A757" s="4" t="s">
        <v>769</v>
      </c>
      <c r="B757" s="2">
        <v>45962</v>
      </c>
      <c r="C757" s="9">
        <f t="shared" si="66"/>
        <v>11</v>
      </c>
      <c r="D757" s="9" t="str">
        <f t="shared" si="67"/>
        <v>Nov</v>
      </c>
      <c r="E757" s="9">
        <f t="shared" si="68"/>
        <v>2025</v>
      </c>
      <c r="F757" t="s">
        <v>2315</v>
      </c>
      <c r="H757" s="9" t="str" cm="1">
        <f t="array" ref="H757">_xlfn.IFS(OR(ISBLANK(G757), G757=""),"Unknown",G757&lt;=12,"Child",G757&lt;=17,"Teen",G757&lt;=29,"Young Adult",G757&lt;=44,"Adult",G757&lt;=59,"Middle Age",G757&lt;=79,"Senior",G757&gt;=80,"Elderly")</f>
        <v>Unknown</v>
      </c>
      <c r="I757" s="4" t="s">
        <v>2558</v>
      </c>
      <c r="K757" s="7">
        <v>98.6</v>
      </c>
      <c r="L757" s="4" t="s">
        <v>2565</v>
      </c>
      <c r="M757" s="4" t="s">
        <v>2572</v>
      </c>
      <c r="N757" s="4" t="s">
        <v>2587</v>
      </c>
      <c r="O757" s="4" t="s">
        <v>2601</v>
      </c>
      <c r="P757" s="11">
        <v>171.24</v>
      </c>
      <c r="Q757" s="4" t="s">
        <v>2604</v>
      </c>
      <c r="R757" t="str">
        <f t="shared" si="69"/>
        <v/>
      </c>
      <c r="S757" s="9" t="s">
        <v>2610</v>
      </c>
      <c r="T757">
        <f t="shared" si="70"/>
        <v>0</v>
      </c>
      <c r="U757">
        <f t="shared" si="71"/>
        <v>171.24</v>
      </c>
    </row>
    <row r="758" spans="1:21" x14ac:dyDescent="0.35">
      <c r="A758" s="4" t="s">
        <v>770</v>
      </c>
      <c r="B758" s="2">
        <v>45575</v>
      </c>
      <c r="C758" s="9">
        <f t="shared" si="66"/>
        <v>10</v>
      </c>
      <c r="D758" s="9" t="str">
        <f t="shared" si="67"/>
        <v>Oct</v>
      </c>
      <c r="E758" s="9">
        <f t="shared" si="68"/>
        <v>2024</v>
      </c>
      <c r="F758" t="s">
        <v>2316</v>
      </c>
      <c r="G758" s="9">
        <v>17</v>
      </c>
      <c r="H758" s="9" t="str" cm="1">
        <f t="array" ref="H758">_xlfn.IFS(OR(ISBLANK(G758), G758=""),"Unknown",G758&lt;=12,"Child",G758&lt;=17,"Teen",G758&lt;=29,"Young Adult",G758&lt;=44,"Adult",G758&lt;=59,"Middle Age",G758&lt;=79,"Senior",G758&gt;=80,"Elderly")</f>
        <v>Teen</v>
      </c>
      <c r="I758" s="4" t="s">
        <v>2558</v>
      </c>
      <c r="J758" s="7">
        <v>167.6</v>
      </c>
      <c r="K758" s="7">
        <v>78.7</v>
      </c>
      <c r="L758" s="4" t="s">
        <v>2563</v>
      </c>
      <c r="M758" s="4" t="s">
        <v>2570</v>
      </c>
      <c r="N758" s="4" t="s">
        <v>2589</v>
      </c>
      <c r="O758" s="4" t="s">
        <v>2599</v>
      </c>
      <c r="P758" s="11">
        <v>454.86</v>
      </c>
      <c r="Q758" s="4" t="s">
        <v>2603</v>
      </c>
      <c r="R758" t="str">
        <f t="shared" si="69"/>
        <v/>
      </c>
      <c r="S758" s="9">
        <v>3</v>
      </c>
      <c r="T758">
        <f t="shared" si="70"/>
        <v>454.86</v>
      </c>
      <c r="U758">
        <f t="shared" si="71"/>
        <v>0</v>
      </c>
    </row>
    <row r="759" spans="1:21" x14ac:dyDescent="0.35">
      <c r="A759" s="4" t="s">
        <v>771</v>
      </c>
      <c r="B759" s="2">
        <v>45545</v>
      </c>
      <c r="C759" s="9">
        <f t="shared" si="66"/>
        <v>9</v>
      </c>
      <c r="D759" s="9" t="str">
        <f t="shared" si="67"/>
        <v>Sep</v>
      </c>
      <c r="E759" s="9">
        <f t="shared" si="68"/>
        <v>2024</v>
      </c>
      <c r="F759" t="s">
        <v>2317</v>
      </c>
      <c r="G759" s="9">
        <v>24</v>
      </c>
      <c r="H759" s="9" t="str" cm="1">
        <f t="array" ref="H759">_xlfn.IFS(OR(ISBLANK(G759), G759=""),"Unknown",G759&lt;=12,"Child",G759&lt;=17,"Teen",G759&lt;=29,"Young Adult",G759&lt;=44,"Adult",G759&lt;=59,"Middle Age",G759&lt;=79,"Senior",G759&gt;=80,"Elderly")</f>
        <v>Young Adult</v>
      </c>
      <c r="I759" t="s">
        <v>2607</v>
      </c>
      <c r="K759" s="7">
        <v>45.2</v>
      </c>
      <c r="L759" s="4" t="s">
        <v>2566</v>
      </c>
      <c r="M759" s="4" t="s">
        <v>2580</v>
      </c>
      <c r="N759" s="4" t="s">
        <v>2589</v>
      </c>
      <c r="O759" s="4" t="s">
        <v>2599</v>
      </c>
      <c r="P759" s="11">
        <v>444.4</v>
      </c>
      <c r="Q759" t="s">
        <v>2609</v>
      </c>
      <c r="R759" t="str">
        <f t="shared" si="69"/>
        <v/>
      </c>
      <c r="S759" s="9">
        <v>5</v>
      </c>
      <c r="T759">
        <f t="shared" si="70"/>
        <v>0</v>
      </c>
      <c r="U759">
        <f t="shared" si="71"/>
        <v>444.4</v>
      </c>
    </row>
    <row r="760" spans="1:21" x14ac:dyDescent="0.35">
      <c r="A760" s="4" t="s">
        <v>772</v>
      </c>
      <c r="B760" s="2">
        <v>45616</v>
      </c>
      <c r="C760" s="9">
        <f t="shared" si="66"/>
        <v>11</v>
      </c>
      <c r="D760" s="9" t="str">
        <f t="shared" si="67"/>
        <v>Nov</v>
      </c>
      <c r="E760" s="9">
        <f t="shared" si="68"/>
        <v>2024</v>
      </c>
      <c r="F760" t="s">
        <v>2318</v>
      </c>
      <c r="H760" s="9" t="str" cm="1">
        <f t="array" ref="H760">_xlfn.IFS(OR(ISBLANK(G760), G760=""),"Unknown",G760&lt;=12,"Child",G760&lt;=17,"Teen",G760&lt;=29,"Young Adult",G760&lt;=44,"Adult",G760&lt;=59,"Middle Age",G760&lt;=79,"Senior",G760&gt;=80,"Elderly")</f>
        <v>Unknown</v>
      </c>
      <c r="I760" s="4" t="s">
        <v>2607</v>
      </c>
      <c r="K760" s="7">
        <v>42.5</v>
      </c>
      <c r="L760" s="4" t="s">
        <v>2566</v>
      </c>
      <c r="M760" s="4" t="s">
        <v>2574</v>
      </c>
      <c r="N760" s="4" t="s">
        <v>2590</v>
      </c>
      <c r="O760" s="4" t="s">
        <v>2599</v>
      </c>
      <c r="P760" s="11">
        <v>549.89</v>
      </c>
      <c r="Q760" t="s">
        <v>2609</v>
      </c>
      <c r="R760" t="str">
        <f t="shared" si="69"/>
        <v/>
      </c>
      <c r="S760" s="9">
        <v>1</v>
      </c>
      <c r="T760">
        <f t="shared" si="70"/>
        <v>0</v>
      </c>
      <c r="U760">
        <f t="shared" si="71"/>
        <v>549.89</v>
      </c>
    </row>
    <row r="761" spans="1:21" x14ac:dyDescent="0.35">
      <c r="A761" s="4" t="s">
        <v>773</v>
      </c>
      <c r="B761" s="2">
        <v>45742</v>
      </c>
      <c r="C761" s="9">
        <f t="shared" si="66"/>
        <v>3</v>
      </c>
      <c r="D761" s="9" t="str">
        <f t="shared" si="67"/>
        <v>Mar</v>
      </c>
      <c r="E761" s="9">
        <f t="shared" si="68"/>
        <v>2025</v>
      </c>
      <c r="F761" t="s">
        <v>2319</v>
      </c>
      <c r="H761" s="9" t="str" cm="1">
        <f t="array" ref="H761">_xlfn.IFS(OR(ISBLANK(G761), G761=""),"Unknown",G761&lt;=12,"Child",G761&lt;=17,"Teen",G761&lt;=29,"Young Adult",G761&lt;=44,"Adult",G761&lt;=59,"Middle Age",G761&lt;=79,"Senior",G761&gt;=80,"Elderly")</f>
        <v>Unknown</v>
      </c>
      <c r="I761" s="4" t="s">
        <v>2558</v>
      </c>
      <c r="K761" s="7">
        <v>101.2</v>
      </c>
      <c r="L761" s="4" t="s">
        <v>2564</v>
      </c>
      <c r="M761" s="4" t="s">
        <v>2576</v>
      </c>
      <c r="N761" s="4" t="s">
        <v>2585</v>
      </c>
      <c r="O761" s="4" t="s">
        <v>2600</v>
      </c>
      <c r="P761" s="11">
        <v>257.72000000000003</v>
      </c>
      <c r="Q761" t="s">
        <v>2609</v>
      </c>
      <c r="R761" t="str">
        <f t="shared" si="69"/>
        <v/>
      </c>
      <c r="S761" s="9">
        <v>3</v>
      </c>
      <c r="T761">
        <f t="shared" si="70"/>
        <v>0</v>
      </c>
      <c r="U761">
        <f t="shared" si="71"/>
        <v>257.72000000000003</v>
      </c>
    </row>
    <row r="762" spans="1:21" x14ac:dyDescent="0.35">
      <c r="A762" s="4" t="s">
        <v>774</v>
      </c>
      <c r="B762" s="2">
        <v>45875</v>
      </c>
      <c r="C762" s="9">
        <f t="shared" si="66"/>
        <v>8</v>
      </c>
      <c r="D762" s="9" t="str">
        <f t="shared" si="67"/>
        <v>Aug</v>
      </c>
      <c r="E762" s="9">
        <f t="shared" si="68"/>
        <v>2025</v>
      </c>
      <c r="F762" t="s">
        <v>2320</v>
      </c>
      <c r="H762" s="9" t="str" cm="1">
        <f t="array" ref="H762">_xlfn.IFS(OR(ISBLANK(G762), G762=""),"Unknown",G762&lt;=12,"Child",G762&lt;=17,"Teen",G762&lt;=29,"Young Adult",G762&lt;=44,"Adult",G762&lt;=59,"Middle Age",G762&lt;=79,"Senior",G762&gt;=80,"Elderly")</f>
        <v>Unknown</v>
      </c>
      <c r="I762" s="4" t="s">
        <v>2558</v>
      </c>
      <c r="K762" s="7"/>
      <c r="L762" s="4" t="s">
        <v>2566</v>
      </c>
      <c r="M762" s="4" t="s">
        <v>2580</v>
      </c>
      <c r="N762" s="4" t="s">
        <v>2588</v>
      </c>
      <c r="O762" s="4" t="s">
        <v>2599</v>
      </c>
      <c r="P762" s="11">
        <v>931.24</v>
      </c>
      <c r="Q762" t="s">
        <v>2609</v>
      </c>
      <c r="R762" t="str">
        <f t="shared" si="69"/>
        <v/>
      </c>
      <c r="S762" s="9">
        <v>4</v>
      </c>
      <c r="T762">
        <f t="shared" si="70"/>
        <v>0</v>
      </c>
      <c r="U762">
        <f t="shared" si="71"/>
        <v>931.24</v>
      </c>
    </row>
    <row r="763" spans="1:21" x14ac:dyDescent="0.35">
      <c r="A763" s="4" t="s">
        <v>775</v>
      </c>
      <c r="B763" s="2">
        <v>45637</v>
      </c>
      <c r="C763" s="9">
        <f t="shared" si="66"/>
        <v>12</v>
      </c>
      <c r="D763" s="9" t="str">
        <f t="shared" si="67"/>
        <v>Dec</v>
      </c>
      <c r="E763" s="9">
        <f t="shared" si="68"/>
        <v>2024</v>
      </c>
      <c r="F763" t="s">
        <v>2321</v>
      </c>
      <c r="G763" s="9">
        <v>66</v>
      </c>
      <c r="H763" s="9" t="str" cm="1">
        <f t="array" ref="H763">_xlfn.IFS(OR(ISBLANK(G763), G763=""),"Unknown",G763&lt;=12,"Child",G763&lt;=17,"Teen",G763&lt;=29,"Young Adult",G763&lt;=44,"Adult",G763&lt;=59,"Middle Age",G763&lt;=79,"Senior",G763&gt;=80,"Elderly")</f>
        <v>Senior</v>
      </c>
      <c r="I763" s="4" t="s">
        <v>2607</v>
      </c>
      <c r="K763" s="7"/>
      <c r="L763" s="4" t="s">
        <v>2563</v>
      </c>
      <c r="M763" s="4" t="s">
        <v>2570</v>
      </c>
      <c r="N763" s="4" t="s">
        <v>2589</v>
      </c>
      <c r="O763" s="4" t="s">
        <v>2599</v>
      </c>
      <c r="P763" s="11">
        <v>589.01</v>
      </c>
      <c r="Q763" s="4" t="s">
        <v>2604</v>
      </c>
      <c r="R763" t="str">
        <f t="shared" si="69"/>
        <v/>
      </c>
      <c r="S763" s="9">
        <v>4</v>
      </c>
      <c r="T763">
        <f t="shared" si="70"/>
        <v>0</v>
      </c>
      <c r="U763">
        <f t="shared" si="71"/>
        <v>589.01</v>
      </c>
    </row>
    <row r="764" spans="1:21" x14ac:dyDescent="0.35">
      <c r="A764" s="4" t="s">
        <v>776</v>
      </c>
      <c r="B764" s="2">
        <v>45732</v>
      </c>
      <c r="C764" s="9">
        <f t="shared" si="66"/>
        <v>3</v>
      </c>
      <c r="D764" s="9" t="str">
        <f t="shared" si="67"/>
        <v>Mar</v>
      </c>
      <c r="E764" s="9">
        <f t="shared" si="68"/>
        <v>2025</v>
      </c>
      <c r="F764" t="s">
        <v>2322</v>
      </c>
      <c r="H764" s="9" t="str" cm="1">
        <f t="array" ref="H764">_xlfn.IFS(OR(ISBLANK(G764), G764=""),"Unknown",G764&lt;=12,"Child",G764&lt;=17,"Teen",G764&lt;=29,"Young Adult",G764&lt;=44,"Adult",G764&lt;=59,"Middle Age",G764&lt;=79,"Senior",G764&gt;=80,"Elderly")</f>
        <v>Unknown</v>
      </c>
      <c r="I764" t="s">
        <v>2607</v>
      </c>
      <c r="J764" s="7">
        <v>139.80000000000001</v>
      </c>
      <c r="K764" s="7"/>
      <c r="L764" s="4" t="s">
        <v>2568</v>
      </c>
      <c r="M764" s="4" t="s">
        <v>2576</v>
      </c>
      <c r="N764" s="4" t="s">
        <v>2587</v>
      </c>
      <c r="O764" s="4" t="s">
        <v>2599</v>
      </c>
      <c r="P764" s="11">
        <v>826.94</v>
      </c>
      <c r="Q764" s="4" t="s">
        <v>2602</v>
      </c>
      <c r="R764" t="str">
        <f t="shared" si="69"/>
        <v/>
      </c>
      <c r="S764" s="9">
        <v>2</v>
      </c>
      <c r="T764">
        <f t="shared" si="70"/>
        <v>0</v>
      </c>
      <c r="U764">
        <f t="shared" si="71"/>
        <v>826.94</v>
      </c>
    </row>
    <row r="765" spans="1:21" x14ac:dyDescent="0.35">
      <c r="A765" s="4" t="s">
        <v>777</v>
      </c>
      <c r="B765" s="2">
        <v>45587</v>
      </c>
      <c r="C765" s="9">
        <f t="shared" si="66"/>
        <v>10</v>
      </c>
      <c r="D765" s="9" t="str">
        <f t="shared" si="67"/>
        <v>Oct</v>
      </c>
      <c r="E765" s="9">
        <f t="shared" si="68"/>
        <v>2024</v>
      </c>
      <c r="F765" t="s">
        <v>2323</v>
      </c>
      <c r="G765" s="9">
        <v>86</v>
      </c>
      <c r="H765" s="9" t="str" cm="1">
        <f t="array" ref="H765">_xlfn.IFS(OR(ISBLANK(G765), G765=""),"Unknown",G765&lt;=12,"Child",G765&lt;=17,"Teen",G765&lt;=29,"Young Adult",G765&lt;=44,"Adult",G765&lt;=59,"Middle Age",G765&lt;=79,"Senior",G765&gt;=80,"Elderly")</f>
        <v>Elderly</v>
      </c>
      <c r="I765" s="4" t="s">
        <v>2561</v>
      </c>
      <c r="K765" s="7">
        <v>59.2</v>
      </c>
      <c r="L765" s="4" t="s">
        <v>2567</v>
      </c>
      <c r="M765" s="4" t="s">
        <v>2572</v>
      </c>
      <c r="N765" s="4" t="s">
        <v>2587</v>
      </c>
      <c r="O765" s="4" t="s">
        <v>2600</v>
      </c>
      <c r="P765" s="11">
        <v>732.4</v>
      </c>
      <c r="Q765" t="s">
        <v>2609</v>
      </c>
      <c r="R765" t="str">
        <f t="shared" si="69"/>
        <v/>
      </c>
      <c r="S765" s="9">
        <v>1</v>
      </c>
      <c r="T765">
        <f t="shared" si="70"/>
        <v>0</v>
      </c>
      <c r="U765">
        <f t="shared" si="71"/>
        <v>732.4</v>
      </c>
    </row>
    <row r="766" spans="1:21" x14ac:dyDescent="0.35">
      <c r="A766" s="4" t="s">
        <v>778</v>
      </c>
      <c r="B766" s="2">
        <v>45469</v>
      </c>
      <c r="C766" s="9">
        <f t="shared" si="66"/>
        <v>6</v>
      </c>
      <c r="D766" s="9" t="str">
        <f t="shared" si="67"/>
        <v>Jun</v>
      </c>
      <c r="E766" s="9">
        <f t="shared" si="68"/>
        <v>2024</v>
      </c>
      <c r="F766" t="s">
        <v>2324</v>
      </c>
      <c r="H766" s="9" t="str" cm="1">
        <f t="array" ref="H766">_xlfn.IFS(OR(ISBLANK(G766), G766=""),"Unknown",G766&lt;=12,"Child",G766&lt;=17,"Teen",G766&lt;=29,"Young Adult",G766&lt;=44,"Adult",G766&lt;=59,"Middle Age",G766&lt;=79,"Senior",G766&gt;=80,"Elderly")</f>
        <v>Unknown</v>
      </c>
      <c r="I766" s="4" t="s">
        <v>2561</v>
      </c>
      <c r="J766" s="7">
        <v>121.9</v>
      </c>
      <c r="K766" s="7"/>
      <c r="L766" s="4" t="s">
        <v>2568</v>
      </c>
      <c r="M766" s="4" t="s">
        <v>2578</v>
      </c>
      <c r="N766" s="4" t="s">
        <v>2584</v>
      </c>
      <c r="O766" s="4" t="s">
        <v>2600</v>
      </c>
      <c r="P766" s="11">
        <v>212.31</v>
      </c>
      <c r="Q766" s="4" t="s">
        <v>2603</v>
      </c>
      <c r="R766" t="str">
        <f t="shared" si="69"/>
        <v/>
      </c>
      <c r="S766" s="9">
        <v>5</v>
      </c>
      <c r="T766">
        <f t="shared" si="70"/>
        <v>212.31</v>
      </c>
      <c r="U766">
        <f t="shared" si="71"/>
        <v>0</v>
      </c>
    </row>
    <row r="767" spans="1:21" x14ac:dyDescent="0.35">
      <c r="A767" s="4" t="s">
        <v>779</v>
      </c>
      <c r="B767" s="2">
        <v>45458</v>
      </c>
      <c r="C767" s="9">
        <f t="shared" si="66"/>
        <v>6</v>
      </c>
      <c r="D767" s="9" t="str">
        <f t="shared" si="67"/>
        <v>Jun</v>
      </c>
      <c r="E767" s="9">
        <f t="shared" si="68"/>
        <v>2024</v>
      </c>
      <c r="F767" t="s">
        <v>2325</v>
      </c>
      <c r="H767" s="9" t="str" cm="1">
        <f t="array" ref="H767">_xlfn.IFS(OR(ISBLANK(G767), G767=""),"Unknown",G767&lt;=12,"Child",G767&lt;=17,"Teen",G767&lt;=29,"Young Adult",G767&lt;=44,"Adult",G767&lt;=59,"Middle Age",G767&lt;=79,"Senior",G767&gt;=80,"Elderly")</f>
        <v>Unknown</v>
      </c>
      <c r="I767" s="4" t="s">
        <v>2561</v>
      </c>
      <c r="K767" s="7">
        <v>113.3</v>
      </c>
      <c r="L767" s="4" t="s">
        <v>2563</v>
      </c>
      <c r="M767" s="4" t="s">
        <v>2575</v>
      </c>
      <c r="N767" s="4" t="s">
        <v>2587</v>
      </c>
      <c r="O767" s="4" t="s">
        <v>2599</v>
      </c>
      <c r="P767" s="11">
        <v>780.17</v>
      </c>
      <c r="Q767" s="4" t="s">
        <v>2603</v>
      </c>
      <c r="R767" t="str">
        <f t="shared" si="69"/>
        <v/>
      </c>
      <c r="S767" s="9">
        <v>1</v>
      </c>
      <c r="T767">
        <f t="shared" si="70"/>
        <v>780.17</v>
      </c>
      <c r="U767">
        <f t="shared" si="71"/>
        <v>0</v>
      </c>
    </row>
    <row r="768" spans="1:21" x14ac:dyDescent="0.35">
      <c r="A768" s="4" t="s">
        <v>780</v>
      </c>
      <c r="B768" s="2">
        <v>45500</v>
      </c>
      <c r="C768" s="9">
        <f t="shared" si="66"/>
        <v>7</v>
      </c>
      <c r="D768" s="9" t="str">
        <f t="shared" si="67"/>
        <v>Jul</v>
      </c>
      <c r="E768" s="9">
        <f t="shared" si="68"/>
        <v>2024</v>
      </c>
      <c r="F768" t="s">
        <v>2326</v>
      </c>
      <c r="H768" s="9" t="str" cm="1">
        <f t="array" ref="H768">_xlfn.IFS(OR(ISBLANK(G768), G768=""),"Unknown",G768&lt;=12,"Child",G768&lt;=17,"Teen",G768&lt;=29,"Young Adult",G768&lt;=44,"Adult",G768&lt;=59,"Middle Age",G768&lt;=79,"Senior",G768&gt;=80,"Elderly")</f>
        <v>Unknown</v>
      </c>
      <c r="I768" s="4" t="s">
        <v>2561</v>
      </c>
      <c r="J768" s="7">
        <v>199.6</v>
      </c>
      <c r="K768" s="7"/>
      <c r="L768" s="4" t="s">
        <v>2567</v>
      </c>
      <c r="M768" s="4" t="s">
        <v>2583</v>
      </c>
      <c r="N768" s="4" t="s">
        <v>2585</v>
      </c>
      <c r="O768" s="4" t="s">
        <v>2600</v>
      </c>
      <c r="P768" s="11">
        <v>265.98</v>
      </c>
      <c r="Q768" s="4" t="s">
        <v>2602</v>
      </c>
      <c r="R768" t="str">
        <f t="shared" si="69"/>
        <v/>
      </c>
      <c r="S768" s="9">
        <v>4</v>
      </c>
      <c r="T768">
        <f t="shared" si="70"/>
        <v>0</v>
      </c>
      <c r="U768">
        <f t="shared" si="71"/>
        <v>265.98</v>
      </c>
    </row>
    <row r="769" spans="1:21" x14ac:dyDescent="0.35">
      <c r="A769" s="4" t="s">
        <v>781</v>
      </c>
      <c r="B769" s="2">
        <v>45454</v>
      </c>
      <c r="C769" s="9">
        <f t="shared" si="66"/>
        <v>6</v>
      </c>
      <c r="D769" s="9" t="str">
        <f t="shared" si="67"/>
        <v>Jun</v>
      </c>
      <c r="E769" s="9">
        <f t="shared" si="68"/>
        <v>2024</v>
      </c>
      <c r="F769" t="s">
        <v>2327</v>
      </c>
      <c r="G769" s="9">
        <v>81</v>
      </c>
      <c r="H769" s="9" t="str" cm="1">
        <f t="array" ref="H769">_xlfn.IFS(OR(ISBLANK(G769), G769=""),"Unknown",G769&lt;=12,"Child",G769&lt;=17,"Teen",G769&lt;=29,"Young Adult",G769&lt;=44,"Adult",G769&lt;=59,"Middle Age",G769&lt;=79,"Senior",G769&gt;=80,"Elderly")</f>
        <v>Elderly</v>
      </c>
      <c r="I769" t="s">
        <v>2607</v>
      </c>
      <c r="J769" s="7">
        <v>188.6</v>
      </c>
      <c r="K769" s="7"/>
      <c r="L769" s="4" t="s">
        <v>2563</v>
      </c>
      <c r="M769" s="4" t="s">
        <v>2573</v>
      </c>
      <c r="N769" s="4" t="s">
        <v>2588</v>
      </c>
      <c r="O769" s="4" t="s">
        <v>2600</v>
      </c>
      <c r="P769" s="11">
        <v>880.53</v>
      </c>
      <c r="Q769" s="4" t="s">
        <v>2604</v>
      </c>
      <c r="R769" t="str">
        <f t="shared" si="69"/>
        <v/>
      </c>
      <c r="S769" s="9">
        <v>4</v>
      </c>
      <c r="T769">
        <f t="shared" si="70"/>
        <v>0</v>
      </c>
      <c r="U769">
        <f t="shared" si="71"/>
        <v>880.53</v>
      </c>
    </row>
    <row r="770" spans="1:21" x14ac:dyDescent="0.35">
      <c r="A770" s="4" t="s">
        <v>782</v>
      </c>
      <c r="B770" s="2">
        <v>45967</v>
      </c>
      <c r="C770" s="9">
        <f t="shared" ref="C770:C833" si="72">MONTH(B770)</f>
        <v>11</v>
      </c>
      <c r="D770" s="9" t="str">
        <f t="shared" ref="D770:D833" si="73">TEXT(B770, "mmm")</f>
        <v>Nov</v>
      </c>
      <c r="E770" s="9">
        <f t="shared" ref="E770:E833" si="74">YEAR(B770)</f>
        <v>2025</v>
      </c>
      <c r="F770" t="s">
        <v>2328</v>
      </c>
      <c r="H770" s="9" t="str" cm="1">
        <f t="array" ref="H770">_xlfn.IFS(OR(ISBLANK(G770), G770=""),"Unknown",G770&lt;=12,"Child",G770&lt;=17,"Teen",G770&lt;=29,"Young Adult",G770&lt;=44,"Adult",G770&lt;=59,"Middle Age",G770&lt;=79,"Senior",G770&gt;=80,"Elderly")</f>
        <v>Unknown</v>
      </c>
      <c r="I770" s="4" t="s">
        <v>2561</v>
      </c>
      <c r="K770" s="7"/>
      <c r="L770" s="4" t="s">
        <v>2563</v>
      </c>
      <c r="M770" s="4" t="s">
        <v>2575</v>
      </c>
      <c r="N770" s="4" t="s">
        <v>2587</v>
      </c>
      <c r="O770" s="4" t="s">
        <v>2600</v>
      </c>
      <c r="P770" s="11">
        <v>765.1</v>
      </c>
      <c r="Q770" s="4" t="s">
        <v>2603</v>
      </c>
      <c r="R770" t="str">
        <f t="shared" ref="R770:R833" si="75">IF(AND(OR(ISBLANK(P770), P770=""), Q770="Unpaid"), "Needs Review", "")</f>
        <v/>
      </c>
      <c r="S770" s="9">
        <v>4</v>
      </c>
      <c r="T770">
        <f t="shared" ref="T770:T833" si="76">IF(Q770="Paid",P770,0)</f>
        <v>765.1</v>
      </c>
      <c r="U770">
        <f t="shared" ref="U770:U833" si="77">IF(OR(Q770="Unpaid", Q770 = "Status Missing", Q770 = "Pending"), P770, 0)</f>
        <v>0</v>
      </c>
    </row>
    <row r="771" spans="1:21" x14ac:dyDescent="0.35">
      <c r="A771" s="4" t="s">
        <v>783</v>
      </c>
      <c r="B771" s="2">
        <v>45493</v>
      </c>
      <c r="C771" s="9">
        <f t="shared" si="72"/>
        <v>7</v>
      </c>
      <c r="D771" s="9" t="str">
        <f t="shared" si="73"/>
        <v>Jul</v>
      </c>
      <c r="E771" s="9">
        <f t="shared" si="74"/>
        <v>2024</v>
      </c>
      <c r="F771" t="s">
        <v>2329</v>
      </c>
      <c r="H771" s="9" t="str" cm="1">
        <f t="array" ref="H771">_xlfn.IFS(OR(ISBLANK(G771), G771=""),"Unknown",G771&lt;=12,"Child",G771&lt;=17,"Teen",G771&lt;=29,"Young Adult",G771&lt;=44,"Adult",G771&lt;=59,"Middle Age",G771&lt;=79,"Senior",G771&gt;=80,"Elderly")</f>
        <v>Unknown</v>
      </c>
      <c r="I771" s="4" t="s">
        <v>2607</v>
      </c>
      <c r="K771" s="7"/>
      <c r="L771" s="4" t="s">
        <v>2567</v>
      </c>
      <c r="M771" s="4" t="s">
        <v>2583</v>
      </c>
      <c r="N771" s="4" t="s">
        <v>2588</v>
      </c>
      <c r="O771" s="4" t="s">
        <v>2599</v>
      </c>
      <c r="P771" s="11">
        <v>496.38</v>
      </c>
      <c r="Q771" t="s">
        <v>2609</v>
      </c>
      <c r="R771" t="str">
        <f t="shared" si="75"/>
        <v/>
      </c>
      <c r="S771" s="9" t="s">
        <v>2610</v>
      </c>
      <c r="T771">
        <f t="shared" si="76"/>
        <v>0</v>
      </c>
      <c r="U771">
        <f t="shared" si="77"/>
        <v>496.38</v>
      </c>
    </row>
    <row r="772" spans="1:21" x14ac:dyDescent="0.35">
      <c r="A772" s="4" t="s">
        <v>784</v>
      </c>
      <c r="B772" s="2">
        <v>45511</v>
      </c>
      <c r="C772" s="9">
        <f t="shared" si="72"/>
        <v>8</v>
      </c>
      <c r="D772" s="9" t="str">
        <f t="shared" si="73"/>
        <v>Aug</v>
      </c>
      <c r="E772" s="9">
        <f t="shared" si="74"/>
        <v>2024</v>
      </c>
      <c r="F772" t="s">
        <v>2330</v>
      </c>
      <c r="H772" s="9" t="str" cm="1">
        <f t="array" ref="H772">_xlfn.IFS(OR(ISBLANK(G772), G772=""),"Unknown",G772&lt;=12,"Child",G772&lt;=17,"Teen",G772&lt;=29,"Young Adult",G772&lt;=44,"Adult",G772&lt;=59,"Middle Age",G772&lt;=79,"Senior",G772&gt;=80,"Elderly")</f>
        <v>Unknown</v>
      </c>
      <c r="I772" s="4" t="s">
        <v>2558</v>
      </c>
      <c r="K772" s="7">
        <v>69.2</v>
      </c>
      <c r="L772" s="4" t="s">
        <v>2563</v>
      </c>
      <c r="M772" s="4" t="s">
        <v>2574</v>
      </c>
      <c r="N772" s="4" t="s">
        <v>2588</v>
      </c>
      <c r="O772" s="4" t="s">
        <v>2599</v>
      </c>
      <c r="P772" s="11">
        <v>523.20000000000005</v>
      </c>
      <c r="Q772" s="4" t="s">
        <v>2603</v>
      </c>
      <c r="R772" t="str">
        <f t="shared" si="75"/>
        <v/>
      </c>
      <c r="S772" s="9">
        <v>4</v>
      </c>
      <c r="T772">
        <f t="shared" si="76"/>
        <v>523.20000000000005</v>
      </c>
      <c r="U772">
        <f t="shared" si="77"/>
        <v>0</v>
      </c>
    </row>
    <row r="773" spans="1:21" x14ac:dyDescent="0.35">
      <c r="A773" s="4" t="s">
        <v>785</v>
      </c>
      <c r="B773" s="2">
        <v>45621</v>
      </c>
      <c r="C773" s="9">
        <f t="shared" si="72"/>
        <v>11</v>
      </c>
      <c r="D773" s="9" t="str">
        <f t="shared" si="73"/>
        <v>Nov</v>
      </c>
      <c r="E773" s="9">
        <f t="shared" si="74"/>
        <v>2024</v>
      </c>
      <c r="F773" t="s">
        <v>2331</v>
      </c>
      <c r="H773" s="9" t="str" cm="1">
        <f t="array" ref="H773">_xlfn.IFS(OR(ISBLANK(G773), G773=""),"Unknown",G773&lt;=12,"Child",G773&lt;=17,"Teen",G773&lt;=29,"Young Adult",G773&lt;=44,"Adult",G773&lt;=59,"Middle Age",G773&lt;=79,"Senior",G773&gt;=80,"Elderly")</f>
        <v>Unknown</v>
      </c>
      <c r="I773" s="4" t="s">
        <v>2558</v>
      </c>
      <c r="J773" s="7">
        <v>124</v>
      </c>
      <c r="K773" s="7"/>
      <c r="L773" s="4" t="s">
        <v>2565</v>
      </c>
      <c r="M773" s="4" t="s">
        <v>2569</v>
      </c>
      <c r="N773" s="4" t="s">
        <v>2596</v>
      </c>
      <c r="O773" s="4" t="s">
        <v>2601</v>
      </c>
      <c r="P773" s="11">
        <v>933.27413516962997</v>
      </c>
      <c r="Q773" t="s">
        <v>2609</v>
      </c>
      <c r="R773" t="str">
        <f t="shared" si="75"/>
        <v/>
      </c>
      <c r="S773" s="9">
        <v>2</v>
      </c>
      <c r="T773">
        <f t="shared" si="76"/>
        <v>0</v>
      </c>
      <c r="U773">
        <f t="shared" si="77"/>
        <v>933.27413516962997</v>
      </c>
    </row>
    <row r="774" spans="1:21" x14ac:dyDescent="0.35">
      <c r="A774" s="4" t="s">
        <v>786</v>
      </c>
      <c r="B774" s="2">
        <v>45534</v>
      </c>
      <c r="C774" s="9">
        <f t="shared" si="72"/>
        <v>8</v>
      </c>
      <c r="D774" s="9" t="str">
        <f t="shared" si="73"/>
        <v>Aug</v>
      </c>
      <c r="E774" s="9">
        <f t="shared" si="74"/>
        <v>2024</v>
      </c>
      <c r="F774" t="s">
        <v>2332</v>
      </c>
      <c r="G774" s="9">
        <v>3</v>
      </c>
      <c r="H774" s="9" t="str" cm="1">
        <f t="array" ref="H774">_xlfn.IFS(OR(ISBLANK(G774), G774=""),"Unknown",G774&lt;=12,"Child",G774&lt;=17,"Teen",G774&lt;=29,"Young Adult",G774&lt;=44,"Adult",G774&lt;=59,"Middle Age",G774&lt;=79,"Senior",G774&gt;=80,"Elderly")</f>
        <v>Child</v>
      </c>
      <c r="I774" t="s">
        <v>2607</v>
      </c>
      <c r="J774" s="7">
        <v>155.4</v>
      </c>
      <c r="K774" s="7"/>
      <c r="L774" s="4" t="s">
        <v>2566</v>
      </c>
      <c r="M774" s="4" t="s">
        <v>2579</v>
      </c>
      <c r="N774" s="4" t="s">
        <v>2587</v>
      </c>
      <c r="O774" s="4" t="s">
        <v>2599</v>
      </c>
      <c r="P774" s="11">
        <v>345.75</v>
      </c>
      <c r="Q774" s="4" t="s">
        <v>2602</v>
      </c>
      <c r="R774" t="str">
        <f t="shared" si="75"/>
        <v/>
      </c>
      <c r="S774" s="9">
        <v>1</v>
      </c>
      <c r="T774">
        <f t="shared" si="76"/>
        <v>0</v>
      </c>
      <c r="U774">
        <f t="shared" si="77"/>
        <v>345.75</v>
      </c>
    </row>
    <row r="775" spans="1:21" x14ac:dyDescent="0.35">
      <c r="A775" s="4" t="s">
        <v>787</v>
      </c>
      <c r="B775" s="2">
        <v>45563</v>
      </c>
      <c r="C775" s="9">
        <f t="shared" si="72"/>
        <v>9</v>
      </c>
      <c r="D775" s="9" t="str">
        <f t="shared" si="73"/>
        <v>Sep</v>
      </c>
      <c r="E775" s="9">
        <f t="shared" si="74"/>
        <v>2024</v>
      </c>
      <c r="F775" t="s">
        <v>2333</v>
      </c>
      <c r="H775" s="9" t="str" cm="1">
        <f t="array" ref="H775">_xlfn.IFS(OR(ISBLANK(G775), G775=""),"Unknown",G775&lt;=12,"Child",G775&lt;=17,"Teen",G775&lt;=29,"Young Adult",G775&lt;=44,"Adult",G775&lt;=59,"Middle Age",G775&lt;=79,"Senior",G775&gt;=80,"Elderly")</f>
        <v>Unknown</v>
      </c>
      <c r="I775" s="4" t="s">
        <v>2558</v>
      </c>
      <c r="K775" s="7"/>
      <c r="L775" s="4" t="s">
        <v>2566</v>
      </c>
      <c r="M775" s="4" t="s">
        <v>2583</v>
      </c>
      <c r="N775" s="4" t="s">
        <v>2586</v>
      </c>
      <c r="O775" s="4" t="s">
        <v>2600</v>
      </c>
      <c r="P775" s="11">
        <v>958.25</v>
      </c>
      <c r="Q775" s="4" t="s">
        <v>2603</v>
      </c>
      <c r="R775" t="str">
        <f t="shared" si="75"/>
        <v/>
      </c>
      <c r="S775" s="9">
        <v>4</v>
      </c>
      <c r="T775">
        <f t="shared" si="76"/>
        <v>958.25</v>
      </c>
      <c r="U775">
        <f t="shared" si="77"/>
        <v>0</v>
      </c>
    </row>
    <row r="776" spans="1:21" x14ac:dyDescent="0.35">
      <c r="A776" s="4" t="s">
        <v>788</v>
      </c>
      <c r="B776" s="2">
        <v>45550</v>
      </c>
      <c r="C776" s="9">
        <f t="shared" si="72"/>
        <v>9</v>
      </c>
      <c r="D776" s="9" t="str">
        <f t="shared" si="73"/>
        <v>Sep</v>
      </c>
      <c r="E776" s="9">
        <f t="shared" si="74"/>
        <v>2024</v>
      </c>
      <c r="F776" t="s">
        <v>2334</v>
      </c>
      <c r="G776" s="9">
        <v>31</v>
      </c>
      <c r="H776" s="9" t="str" cm="1">
        <f t="array" ref="H776">_xlfn.IFS(OR(ISBLANK(G776), G776=""),"Unknown",G776&lt;=12,"Child",G776&lt;=17,"Teen",G776&lt;=29,"Young Adult",G776&lt;=44,"Adult",G776&lt;=59,"Middle Age",G776&lt;=79,"Senior",G776&gt;=80,"Elderly")</f>
        <v>Adult</v>
      </c>
      <c r="I776" s="4" t="s">
        <v>2558</v>
      </c>
      <c r="K776" s="7">
        <v>118.6</v>
      </c>
      <c r="L776" s="4" t="s">
        <v>2564</v>
      </c>
      <c r="M776" s="4" t="s">
        <v>2580</v>
      </c>
      <c r="N776" s="4" t="s">
        <v>2588</v>
      </c>
      <c r="O776" s="4" t="s">
        <v>2600</v>
      </c>
      <c r="P776" s="11">
        <v>235.23</v>
      </c>
      <c r="Q776" s="4" t="s">
        <v>2604</v>
      </c>
      <c r="R776" t="str">
        <f t="shared" si="75"/>
        <v/>
      </c>
      <c r="S776" s="9">
        <v>5</v>
      </c>
      <c r="T776">
        <f t="shared" si="76"/>
        <v>0</v>
      </c>
      <c r="U776">
        <f t="shared" si="77"/>
        <v>235.23</v>
      </c>
    </row>
    <row r="777" spans="1:21" x14ac:dyDescent="0.35">
      <c r="A777" s="4" t="s">
        <v>789</v>
      </c>
      <c r="B777" s="2">
        <v>45793</v>
      </c>
      <c r="C777" s="9">
        <f t="shared" si="72"/>
        <v>5</v>
      </c>
      <c r="D777" s="9" t="str">
        <f t="shared" si="73"/>
        <v>May</v>
      </c>
      <c r="E777" s="9">
        <f t="shared" si="74"/>
        <v>2025</v>
      </c>
      <c r="F777" t="s">
        <v>2335</v>
      </c>
      <c r="G777" s="9">
        <v>71</v>
      </c>
      <c r="H777" s="9" t="str" cm="1">
        <f t="array" ref="H777">_xlfn.IFS(OR(ISBLANK(G777), G777=""),"Unknown",G777&lt;=12,"Child",G777&lt;=17,"Teen",G777&lt;=29,"Young Adult",G777&lt;=44,"Adult",G777&lt;=59,"Middle Age",G777&lt;=79,"Senior",G777&gt;=80,"Elderly")</f>
        <v>Senior</v>
      </c>
      <c r="I777" s="4" t="s">
        <v>2558</v>
      </c>
      <c r="K777" s="7"/>
      <c r="L777" s="4" t="s">
        <v>2564</v>
      </c>
      <c r="M777" s="4" t="s">
        <v>2578</v>
      </c>
      <c r="N777" s="4" t="s">
        <v>2590</v>
      </c>
      <c r="O777" s="4" t="s">
        <v>2599</v>
      </c>
      <c r="P777" s="11">
        <v>186.3</v>
      </c>
      <c r="Q777" s="4" t="s">
        <v>2602</v>
      </c>
      <c r="R777" t="str">
        <f t="shared" si="75"/>
        <v/>
      </c>
      <c r="S777" s="9">
        <v>4</v>
      </c>
      <c r="T777">
        <f t="shared" si="76"/>
        <v>0</v>
      </c>
      <c r="U777">
        <f t="shared" si="77"/>
        <v>186.3</v>
      </c>
    </row>
    <row r="778" spans="1:21" x14ac:dyDescent="0.35">
      <c r="A778" s="4" t="s">
        <v>790</v>
      </c>
      <c r="B778" s="2">
        <v>45871</v>
      </c>
      <c r="C778" s="9">
        <f t="shared" si="72"/>
        <v>8</v>
      </c>
      <c r="D778" s="9" t="str">
        <f t="shared" si="73"/>
        <v>Aug</v>
      </c>
      <c r="E778" s="9">
        <f t="shared" si="74"/>
        <v>2025</v>
      </c>
      <c r="F778" t="s">
        <v>2336</v>
      </c>
      <c r="G778" s="9">
        <v>37</v>
      </c>
      <c r="H778" s="9" t="str" cm="1">
        <f t="array" ref="H778">_xlfn.IFS(OR(ISBLANK(G778), G778=""),"Unknown",G778&lt;=12,"Child",G778&lt;=17,"Teen",G778&lt;=29,"Young Adult",G778&lt;=44,"Adult",G778&lt;=59,"Middle Age",G778&lt;=79,"Senior",G778&gt;=80,"Elderly")</f>
        <v>Adult</v>
      </c>
      <c r="I778" t="s">
        <v>2607</v>
      </c>
      <c r="K778" s="7"/>
      <c r="L778" s="4" t="s">
        <v>2565</v>
      </c>
      <c r="M778" s="4" t="s">
        <v>2576</v>
      </c>
      <c r="N778" s="4" t="s">
        <v>2590</v>
      </c>
      <c r="O778" s="4" t="s">
        <v>2598</v>
      </c>
      <c r="P778" s="11">
        <v>719.22</v>
      </c>
      <c r="Q778" s="4" t="s">
        <v>2602</v>
      </c>
      <c r="R778" t="str">
        <f t="shared" si="75"/>
        <v/>
      </c>
      <c r="S778" s="9">
        <v>1</v>
      </c>
      <c r="T778">
        <f t="shared" si="76"/>
        <v>0</v>
      </c>
      <c r="U778">
        <f t="shared" si="77"/>
        <v>719.22</v>
      </c>
    </row>
    <row r="779" spans="1:21" x14ac:dyDescent="0.35">
      <c r="A779" s="4" t="s">
        <v>791</v>
      </c>
      <c r="B779" s="2">
        <v>45713</v>
      </c>
      <c r="C779" s="9">
        <f t="shared" si="72"/>
        <v>2</v>
      </c>
      <c r="D779" s="9" t="str">
        <f t="shared" si="73"/>
        <v>Feb</v>
      </c>
      <c r="E779" s="9">
        <f t="shared" si="74"/>
        <v>2025</v>
      </c>
      <c r="F779" t="s">
        <v>2337</v>
      </c>
      <c r="G779" s="9">
        <v>52</v>
      </c>
      <c r="H779" s="9" t="str" cm="1">
        <f t="array" ref="H779">_xlfn.IFS(OR(ISBLANK(G779), G779=""),"Unknown",G779&lt;=12,"Child",G779&lt;=17,"Teen",G779&lt;=29,"Young Adult",G779&lt;=44,"Adult",G779&lt;=59,"Middle Age",G779&lt;=79,"Senior",G779&gt;=80,"Elderly")</f>
        <v>Middle Age</v>
      </c>
      <c r="I779" s="4" t="s">
        <v>2558</v>
      </c>
      <c r="K779" s="7"/>
      <c r="L779" s="4" t="s">
        <v>2564</v>
      </c>
      <c r="M779" s="4" t="s">
        <v>2573</v>
      </c>
      <c r="N779" s="4" t="s">
        <v>2585</v>
      </c>
      <c r="O779" s="4" t="s">
        <v>2601</v>
      </c>
      <c r="P779" s="11">
        <v>599.14977073965395</v>
      </c>
      <c r="Q779" t="s">
        <v>2609</v>
      </c>
      <c r="R779" t="str">
        <f t="shared" si="75"/>
        <v/>
      </c>
      <c r="S779" s="9">
        <v>1</v>
      </c>
      <c r="T779">
        <f t="shared" si="76"/>
        <v>0</v>
      </c>
      <c r="U779">
        <f t="shared" si="77"/>
        <v>599.14977073965395</v>
      </c>
    </row>
    <row r="780" spans="1:21" x14ac:dyDescent="0.35">
      <c r="A780" s="4" t="s">
        <v>792</v>
      </c>
      <c r="B780" s="2">
        <v>45645</v>
      </c>
      <c r="C780" s="9">
        <f t="shared" si="72"/>
        <v>12</v>
      </c>
      <c r="D780" s="9" t="str">
        <f t="shared" si="73"/>
        <v>Dec</v>
      </c>
      <c r="E780" s="9">
        <f t="shared" si="74"/>
        <v>2024</v>
      </c>
      <c r="F780" t="s">
        <v>2338</v>
      </c>
      <c r="G780" s="9">
        <v>21</v>
      </c>
      <c r="H780" s="9" t="str" cm="1">
        <f t="array" ref="H780">_xlfn.IFS(OR(ISBLANK(G780), G780=""),"Unknown",G780&lt;=12,"Child",G780&lt;=17,"Teen",G780&lt;=29,"Young Adult",G780&lt;=44,"Adult",G780&lt;=59,"Middle Age",G780&lt;=79,"Senior",G780&gt;=80,"Elderly")</f>
        <v>Young Adult</v>
      </c>
      <c r="I780" s="4" t="s">
        <v>2607</v>
      </c>
      <c r="K780" s="7">
        <v>96.2</v>
      </c>
      <c r="L780" s="4" t="s">
        <v>2567</v>
      </c>
      <c r="M780" s="4" t="s">
        <v>2575</v>
      </c>
      <c r="N780" s="4" t="s">
        <v>2589</v>
      </c>
      <c r="O780" s="4" t="s">
        <v>2599</v>
      </c>
      <c r="P780" s="11">
        <v>415.8</v>
      </c>
      <c r="Q780" s="4" t="s">
        <v>2603</v>
      </c>
      <c r="R780" t="str">
        <f t="shared" si="75"/>
        <v/>
      </c>
      <c r="S780" s="9">
        <v>2</v>
      </c>
      <c r="T780">
        <f t="shared" si="76"/>
        <v>415.8</v>
      </c>
      <c r="U780">
        <f t="shared" si="77"/>
        <v>0</v>
      </c>
    </row>
    <row r="781" spans="1:21" x14ac:dyDescent="0.35">
      <c r="A781" s="4" t="s">
        <v>793</v>
      </c>
      <c r="B781" s="2">
        <v>45662</v>
      </c>
      <c r="C781" s="9">
        <f t="shared" si="72"/>
        <v>1</v>
      </c>
      <c r="D781" s="9" t="str">
        <f t="shared" si="73"/>
        <v>Jan</v>
      </c>
      <c r="E781" s="9">
        <f t="shared" si="74"/>
        <v>2025</v>
      </c>
      <c r="F781" t="s">
        <v>2339</v>
      </c>
      <c r="G781" s="9">
        <v>68</v>
      </c>
      <c r="H781" s="9" t="str" cm="1">
        <f t="array" ref="H781">_xlfn.IFS(OR(ISBLANK(G781), G781=""),"Unknown",G781&lt;=12,"Child",G781&lt;=17,"Teen",G781&lt;=29,"Young Adult",G781&lt;=44,"Adult",G781&lt;=59,"Middle Age",G781&lt;=79,"Senior",G781&gt;=80,"Elderly")</f>
        <v>Senior</v>
      </c>
      <c r="I781" s="4" t="s">
        <v>2561</v>
      </c>
      <c r="K781" s="7"/>
      <c r="L781" s="4" t="s">
        <v>2565</v>
      </c>
      <c r="M781" s="4" t="s">
        <v>2575</v>
      </c>
      <c r="N781" s="4" t="s">
        <v>2585</v>
      </c>
      <c r="O781" s="4" t="s">
        <v>2600</v>
      </c>
      <c r="P781" s="11">
        <v>38.24</v>
      </c>
      <c r="Q781" t="s">
        <v>2609</v>
      </c>
      <c r="R781" t="str">
        <f t="shared" si="75"/>
        <v/>
      </c>
      <c r="S781" s="9">
        <v>1</v>
      </c>
      <c r="T781">
        <f t="shared" si="76"/>
        <v>0</v>
      </c>
      <c r="U781">
        <f t="shared" si="77"/>
        <v>38.24</v>
      </c>
    </row>
    <row r="782" spans="1:21" x14ac:dyDescent="0.35">
      <c r="A782" s="4" t="s">
        <v>794</v>
      </c>
      <c r="B782" s="2">
        <v>45763</v>
      </c>
      <c r="C782" s="9">
        <f t="shared" si="72"/>
        <v>4</v>
      </c>
      <c r="D782" s="9" t="str">
        <f t="shared" si="73"/>
        <v>Apr</v>
      </c>
      <c r="E782" s="9">
        <f t="shared" si="74"/>
        <v>2025</v>
      </c>
      <c r="F782" t="s">
        <v>2340</v>
      </c>
      <c r="H782" s="9" t="str" cm="1">
        <f t="array" ref="H782">_xlfn.IFS(OR(ISBLANK(G782), G782=""),"Unknown",G782&lt;=12,"Child",G782&lt;=17,"Teen",G782&lt;=29,"Young Adult",G782&lt;=44,"Adult",G782&lt;=59,"Middle Age",G782&lt;=79,"Senior",G782&gt;=80,"Elderly")</f>
        <v>Unknown</v>
      </c>
      <c r="I782" t="s">
        <v>2607</v>
      </c>
      <c r="K782" s="7"/>
      <c r="L782" s="4" t="s">
        <v>2568</v>
      </c>
      <c r="M782" s="4" t="s">
        <v>2579</v>
      </c>
      <c r="N782" s="4" t="s">
        <v>2584</v>
      </c>
      <c r="O782" s="4" t="s">
        <v>2598</v>
      </c>
      <c r="P782" s="11">
        <v>943.54</v>
      </c>
      <c r="Q782" s="4" t="s">
        <v>2602</v>
      </c>
      <c r="R782" t="str">
        <f t="shared" si="75"/>
        <v/>
      </c>
      <c r="S782" s="9">
        <v>1</v>
      </c>
      <c r="T782">
        <f t="shared" si="76"/>
        <v>0</v>
      </c>
      <c r="U782">
        <f t="shared" si="77"/>
        <v>943.54</v>
      </c>
    </row>
    <row r="783" spans="1:21" x14ac:dyDescent="0.35">
      <c r="A783" s="4" t="s">
        <v>795</v>
      </c>
      <c r="B783" s="2">
        <v>45470</v>
      </c>
      <c r="C783" s="9">
        <f t="shared" si="72"/>
        <v>6</v>
      </c>
      <c r="D783" s="9" t="str">
        <f t="shared" si="73"/>
        <v>Jun</v>
      </c>
      <c r="E783" s="9">
        <f t="shared" si="74"/>
        <v>2024</v>
      </c>
      <c r="F783" t="s">
        <v>2341</v>
      </c>
      <c r="H783" s="9" t="str" cm="1">
        <f t="array" ref="H783">_xlfn.IFS(OR(ISBLANK(G783), G783=""),"Unknown",G783&lt;=12,"Child",G783&lt;=17,"Teen",G783&lt;=29,"Young Adult",G783&lt;=44,"Adult",G783&lt;=59,"Middle Age",G783&lt;=79,"Senior",G783&gt;=80,"Elderly")</f>
        <v>Unknown</v>
      </c>
      <c r="I783" t="s">
        <v>2607</v>
      </c>
      <c r="K783" s="7">
        <v>81</v>
      </c>
      <c r="L783" s="4" t="s">
        <v>2568</v>
      </c>
      <c r="M783" s="4" t="s">
        <v>2573</v>
      </c>
      <c r="N783" s="4" t="s">
        <v>2585</v>
      </c>
      <c r="O783" s="4" t="s">
        <v>2601</v>
      </c>
      <c r="P783" s="11">
        <v>322.76</v>
      </c>
      <c r="Q783" s="4" t="s">
        <v>2604</v>
      </c>
      <c r="R783" t="str">
        <f t="shared" si="75"/>
        <v/>
      </c>
      <c r="S783" s="9" t="s">
        <v>2610</v>
      </c>
      <c r="T783">
        <f t="shared" si="76"/>
        <v>0</v>
      </c>
      <c r="U783">
        <f t="shared" si="77"/>
        <v>322.76</v>
      </c>
    </row>
    <row r="784" spans="1:21" x14ac:dyDescent="0.35">
      <c r="A784" s="4" t="s">
        <v>796</v>
      </c>
      <c r="B784" s="2">
        <v>45717</v>
      </c>
      <c r="C784" s="9">
        <f t="shared" si="72"/>
        <v>3</v>
      </c>
      <c r="D784" s="9" t="str">
        <f t="shared" si="73"/>
        <v>Mar</v>
      </c>
      <c r="E784" s="9">
        <f t="shared" si="74"/>
        <v>2025</v>
      </c>
      <c r="F784" t="s">
        <v>2342</v>
      </c>
      <c r="G784" s="9">
        <v>67</v>
      </c>
      <c r="H784" s="9" t="str" cm="1">
        <f t="array" ref="H784">_xlfn.IFS(OR(ISBLANK(G784), G784=""),"Unknown",G784&lt;=12,"Child",G784&lt;=17,"Teen",G784&lt;=29,"Young Adult",G784&lt;=44,"Adult",G784&lt;=59,"Middle Age",G784&lt;=79,"Senior",G784&gt;=80,"Elderly")</f>
        <v>Senior</v>
      </c>
      <c r="I784" t="s">
        <v>2607</v>
      </c>
      <c r="K784" s="7">
        <v>49.5</v>
      </c>
      <c r="L784" s="4" t="s">
        <v>2568</v>
      </c>
      <c r="M784" s="4" t="s">
        <v>2581</v>
      </c>
      <c r="N784" s="4" t="s">
        <v>2586</v>
      </c>
      <c r="O784" s="4" t="s">
        <v>2600</v>
      </c>
      <c r="P784" s="11">
        <v>721.03</v>
      </c>
      <c r="Q784" s="4" t="s">
        <v>2602</v>
      </c>
      <c r="R784" t="str">
        <f t="shared" si="75"/>
        <v/>
      </c>
      <c r="S784" s="9" t="s">
        <v>2610</v>
      </c>
      <c r="T784">
        <f t="shared" si="76"/>
        <v>0</v>
      </c>
      <c r="U784">
        <f t="shared" si="77"/>
        <v>721.03</v>
      </c>
    </row>
    <row r="785" spans="1:21" x14ac:dyDescent="0.35">
      <c r="A785" s="4" t="s">
        <v>797</v>
      </c>
      <c r="B785" s="2">
        <v>45794</v>
      </c>
      <c r="C785" s="9">
        <f t="shared" si="72"/>
        <v>5</v>
      </c>
      <c r="D785" s="9" t="str">
        <f t="shared" si="73"/>
        <v>May</v>
      </c>
      <c r="E785" s="9">
        <f t="shared" si="74"/>
        <v>2025</v>
      </c>
      <c r="F785" t="s">
        <v>2343</v>
      </c>
      <c r="H785" s="9" t="str" cm="1">
        <f t="array" ref="H785">_xlfn.IFS(OR(ISBLANK(G785), G785=""),"Unknown",G785&lt;=12,"Child",G785&lt;=17,"Teen",G785&lt;=29,"Young Adult",G785&lt;=44,"Adult",G785&lt;=59,"Middle Age",G785&lt;=79,"Senior",G785&gt;=80,"Elderly")</f>
        <v>Unknown</v>
      </c>
      <c r="I785" s="4" t="s">
        <v>2607</v>
      </c>
      <c r="J785" s="7">
        <v>112.7</v>
      </c>
      <c r="K785" s="7"/>
      <c r="L785" s="4" t="s">
        <v>2565</v>
      </c>
      <c r="M785" s="4" t="s">
        <v>2574</v>
      </c>
      <c r="N785" s="4" t="s">
        <v>2593</v>
      </c>
      <c r="O785" s="4" t="s">
        <v>2599</v>
      </c>
      <c r="P785" s="11">
        <v>857.59</v>
      </c>
      <c r="Q785" s="4" t="s">
        <v>2602</v>
      </c>
      <c r="R785" t="str">
        <f t="shared" si="75"/>
        <v/>
      </c>
      <c r="S785" s="9">
        <v>2</v>
      </c>
      <c r="T785">
        <f t="shared" si="76"/>
        <v>0</v>
      </c>
      <c r="U785">
        <f t="shared" si="77"/>
        <v>857.59</v>
      </c>
    </row>
    <row r="786" spans="1:21" x14ac:dyDescent="0.35">
      <c r="A786" s="4" t="s">
        <v>798</v>
      </c>
      <c r="B786" s="2">
        <v>45471</v>
      </c>
      <c r="C786" s="9">
        <f t="shared" si="72"/>
        <v>6</v>
      </c>
      <c r="D786" s="9" t="str">
        <f t="shared" si="73"/>
        <v>Jun</v>
      </c>
      <c r="E786" s="9">
        <f t="shared" si="74"/>
        <v>2024</v>
      </c>
      <c r="F786" t="s">
        <v>2344</v>
      </c>
      <c r="H786" s="9" t="str" cm="1">
        <f t="array" ref="H786">_xlfn.IFS(OR(ISBLANK(G786), G786=""),"Unknown",G786&lt;=12,"Child",G786&lt;=17,"Teen",G786&lt;=29,"Young Adult",G786&lt;=44,"Adult",G786&lt;=59,"Middle Age",G786&lt;=79,"Senior",G786&gt;=80,"Elderly")</f>
        <v>Unknown</v>
      </c>
      <c r="I786" s="4" t="s">
        <v>2558</v>
      </c>
      <c r="K786" s="7"/>
      <c r="L786" s="4" t="s">
        <v>2565</v>
      </c>
      <c r="M786" s="4" t="s">
        <v>2574</v>
      </c>
      <c r="N786" s="4" t="s">
        <v>2588</v>
      </c>
      <c r="O786" s="4" t="s">
        <v>2599</v>
      </c>
      <c r="P786" s="11">
        <v>828.12502742778702</v>
      </c>
      <c r="Q786" s="4" t="s">
        <v>2602</v>
      </c>
      <c r="R786" t="str">
        <f t="shared" si="75"/>
        <v/>
      </c>
      <c r="S786" s="9" t="s">
        <v>2610</v>
      </c>
      <c r="T786">
        <f t="shared" si="76"/>
        <v>0</v>
      </c>
      <c r="U786">
        <f t="shared" si="77"/>
        <v>828.12502742778702</v>
      </c>
    </row>
    <row r="787" spans="1:21" x14ac:dyDescent="0.35">
      <c r="A787" s="4" t="s">
        <v>799</v>
      </c>
      <c r="B787" s="2">
        <v>45933</v>
      </c>
      <c r="C787" s="9">
        <f t="shared" si="72"/>
        <v>10</v>
      </c>
      <c r="D787" s="9" t="str">
        <f t="shared" si="73"/>
        <v>Oct</v>
      </c>
      <c r="E787" s="9">
        <f t="shared" si="74"/>
        <v>2025</v>
      </c>
      <c r="F787" t="s">
        <v>2345</v>
      </c>
      <c r="H787" s="9" t="str" cm="1">
        <f t="array" ref="H787">_xlfn.IFS(OR(ISBLANK(G787), G787=""),"Unknown",G787&lt;=12,"Child",G787&lt;=17,"Teen",G787&lt;=29,"Young Adult",G787&lt;=44,"Adult",G787&lt;=59,"Middle Age",G787&lt;=79,"Senior",G787&gt;=80,"Elderly")</f>
        <v>Unknown</v>
      </c>
      <c r="I787" s="4" t="s">
        <v>2607</v>
      </c>
      <c r="K787" s="7"/>
      <c r="L787" s="4" t="s">
        <v>2565</v>
      </c>
      <c r="M787" s="4" t="s">
        <v>2581</v>
      </c>
      <c r="N787" s="4" t="s">
        <v>2586</v>
      </c>
      <c r="O787" s="4" t="s">
        <v>2598</v>
      </c>
      <c r="P787" s="11">
        <v>971.89</v>
      </c>
      <c r="Q787" s="4" t="s">
        <v>2602</v>
      </c>
      <c r="R787" t="str">
        <f t="shared" si="75"/>
        <v/>
      </c>
      <c r="S787" s="9">
        <v>4</v>
      </c>
      <c r="T787">
        <f t="shared" si="76"/>
        <v>0</v>
      </c>
      <c r="U787">
        <f t="shared" si="77"/>
        <v>971.89</v>
      </c>
    </row>
    <row r="788" spans="1:21" x14ac:dyDescent="0.35">
      <c r="A788" s="4" t="s">
        <v>800</v>
      </c>
      <c r="B788" s="2">
        <v>45639</v>
      </c>
      <c r="C788" s="9">
        <f t="shared" si="72"/>
        <v>12</v>
      </c>
      <c r="D788" s="9" t="str">
        <f t="shared" si="73"/>
        <v>Dec</v>
      </c>
      <c r="E788" s="9">
        <f t="shared" si="74"/>
        <v>2024</v>
      </c>
      <c r="F788" t="s">
        <v>2346</v>
      </c>
      <c r="G788" s="9">
        <v>90</v>
      </c>
      <c r="H788" s="9" t="str" cm="1">
        <f t="array" ref="H788">_xlfn.IFS(OR(ISBLANK(G788), G788=""),"Unknown",G788&lt;=12,"Child",G788&lt;=17,"Teen",G788&lt;=29,"Young Adult",G788&lt;=44,"Adult",G788&lt;=59,"Middle Age",G788&lt;=79,"Senior",G788&gt;=80,"Elderly")</f>
        <v>Elderly</v>
      </c>
      <c r="I788" s="4" t="s">
        <v>2561</v>
      </c>
      <c r="K788" s="7"/>
      <c r="L788" s="4" t="s">
        <v>2568</v>
      </c>
      <c r="M788" s="4" t="s">
        <v>2571</v>
      </c>
      <c r="N788" s="4" t="s">
        <v>2586</v>
      </c>
      <c r="O788" s="4" t="s">
        <v>2598</v>
      </c>
      <c r="P788" s="11">
        <v>90.44</v>
      </c>
      <c r="Q788" s="4" t="s">
        <v>2604</v>
      </c>
      <c r="R788" t="str">
        <f t="shared" si="75"/>
        <v/>
      </c>
      <c r="S788" s="9">
        <v>4</v>
      </c>
      <c r="T788">
        <f t="shared" si="76"/>
        <v>0</v>
      </c>
      <c r="U788">
        <f t="shared" si="77"/>
        <v>90.44</v>
      </c>
    </row>
    <row r="789" spans="1:21" x14ac:dyDescent="0.35">
      <c r="A789" s="4" t="s">
        <v>801</v>
      </c>
      <c r="B789" s="2">
        <v>45621</v>
      </c>
      <c r="C789" s="9">
        <f t="shared" si="72"/>
        <v>11</v>
      </c>
      <c r="D789" s="9" t="str">
        <f t="shared" si="73"/>
        <v>Nov</v>
      </c>
      <c r="E789" s="9">
        <f t="shared" si="74"/>
        <v>2024</v>
      </c>
      <c r="F789" t="s">
        <v>2347</v>
      </c>
      <c r="G789" s="9">
        <v>3</v>
      </c>
      <c r="H789" s="9" t="str" cm="1">
        <f t="array" ref="H789">_xlfn.IFS(OR(ISBLANK(G789), G789=""),"Unknown",G789&lt;=12,"Child",G789&lt;=17,"Teen",G789&lt;=29,"Young Adult",G789&lt;=44,"Adult",G789&lt;=59,"Middle Age",G789&lt;=79,"Senior",G789&gt;=80,"Elderly")</f>
        <v>Child</v>
      </c>
      <c r="I789" s="4" t="s">
        <v>2558</v>
      </c>
      <c r="K789" s="7">
        <v>56</v>
      </c>
      <c r="L789" s="4" t="s">
        <v>2564</v>
      </c>
      <c r="M789" s="4" t="s">
        <v>2579</v>
      </c>
      <c r="N789" s="4" t="s">
        <v>2587</v>
      </c>
      <c r="O789" s="4" t="s">
        <v>2599</v>
      </c>
      <c r="P789" s="11">
        <v>647.34</v>
      </c>
      <c r="Q789" s="4" t="s">
        <v>2602</v>
      </c>
      <c r="R789" t="str">
        <f t="shared" si="75"/>
        <v/>
      </c>
      <c r="S789" s="9" t="s">
        <v>2610</v>
      </c>
      <c r="T789">
        <f t="shared" si="76"/>
        <v>0</v>
      </c>
      <c r="U789">
        <f t="shared" si="77"/>
        <v>647.34</v>
      </c>
    </row>
    <row r="790" spans="1:21" x14ac:dyDescent="0.35">
      <c r="A790" s="4" t="s">
        <v>802</v>
      </c>
      <c r="B790" s="2">
        <v>45621</v>
      </c>
      <c r="C790" s="9">
        <f t="shared" si="72"/>
        <v>11</v>
      </c>
      <c r="D790" s="9" t="str">
        <f t="shared" si="73"/>
        <v>Nov</v>
      </c>
      <c r="E790" s="9">
        <f t="shared" si="74"/>
        <v>2024</v>
      </c>
      <c r="F790" t="s">
        <v>2348</v>
      </c>
      <c r="G790" s="9">
        <v>74</v>
      </c>
      <c r="H790" s="9" t="str" cm="1">
        <f t="array" ref="H790">_xlfn.IFS(OR(ISBLANK(G790), G790=""),"Unknown",G790&lt;=12,"Child",G790&lt;=17,"Teen",G790&lt;=29,"Young Adult",G790&lt;=44,"Adult",G790&lt;=59,"Middle Age",G790&lt;=79,"Senior",G790&gt;=80,"Elderly")</f>
        <v>Senior</v>
      </c>
      <c r="I790" t="s">
        <v>2607</v>
      </c>
      <c r="J790" s="7">
        <v>118.5</v>
      </c>
      <c r="K790" s="7"/>
      <c r="L790" s="4" t="s">
        <v>2563</v>
      </c>
      <c r="M790" s="4" t="s">
        <v>2580</v>
      </c>
      <c r="N790" s="4" t="s">
        <v>2586</v>
      </c>
      <c r="O790" s="4" t="s">
        <v>2599</v>
      </c>
      <c r="P790" s="11">
        <v>776.79</v>
      </c>
      <c r="Q790" t="s">
        <v>2609</v>
      </c>
      <c r="R790" t="str">
        <f t="shared" si="75"/>
        <v/>
      </c>
      <c r="S790" s="9">
        <v>1</v>
      </c>
      <c r="T790">
        <f t="shared" si="76"/>
        <v>0</v>
      </c>
      <c r="U790">
        <f t="shared" si="77"/>
        <v>776.79</v>
      </c>
    </row>
    <row r="791" spans="1:21" x14ac:dyDescent="0.35">
      <c r="A791" s="4" t="s">
        <v>803</v>
      </c>
      <c r="B791" s="2">
        <v>45523</v>
      </c>
      <c r="C791" s="9">
        <f t="shared" si="72"/>
        <v>8</v>
      </c>
      <c r="D791" s="9" t="str">
        <f t="shared" si="73"/>
        <v>Aug</v>
      </c>
      <c r="E791" s="9">
        <f t="shared" si="74"/>
        <v>2024</v>
      </c>
      <c r="F791" t="s">
        <v>2349</v>
      </c>
      <c r="G791" s="9">
        <v>11</v>
      </c>
      <c r="H791" s="9" t="str" cm="1">
        <f t="array" ref="H791">_xlfn.IFS(OR(ISBLANK(G791), G791=""),"Unknown",G791&lt;=12,"Child",G791&lt;=17,"Teen",G791&lt;=29,"Young Adult",G791&lt;=44,"Adult",G791&lt;=59,"Middle Age",G791&lt;=79,"Senior",G791&gt;=80,"Elderly")</f>
        <v>Child</v>
      </c>
      <c r="I791" s="4" t="s">
        <v>2561</v>
      </c>
      <c r="K791" s="7">
        <v>52</v>
      </c>
      <c r="L791" s="4" t="s">
        <v>2566</v>
      </c>
      <c r="M791" s="4" t="s">
        <v>2579</v>
      </c>
      <c r="N791" s="4" t="s">
        <v>2587</v>
      </c>
      <c r="O791" s="4" t="s">
        <v>2598</v>
      </c>
      <c r="P791" s="11">
        <v>293.75</v>
      </c>
      <c r="Q791" s="4" t="s">
        <v>2603</v>
      </c>
      <c r="R791" t="str">
        <f t="shared" si="75"/>
        <v/>
      </c>
      <c r="S791" s="9">
        <v>3</v>
      </c>
      <c r="T791">
        <f t="shared" si="76"/>
        <v>293.75</v>
      </c>
      <c r="U791">
        <f t="shared" si="77"/>
        <v>0</v>
      </c>
    </row>
    <row r="792" spans="1:21" x14ac:dyDescent="0.35">
      <c r="A792" s="4" t="s">
        <v>804</v>
      </c>
      <c r="B792" s="2">
        <v>45556</v>
      </c>
      <c r="C792" s="9">
        <f t="shared" si="72"/>
        <v>9</v>
      </c>
      <c r="D792" s="9" t="str">
        <f t="shared" si="73"/>
        <v>Sep</v>
      </c>
      <c r="E792" s="9">
        <f t="shared" si="74"/>
        <v>2024</v>
      </c>
      <c r="F792" t="s">
        <v>2350</v>
      </c>
      <c r="H792" s="9" t="str" cm="1">
        <f t="array" ref="H792">_xlfn.IFS(OR(ISBLANK(G792), G792=""),"Unknown",G792&lt;=12,"Child",G792&lt;=17,"Teen",G792&lt;=29,"Young Adult",G792&lt;=44,"Adult",G792&lt;=59,"Middle Age",G792&lt;=79,"Senior",G792&gt;=80,"Elderly")</f>
        <v>Unknown</v>
      </c>
      <c r="I792" s="4" t="s">
        <v>2558</v>
      </c>
      <c r="J792" s="7">
        <v>167.4</v>
      </c>
      <c r="K792" s="7"/>
      <c r="L792" s="4" t="s">
        <v>2564</v>
      </c>
      <c r="M792" s="4" t="s">
        <v>2576</v>
      </c>
      <c r="N792" s="4" t="s">
        <v>2586</v>
      </c>
      <c r="O792" s="4" t="s">
        <v>2601</v>
      </c>
      <c r="P792" s="11">
        <v>156.53</v>
      </c>
      <c r="Q792" s="4" t="s">
        <v>2603</v>
      </c>
      <c r="R792" t="str">
        <f t="shared" si="75"/>
        <v/>
      </c>
      <c r="S792" s="9">
        <v>5</v>
      </c>
      <c r="T792">
        <f t="shared" si="76"/>
        <v>156.53</v>
      </c>
      <c r="U792">
        <f t="shared" si="77"/>
        <v>0</v>
      </c>
    </row>
    <row r="793" spans="1:21" x14ac:dyDescent="0.35">
      <c r="A793" s="4" t="s">
        <v>805</v>
      </c>
      <c r="B793" s="2">
        <v>45577</v>
      </c>
      <c r="C793" s="9">
        <f t="shared" si="72"/>
        <v>10</v>
      </c>
      <c r="D793" s="9" t="str">
        <f t="shared" si="73"/>
        <v>Oct</v>
      </c>
      <c r="E793" s="9">
        <f t="shared" si="74"/>
        <v>2024</v>
      </c>
      <c r="F793" t="s">
        <v>2351</v>
      </c>
      <c r="H793" s="9" t="str" cm="1">
        <f t="array" ref="H793">_xlfn.IFS(OR(ISBLANK(G793), G793=""),"Unknown",G793&lt;=12,"Child",G793&lt;=17,"Teen",G793&lt;=29,"Young Adult",G793&lt;=44,"Adult",G793&lt;=59,"Middle Age",G793&lt;=79,"Senior",G793&gt;=80,"Elderly")</f>
        <v>Unknown</v>
      </c>
      <c r="I793" s="4" t="s">
        <v>2561</v>
      </c>
      <c r="J793" s="7">
        <v>134.80000000000001</v>
      </c>
      <c r="K793" s="7"/>
      <c r="L793" s="4" t="s">
        <v>2568</v>
      </c>
      <c r="M793" s="4" t="s">
        <v>2575</v>
      </c>
      <c r="N793" s="4" t="s">
        <v>2584</v>
      </c>
      <c r="O793" s="4" t="s">
        <v>2598</v>
      </c>
      <c r="P793" s="11">
        <v>152.61000000000001</v>
      </c>
      <c r="Q793" s="4" t="s">
        <v>2602</v>
      </c>
      <c r="R793" t="str">
        <f t="shared" si="75"/>
        <v/>
      </c>
      <c r="S793" s="9">
        <v>5</v>
      </c>
      <c r="T793">
        <f t="shared" si="76"/>
        <v>0</v>
      </c>
      <c r="U793">
        <f t="shared" si="77"/>
        <v>152.61000000000001</v>
      </c>
    </row>
    <row r="794" spans="1:21" x14ac:dyDescent="0.35">
      <c r="A794" s="4" t="s">
        <v>806</v>
      </c>
      <c r="B794" s="2">
        <v>45753</v>
      </c>
      <c r="C794" s="9">
        <f t="shared" si="72"/>
        <v>4</v>
      </c>
      <c r="D794" s="9" t="str">
        <f t="shared" si="73"/>
        <v>Apr</v>
      </c>
      <c r="E794" s="9">
        <f t="shared" si="74"/>
        <v>2025</v>
      </c>
      <c r="F794" t="s">
        <v>2352</v>
      </c>
      <c r="G794" s="9">
        <v>46</v>
      </c>
      <c r="H794" s="9" t="str" cm="1">
        <f t="array" ref="H794">_xlfn.IFS(OR(ISBLANK(G794), G794=""),"Unknown",G794&lt;=12,"Child",G794&lt;=17,"Teen",G794&lt;=29,"Young Adult",G794&lt;=44,"Adult",G794&lt;=59,"Middle Age",G794&lt;=79,"Senior",G794&gt;=80,"Elderly")</f>
        <v>Middle Age</v>
      </c>
      <c r="I794" s="4" t="s">
        <v>2607</v>
      </c>
      <c r="K794" s="7"/>
      <c r="L794" s="4" t="s">
        <v>2566</v>
      </c>
      <c r="M794" s="4" t="s">
        <v>2579</v>
      </c>
      <c r="N794" s="4" t="s">
        <v>2584</v>
      </c>
      <c r="O794" s="4" t="s">
        <v>2600</v>
      </c>
      <c r="P794" s="11">
        <v>657.88</v>
      </c>
      <c r="Q794" t="s">
        <v>2609</v>
      </c>
      <c r="R794" t="str">
        <f t="shared" si="75"/>
        <v/>
      </c>
      <c r="S794" s="9">
        <v>1</v>
      </c>
      <c r="T794">
        <f t="shared" si="76"/>
        <v>0</v>
      </c>
      <c r="U794">
        <f t="shared" si="77"/>
        <v>657.88</v>
      </c>
    </row>
    <row r="795" spans="1:21" x14ac:dyDescent="0.35">
      <c r="A795" s="4" t="s">
        <v>807</v>
      </c>
      <c r="B795" s="2">
        <v>45560</v>
      </c>
      <c r="C795" s="9">
        <f t="shared" si="72"/>
        <v>9</v>
      </c>
      <c r="D795" s="9" t="str">
        <f t="shared" si="73"/>
        <v>Sep</v>
      </c>
      <c r="E795" s="9">
        <f t="shared" si="74"/>
        <v>2024</v>
      </c>
      <c r="F795" t="s">
        <v>2353</v>
      </c>
      <c r="G795" s="9">
        <v>73</v>
      </c>
      <c r="H795" s="9" t="str" cm="1">
        <f t="array" ref="H795">_xlfn.IFS(OR(ISBLANK(G795), G795=""),"Unknown",G795&lt;=12,"Child",G795&lt;=17,"Teen",G795&lt;=29,"Young Adult",G795&lt;=44,"Adult",G795&lt;=59,"Middle Age",G795&lt;=79,"Senior",G795&gt;=80,"Elderly")</f>
        <v>Senior</v>
      </c>
      <c r="I795" s="4" t="s">
        <v>2561</v>
      </c>
      <c r="K795" s="7"/>
      <c r="L795" s="4" t="s">
        <v>2563</v>
      </c>
      <c r="M795" s="4" t="s">
        <v>2580</v>
      </c>
      <c r="N795" s="4" t="s">
        <v>2589</v>
      </c>
      <c r="O795" s="4" t="s">
        <v>2600</v>
      </c>
      <c r="P795" s="11">
        <v>936.48</v>
      </c>
      <c r="Q795" s="4" t="s">
        <v>2602</v>
      </c>
      <c r="R795" t="str">
        <f t="shared" si="75"/>
        <v/>
      </c>
      <c r="S795" s="9">
        <v>1</v>
      </c>
      <c r="T795">
        <f t="shared" si="76"/>
        <v>0</v>
      </c>
      <c r="U795">
        <f t="shared" si="77"/>
        <v>936.48</v>
      </c>
    </row>
    <row r="796" spans="1:21" x14ac:dyDescent="0.35">
      <c r="A796" s="4" t="s">
        <v>808</v>
      </c>
      <c r="B796" s="2">
        <v>45680</v>
      </c>
      <c r="C796" s="9">
        <f t="shared" si="72"/>
        <v>1</v>
      </c>
      <c r="D796" s="9" t="str">
        <f t="shared" si="73"/>
        <v>Jan</v>
      </c>
      <c r="E796" s="9">
        <f t="shared" si="74"/>
        <v>2025</v>
      </c>
      <c r="F796" t="s">
        <v>2354</v>
      </c>
      <c r="H796" s="9" t="str" cm="1">
        <f t="array" ref="H796">_xlfn.IFS(OR(ISBLANK(G796), G796=""),"Unknown",G796&lt;=12,"Child",G796&lt;=17,"Teen",G796&lt;=29,"Young Adult",G796&lt;=44,"Adult",G796&lt;=59,"Middle Age",G796&lt;=79,"Senior",G796&gt;=80,"Elderly")</f>
        <v>Unknown</v>
      </c>
      <c r="I796" t="s">
        <v>2607</v>
      </c>
      <c r="K796" s="7"/>
      <c r="L796" s="4" t="s">
        <v>2563</v>
      </c>
      <c r="M796" s="4" t="s">
        <v>2581</v>
      </c>
      <c r="N796" s="4" t="s">
        <v>2589</v>
      </c>
      <c r="O796" s="4" t="s">
        <v>2600</v>
      </c>
      <c r="P796" s="11">
        <v>712.63</v>
      </c>
      <c r="Q796" t="s">
        <v>2609</v>
      </c>
      <c r="R796" t="str">
        <f t="shared" si="75"/>
        <v/>
      </c>
      <c r="S796" s="9">
        <v>1</v>
      </c>
      <c r="T796">
        <f t="shared" si="76"/>
        <v>0</v>
      </c>
      <c r="U796">
        <f t="shared" si="77"/>
        <v>712.63</v>
      </c>
    </row>
    <row r="797" spans="1:21" x14ac:dyDescent="0.35">
      <c r="A797" s="4" t="s">
        <v>809</v>
      </c>
      <c r="B797" s="2">
        <v>45423</v>
      </c>
      <c r="C797" s="9">
        <f t="shared" si="72"/>
        <v>5</v>
      </c>
      <c r="D797" s="9" t="str">
        <f t="shared" si="73"/>
        <v>May</v>
      </c>
      <c r="E797" s="9">
        <f t="shared" si="74"/>
        <v>2024</v>
      </c>
      <c r="F797" t="s">
        <v>2355</v>
      </c>
      <c r="H797" s="9" t="str" cm="1">
        <f t="array" ref="H797">_xlfn.IFS(OR(ISBLANK(G797), G797=""),"Unknown",G797&lt;=12,"Child",G797&lt;=17,"Teen",G797&lt;=29,"Young Adult",G797&lt;=44,"Adult",G797&lt;=59,"Middle Age",G797&lt;=79,"Senior",G797&gt;=80,"Elderly")</f>
        <v>Unknown</v>
      </c>
      <c r="I797" s="4" t="s">
        <v>2561</v>
      </c>
      <c r="J797" s="7">
        <v>143.19999999999999</v>
      </c>
      <c r="K797" s="7"/>
      <c r="L797" s="4" t="s">
        <v>2568</v>
      </c>
      <c r="M797" s="4" t="s">
        <v>2581</v>
      </c>
      <c r="N797" s="4" t="s">
        <v>2587</v>
      </c>
      <c r="O797" s="4" t="s">
        <v>2600</v>
      </c>
      <c r="P797" s="11">
        <v>938.87</v>
      </c>
      <c r="Q797" s="4" t="s">
        <v>2602</v>
      </c>
      <c r="R797" t="str">
        <f t="shared" si="75"/>
        <v/>
      </c>
      <c r="S797" s="9">
        <v>4</v>
      </c>
      <c r="T797">
        <f t="shared" si="76"/>
        <v>0</v>
      </c>
      <c r="U797">
        <f t="shared" si="77"/>
        <v>938.87</v>
      </c>
    </row>
    <row r="798" spans="1:21" x14ac:dyDescent="0.35">
      <c r="A798" s="4" t="s">
        <v>810</v>
      </c>
      <c r="B798" s="2">
        <v>45962</v>
      </c>
      <c r="C798" s="9">
        <f t="shared" si="72"/>
        <v>11</v>
      </c>
      <c r="D798" s="9" t="str">
        <f t="shared" si="73"/>
        <v>Nov</v>
      </c>
      <c r="E798" s="9">
        <f t="shared" si="74"/>
        <v>2025</v>
      </c>
      <c r="F798" t="s">
        <v>2356</v>
      </c>
      <c r="H798" s="9" t="str" cm="1">
        <f t="array" ref="H798">_xlfn.IFS(OR(ISBLANK(G798), G798=""),"Unknown",G798&lt;=12,"Child",G798&lt;=17,"Teen",G798&lt;=29,"Young Adult",G798&lt;=44,"Adult",G798&lt;=59,"Middle Age",G798&lt;=79,"Senior",G798&gt;=80,"Elderly")</f>
        <v>Unknown</v>
      </c>
      <c r="I798" s="4" t="s">
        <v>2561</v>
      </c>
      <c r="K798" s="7"/>
      <c r="L798" s="4" t="s">
        <v>2563</v>
      </c>
      <c r="M798" s="4" t="s">
        <v>2577</v>
      </c>
      <c r="N798" s="4" t="s">
        <v>2585</v>
      </c>
      <c r="O798" s="4" t="s">
        <v>2601</v>
      </c>
      <c r="P798" s="11">
        <v>507.37</v>
      </c>
      <c r="Q798" t="s">
        <v>2609</v>
      </c>
      <c r="R798" t="str">
        <f t="shared" si="75"/>
        <v/>
      </c>
      <c r="S798" s="9">
        <v>4</v>
      </c>
      <c r="T798">
        <f t="shared" si="76"/>
        <v>0</v>
      </c>
      <c r="U798">
        <f t="shared" si="77"/>
        <v>507.37</v>
      </c>
    </row>
    <row r="799" spans="1:21" x14ac:dyDescent="0.35">
      <c r="A799" s="4" t="s">
        <v>811</v>
      </c>
      <c r="B799" s="2">
        <v>45543</v>
      </c>
      <c r="C799" s="9">
        <f t="shared" si="72"/>
        <v>9</v>
      </c>
      <c r="D799" s="9" t="str">
        <f t="shared" si="73"/>
        <v>Sep</v>
      </c>
      <c r="E799" s="9">
        <f t="shared" si="74"/>
        <v>2024</v>
      </c>
      <c r="F799" t="s">
        <v>2357</v>
      </c>
      <c r="G799" s="9">
        <v>48</v>
      </c>
      <c r="H799" s="9" t="str" cm="1">
        <f t="array" ref="H799">_xlfn.IFS(OR(ISBLANK(G799), G799=""),"Unknown",G799&lt;=12,"Child",G799&lt;=17,"Teen",G799&lt;=29,"Young Adult",G799&lt;=44,"Adult",G799&lt;=59,"Middle Age",G799&lt;=79,"Senior",G799&gt;=80,"Elderly")</f>
        <v>Middle Age</v>
      </c>
      <c r="I799" s="4" t="s">
        <v>2558</v>
      </c>
      <c r="K799" s="7"/>
      <c r="L799" s="4" t="s">
        <v>2568</v>
      </c>
      <c r="M799" s="4" t="s">
        <v>2577</v>
      </c>
      <c r="N799" s="4" t="s">
        <v>2585</v>
      </c>
      <c r="O799" s="4" t="s">
        <v>2599</v>
      </c>
      <c r="P799" s="11">
        <v>104.89</v>
      </c>
      <c r="Q799" t="s">
        <v>2609</v>
      </c>
      <c r="R799" t="str">
        <f t="shared" si="75"/>
        <v/>
      </c>
      <c r="S799" s="9" t="s">
        <v>2610</v>
      </c>
      <c r="T799">
        <f t="shared" si="76"/>
        <v>0</v>
      </c>
      <c r="U799">
        <f t="shared" si="77"/>
        <v>104.89</v>
      </c>
    </row>
    <row r="800" spans="1:21" x14ac:dyDescent="0.35">
      <c r="A800" s="4" t="s">
        <v>812</v>
      </c>
      <c r="B800" s="2">
        <v>45813</v>
      </c>
      <c r="C800" s="9">
        <f t="shared" si="72"/>
        <v>6</v>
      </c>
      <c r="D800" s="9" t="str">
        <f t="shared" si="73"/>
        <v>Jun</v>
      </c>
      <c r="E800" s="9">
        <f t="shared" si="74"/>
        <v>2025</v>
      </c>
      <c r="F800" t="s">
        <v>2358</v>
      </c>
      <c r="G800" s="9">
        <v>41</v>
      </c>
      <c r="H800" s="9" t="str" cm="1">
        <f t="array" ref="H800">_xlfn.IFS(OR(ISBLANK(G800), G800=""),"Unknown",G800&lt;=12,"Child",G800&lt;=17,"Teen",G800&lt;=29,"Young Adult",G800&lt;=44,"Adult",G800&lt;=59,"Middle Age",G800&lt;=79,"Senior",G800&gt;=80,"Elderly")</f>
        <v>Adult</v>
      </c>
      <c r="I800" s="4" t="s">
        <v>2558</v>
      </c>
      <c r="K800" s="7">
        <v>77.599999999999994</v>
      </c>
      <c r="L800" s="4" t="s">
        <v>2566</v>
      </c>
      <c r="M800" s="4" t="s">
        <v>2576</v>
      </c>
      <c r="N800" s="4" t="s">
        <v>2586</v>
      </c>
      <c r="O800" s="4" t="s">
        <v>2601</v>
      </c>
      <c r="P800" s="11">
        <v>144.79</v>
      </c>
      <c r="Q800" t="s">
        <v>2609</v>
      </c>
      <c r="R800" t="str">
        <f t="shared" si="75"/>
        <v/>
      </c>
      <c r="S800" s="9" t="s">
        <v>2610</v>
      </c>
      <c r="T800">
        <f t="shared" si="76"/>
        <v>0</v>
      </c>
      <c r="U800">
        <f t="shared" si="77"/>
        <v>144.79</v>
      </c>
    </row>
    <row r="801" spans="1:21" x14ac:dyDescent="0.35">
      <c r="A801" s="4" t="s">
        <v>813</v>
      </c>
      <c r="B801" s="2">
        <v>45997</v>
      </c>
      <c r="C801" s="9">
        <f t="shared" si="72"/>
        <v>12</v>
      </c>
      <c r="D801" s="9" t="str">
        <f t="shared" si="73"/>
        <v>Dec</v>
      </c>
      <c r="E801" s="9">
        <f t="shared" si="74"/>
        <v>2025</v>
      </c>
      <c r="F801" t="s">
        <v>2359</v>
      </c>
      <c r="H801" s="9" t="str" cm="1">
        <f t="array" ref="H801">_xlfn.IFS(OR(ISBLANK(G801), G801=""),"Unknown",G801&lt;=12,"Child",G801&lt;=17,"Teen",G801&lt;=29,"Young Adult",G801&lt;=44,"Adult",G801&lt;=59,"Middle Age",G801&lt;=79,"Senior",G801&gt;=80,"Elderly")</f>
        <v>Unknown</v>
      </c>
      <c r="I801" s="4" t="s">
        <v>2558</v>
      </c>
      <c r="K801" s="7"/>
      <c r="L801" s="4" t="s">
        <v>2563</v>
      </c>
      <c r="M801" s="4" t="s">
        <v>2581</v>
      </c>
      <c r="N801" s="4" t="s">
        <v>2588</v>
      </c>
      <c r="O801" s="4" t="s">
        <v>2599</v>
      </c>
      <c r="P801" s="11">
        <v>756.43</v>
      </c>
      <c r="Q801" s="4" t="s">
        <v>2602</v>
      </c>
      <c r="R801" t="str">
        <f t="shared" si="75"/>
        <v/>
      </c>
      <c r="S801" s="9" t="s">
        <v>2610</v>
      </c>
      <c r="T801">
        <f t="shared" si="76"/>
        <v>0</v>
      </c>
      <c r="U801">
        <f t="shared" si="77"/>
        <v>756.43</v>
      </c>
    </row>
    <row r="802" spans="1:21" x14ac:dyDescent="0.35">
      <c r="A802" s="4" t="s">
        <v>814</v>
      </c>
      <c r="B802" s="2">
        <v>45676</v>
      </c>
      <c r="C802" s="9">
        <f t="shared" si="72"/>
        <v>1</v>
      </c>
      <c r="D802" s="9" t="str">
        <f t="shared" si="73"/>
        <v>Jan</v>
      </c>
      <c r="E802" s="9">
        <f t="shared" si="74"/>
        <v>2025</v>
      </c>
      <c r="F802" t="s">
        <v>2360</v>
      </c>
      <c r="G802" s="9">
        <v>61</v>
      </c>
      <c r="H802" s="9" t="str" cm="1">
        <f t="array" ref="H802">_xlfn.IFS(OR(ISBLANK(G802), G802=""),"Unknown",G802&lt;=12,"Child",G802&lt;=17,"Teen",G802&lt;=29,"Young Adult",G802&lt;=44,"Adult",G802&lt;=59,"Middle Age",G802&lt;=79,"Senior",G802&gt;=80,"Elderly")</f>
        <v>Senior</v>
      </c>
      <c r="I802" s="4" t="s">
        <v>2561</v>
      </c>
      <c r="K802" s="7"/>
      <c r="L802" s="4" t="s">
        <v>2567</v>
      </c>
      <c r="M802" s="4" t="s">
        <v>2575</v>
      </c>
      <c r="N802" s="4" t="s">
        <v>2590</v>
      </c>
      <c r="O802" s="4" t="s">
        <v>2598</v>
      </c>
      <c r="P802" s="11">
        <v>71.7</v>
      </c>
      <c r="Q802" s="4" t="s">
        <v>2604</v>
      </c>
      <c r="R802" t="str">
        <f t="shared" si="75"/>
        <v/>
      </c>
      <c r="S802" s="9">
        <v>5</v>
      </c>
      <c r="T802">
        <f t="shared" si="76"/>
        <v>0</v>
      </c>
      <c r="U802">
        <f t="shared" si="77"/>
        <v>71.7</v>
      </c>
    </row>
    <row r="803" spans="1:21" x14ac:dyDescent="0.35">
      <c r="A803" s="4" t="s">
        <v>815</v>
      </c>
      <c r="B803" s="2">
        <v>45332</v>
      </c>
      <c r="C803" s="9">
        <f t="shared" si="72"/>
        <v>2</v>
      </c>
      <c r="D803" s="9" t="str">
        <f t="shared" si="73"/>
        <v>Feb</v>
      </c>
      <c r="E803" s="9">
        <f t="shared" si="74"/>
        <v>2024</v>
      </c>
      <c r="F803" t="s">
        <v>2361</v>
      </c>
      <c r="G803" s="9">
        <v>46</v>
      </c>
      <c r="H803" s="9" t="str" cm="1">
        <f t="array" ref="H803">_xlfn.IFS(OR(ISBLANK(G803), G803=""),"Unknown",G803&lt;=12,"Child",G803&lt;=17,"Teen",G803&lt;=29,"Young Adult",G803&lt;=44,"Adult",G803&lt;=59,"Middle Age",G803&lt;=79,"Senior",G803&gt;=80,"Elderly")</f>
        <v>Middle Age</v>
      </c>
      <c r="I803" s="4" t="s">
        <v>2607</v>
      </c>
      <c r="K803" s="7">
        <v>57.3</v>
      </c>
      <c r="L803" s="4" t="s">
        <v>2565</v>
      </c>
      <c r="M803" s="4" t="s">
        <v>2583</v>
      </c>
      <c r="N803" s="4" t="s">
        <v>2586</v>
      </c>
      <c r="O803" s="4" t="s">
        <v>2600</v>
      </c>
      <c r="P803" s="11">
        <v>734.94</v>
      </c>
      <c r="Q803" t="s">
        <v>2609</v>
      </c>
      <c r="R803" t="str">
        <f t="shared" si="75"/>
        <v/>
      </c>
      <c r="S803" s="9">
        <v>4</v>
      </c>
      <c r="T803">
        <f t="shared" si="76"/>
        <v>0</v>
      </c>
      <c r="U803">
        <f t="shared" si="77"/>
        <v>734.94</v>
      </c>
    </row>
    <row r="804" spans="1:21" x14ac:dyDescent="0.35">
      <c r="A804" s="4" t="s">
        <v>816</v>
      </c>
      <c r="B804" s="2">
        <v>45932</v>
      </c>
      <c r="C804" s="9">
        <f t="shared" si="72"/>
        <v>10</v>
      </c>
      <c r="D804" s="9" t="str">
        <f t="shared" si="73"/>
        <v>Oct</v>
      </c>
      <c r="E804" s="9">
        <f t="shared" si="74"/>
        <v>2025</v>
      </c>
      <c r="F804" t="s">
        <v>2362</v>
      </c>
      <c r="H804" s="9" t="str" cm="1">
        <f t="array" ref="H804">_xlfn.IFS(OR(ISBLANK(G804), G804=""),"Unknown",G804&lt;=12,"Child",G804&lt;=17,"Teen",G804&lt;=29,"Young Adult",G804&lt;=44,"Adult",G804&lt;=59,"Middle Age",G804&lt;=79,"Senior",G804&gt;=80,"Elderly")</f>
        <v>Unknown</v>
      </c>
      <c r="I804" t="s">
        <v>2607</v>
      </c>
      <c r="K804" s="7"/>
      <c r="L804" s="4" t="s">
        <v>2563</v>
      </c>
      <c r="M804" s="4" t="s">
        <v>2572</v>
      </c>
      <c r="N804" s="4" t="s">
        <v>2586</v>
      </c>
      <c r="O804" s="4" t="s">
        <v>2599</v>
      </c>
      <c r="P804" s="11">
        <v>337.73</v>
      </c>
      <c r="Q804" s="4" t="s">
        <v>2603</v>
      </c>
      <c r="R804" t="str">
        <f t="shared" si="75"/>
        <v/>
      </c>
      <c r="S804" s="9" t="s">
        <v>2610</v>
      </c>
      <c r="T804">
        <f t="shared" si="76"/>
        <v>337.73</v>
      </c>
      <c r="U804">
        <f t="shared" si="77"/>
        <v>0</v>
      </c>
    </row>
    <row r="805" spans="1:21" x14ac:dyDescent="0.35">
      <c r="A805" s="4" t="s">
        <v>817</v>
      </c>
      <c r="B805" s="2">
        <v>45298</v>
      </c>
      <c r="C805" s="9">
        <f t="shared" si="72"/>
        <v>1</v>
      </c>
      <c r="D805" s="9" t="str">
        <f t="shared" si="73"/>
        <v>Jan</v>
      </c>
      <c r="E805" s="9">
        <f t="shared" si="74"/>
        <v>2024</v>
      </c>
      <c r="F805" t="s">
        <v>2363</v>
      </c>
      <c r="H805" s="9" t="str" cm="1">
        <f t="array" ref="H805">_xlfn.IFS(OR(ISBLANK(G805), G805=""),"Unknown",G805&lt;=12,"Child",G805&lt;=17,"Teen",G805&lt;=29,"Young Adult",G805&lt;=44,"Adult",G805&lt;=59,"Middle Age",G805&lt;=79,"Senior",G805&gt;=80,"Elderly")</f>
        <v>Unknown</v>
      </c>
      <c r="I805" t="s">
        <v>2607</v>
      </c>
      <c r="K805" s="7">
        <v>85.3</v>
      </c>
      <c r="L805" s="4" t="s">
        <v>2565</v>
      </c>
      <c r="M805" s="4" t="s">
        <v>2580</v>
      </c>
      <c r="N805" s="4" t="s">
        <v>2584</v>
      </c>
      <c r="O805" s="4" t="s">
        <v>2601</v>
      </c>
      <c r="P805" s="11">
        <v>284.45999999999998</v>
      </c>
      <c r="Q805" t="s">
        <v>2609</v>
      </c>
      <c r="R805" t="str">
        <f t="shared" si="75"/>
        <v/>
      </c>
      <c r="S805" s="9">
        <v>1</v>
      </c>
      <c r="T805">
        <f t="shared" si="76"/>
        <v>0</v>
      </c>
      <c r="U805">
        <f t="shared" si="77"/>
        <v>284.45999999999998</v>
      </c>
    </row>
    <row r="806" spans="1:21" x14ac:dyDescent="0.35">
      <c r="A806" s="4" t="s">
        <v>818</v>
      </c>
      <c r="B806" s="2">
        <v>45752</v>
      </c>
      <c r="C806" s="9">
        <f t="shared" si="72"/>
        <v>4</v>
      </c>
      <c r="D806" s="9" t="str">
        <f t="shared" si="73"/>
        <v>Apr</v>
      </c>
      <c r="E806" s="9">
        <f t="shared" si="74"/>
        <v>2025</v>
      </c>
      <c r="F806" t="s">
        <v>2364</v>
      </c>
      <c r="H806" s="9" t="str" cm="1">
        <f t="array" ref="H806">_xlfn.IFS(OR(ISBLANK(G806), G806=""),"Unknown",G806&lt;=12,"Child",G806&lt;=17,"Teen",G806&lt;=29,"Young Adult",G806&lt;=44,"Adult",G806&lt;=59,"Middle Age",G806&lt;=79,"Senior",G806&gt;=80,"Elderly")</f>
        <v>Unknown</v>
      </c>
      <c r="I806" t="s">
        <v>2607</v>
      </c>
      <c r="J806" s="7">
        <v>126.3</v>
      </c>
      <c r="K806" s="7"/>
      <c r="L806" s="4" t="s">
        <v>2566</v>
      </c>
      <c r="M806" s="4" t="s">
        <v>2581</v>
      </c>
      <c r="N806" s="4" t="s">
        <v>2584</v>
      </c>
      <c r="O806" s="4" t="s">
        <v>2601</v>
      </c>
      <c r="P806" s="11">
        <v>606.15</v>
      </c>
      <c r="Q806" t="s">
        <v>2609</v>
      </c>
      <c r="R806" t="str">
        <f t="shared" si="75"/>
        <v/>
      </c>
      <c r="S806" s="9">
        <v>4</v>
      </c>
      <c r="T806">
        <f t="shared" si="76"/>
        <v>0</v>
      </c>
      <c r="U806">
        <f t="shared" si="77"/>
        <v>606.15</v>
      </c>
    </row>
    <row r="807" spans="1:21" x14ac:dyDescent="0.35">
      <c r="A807" s="4" t="s">
        <v>819</v>
      </c>
      <c r="B807" s="2">
        <v>45804</v>
      </c>
      <c r="C807" s="9">
        <f t="shared" si="72"/>
        <v>5</v>
      </c>
      <c r="D807" s="9" t="str">
        <f t="shared" si="73"/>
        <v>May</v>
      </c>
      <c r="E807" s="9">
        <f t="shared" si="74"/>
        <v>2025</v>
      </c>
      <c r="F807" t="s">
        <v>2365</v>
      </c>
      <c r="G807" s="9">
        <v>44</v>
      </c>
      <c r="H807" s="9" t="str" cm="1">
        <f t="array" ref="H807">_xlfn.IFS(OR(ISBLANK(G807), G807=""),"Unknown",G807&lt;=12,"Child",G807&lt;=17,"Teen",G807&lt;=29,"Young Adult",G807&lt;=44,"Adult",G807&lt;=59,"Middle Age",G807&lt;=79,"Senior",G807&gt;=80,"Elderly")</f>
        <v>Adult</v>
      </c>
      <c r="I807" s="4" t="s">
        <v>2558</v>
      </c>
      <c r="J807" s="7">
        <v>165.1</v>
      </c>
      <c r="K807" s="7">
        <v>92.7</v>
      </c>
      <c r="L807" s="4" t="s">
        <v>2565</v>
      </c>
      <c r="M807" s="4" t="s">
        <v>2581</v>
      </c>
      <c r="N807" s="4" t="s">
        <v>2586</v>
      </c>
      <c r="O807" s="4" t="s">
        <v>2600</v>
      </c>
      <c r="P807" s="11">
        <v>284.98</v>
      </c>
      <c r="Q807" t="s">
        <v>2609</v>
      </c>
      <c r="R807" t="str">
        <f t="shared" si="75"/>
        <v/>
      </c>
      <c r="S807" s="9">
        <v>5</v>
      </c>
      <c r="T807">
        <f t="shared" si="76"/>
        <v>0</v>
      </c>
      <c r="U807">
        <f t="shared" si="77"/>
        <v>284.98</v>
      </c>
    </row>
    <row r="808" spans="1:21" x14ac:dyDescent="0.35">
      <c r="A808" s="4" t="s">
        <v>820</v>
      </c>
      <c r="B808" s="2">
        <v>45489</v>
      </c>
      <c r="C808" s="9">
        <f t="shared" si="72"/>
        <v>7</v>
      </c>
      <c r="D808" s="9" t="str">
        <f t="shared" si="73"/>
        <v>Jul</v>
      </c>
      <c r="E808" s="9">
        <f t="shared" si="74"/>
        <v>2024</v>
      </c>
      <c r="F808" t="s">
        <v>2366</v>
      </c>
      <c r="G808" s="9">
        <v>89</v>
      </c>
      <c r="H808" s="9" t="str" cm="1">
        <f t="array" ref="H808">_xlfn.IFS(OR(ISBLANK(G808), G808=""),"Unknown",G808&lt;=12,"Child",G808&lt;=17,"Teen",G808&lt;=29,"Young Adult",G808&lt;=44,"Adult",G808&lt;=59,"Middle Age",G808&lt;=79,"Senior",G808&gt;=80,"Elderly")</f>
        <v>Elderly</v>
      </c>
      <c r="I808" s="4" t="s">
        <v>2561</v>
      </c>
      <c r="K808" s="7"/>
      <c r="L808" s="4" t="s">
        <v>2568</v>
      </c>
      <c r="M808" s="4" t="s">
        <v>2583</v>
      </c>
      <c r="N808" s="4" t="s">
        <v>2595</v>
      </c>
      <c r="O808" s="4" t="s">
        <v>2600</v>
      </c>
      <c r="P808" s="11">
        <v>992.14</v>
      </c>
      <c r="Q808" s="4" t="s">
        <v>2603</v>
      </c>
      <c r="R808" t="str">
        <f t="shared" si="75"/>
        <v/>
      </c>
      <c r="S808" s="9">
        <v>5</v>
      </c>
      <c r="T808">
        <f t="shared" si="76"/>
        <v>992.14</v>
      </c>
      <c r="U808">
        <f t="shared" si="77"/>
        <v>0</v>
      </c>
    </row>
    <row r="809" spans="1:21" x14ac:dyDescent="0.35">
      <c r="A809" s="4" t="s">
        <v>821</v>
      </c>
      <c r="B809" s="2">
        <v>45301</v>
      </c>
      <c r="C809" s="9">
        <f t="shared" si="72"/>
        <v>1</v>
      </c>
      <c r="D809" s="9" t="str">
        <f t="shared" si="73"/>
        <v>Jan</v>
      </c>
      <c r="E809" s="9">
        <f t="shared" si="74"/>
        <v>2024</v>
      </c>
      <c r="F809" t="s">
        <v>2367</v>
      </c>
      <c r="H809" s="9" t="str" cm="1">
        <f t="array" ref="H809">_xlfn.IFS(OR(ISBLANK(G809), G809=""),"Unknown",G809&lt;=12,"Child",G809&lt;=17,"Teen",G809&lt;=29,"Young Adult",G809&lt;=44,"Adult",G809&lt;=59,"Middle Age",G809&lt;=79,"Senior",G809&gt;=80,"Elderly")</f>
        <v>Unknown</v>
      </c>
      <c r="I809" s="4" t="s">
        <v>2561</v>
      </c>
      <c r="K809" s="7"/>
      <c r="L809" s="4" t="s">
        <v>2567</v>
      </c>
      <c r="M809" s="4" t="s">
        <v>2572</v>
      </c>
      <c r="N809" s="4" t="s">
        <v>2587</v>
      </c>
      <c r="O809" s="4" t="s">
        <v>2600</v>
      </c>
      <c r="P809" s="11">
        <v>652.35</v>
      </c>
      <c r="Q809" s="4" t="s">
        <v>2603</v>
      </c>
      <c r="R809" t="str">
        <f t="shared" si="75"/>
        <v/>
      </c>
      <c r="S809" s="9">
        <v>1</v>
      </c>
      <c r="T809">
        <f t="shared" si="76"/>
        <v>652.35</v>
      </c>
      <c r="U809">
        <f t="shared" si="77"/>
        <v>0</v>
      </c>
    </row>
    <row r="810" spans="1:21" x14ac:dyDescent="0.35">
      <c r="A810" s="4" t="s">
        <v>822</v>
      </c>
      <c r="B810" s="2">
        <v>45966</v>
      </c>
      <c r="C810" s="9">
        <f t="shared" si="72"/>
        <v>11</v>
      </c>
      <c r="D810" s="9" t="str">
        <f t="shared" si="73"/>
        <v>Nov</v>
      </c>
      <c r="E810" s="9">
        <f t="shared" si="74"/>
        <v>2025</v>
      </c>
      <c r="F810" t="s">
        <v>2368</v>
      </c>
      <c r="H810" s="9" t="str" cm="1">
        <f t="array" ref="H810">_xlfn.IFS(OR(ISBLANK(G810), G810=""),"Unknown",G810&lt;=12,"Child",G810&lt;=17,"Teen",G810&lt;=29,"Young Adult",G810&lt;=44,"Adult",G810&lt;=59,"Middle Age",G810&lt;=79,"Senior",G810&gt;=80,"Elderly")</f>
        <v>Unknown</v>
      </c>
      <c r="I810" t="s">
        <v>2607</v>
      </c>
      <c r="K810" s="7"/>
      <c r="L810" s="4" t="s">
        <v>2568</v>
      </c>
      <c r="M810" s="4" t="s">
        <v>2581</v>
      </c>
      <c r="N810" s="4" t="s">
        <v>2589</v>
      </c>
      <c r="O810" s="4" t="s">
        <v>2601</v>
      </c>
      <c r="P810" s="11">
        <v>451.71</v>
      </c>
      <c r="Q810" t="s">
        <v>2609</v>
      </c>
      <c r="R810" t="str">
        <f t="shared" si="75"/>
        <v/>
      </c>
      <c r="S810" s="9">
        <v>2</v>
      </c>
      <c r="T810">
        <f t="shared" si="76"/>
        <v>0</v>
      </c>
      <c r="U810">
        <f t="shared" si="77"/>
        <v>451.71</v>
      </c>
    </row>
    <row r="811" spans="1:21" x14ac:dyDescent="0.35">
      <c r="A811" s="4" t="s">
        <v>823</v>
      </c>
      <c r="B811" s="2">
        <v>45714</v>
      </c>
      <c r="C811" s="9">
        <f t="shared" si="72"/>
        <v>2</v>
      </c>
      <c r="D811" s="9" t="str">
        <f t="shared" si="73"/>
        <v>Feb</v>
      </c>
      <c r="E811" s="9">
        <f t="shared" si="74"/>
        <v>2025</v>
      </c>
      <c r="F811" t="s">
        <v>2369</v>
      </c>
      <c r="H811" s="9" t="str" cm="1">
        <f t="array" ref="H811">_xlfn.IFS(OR(ISBLANK(G811), G811=""),"Unknown",G811&lt;=12,"Child",G811&lt;=17,"Teen",G811&lt;=29,"Young Adult",G811&lt;=44,"Adult",G811&lt;=59,"Middle Age",G811&lt;=79,"Senior",G811&gt;=80,"Elderly")</f>
        <v>Unknown</v>
      </c>
      <c r="I811" s="4" t="s">
        <v>2561</v>
      </c>
      <c r="J811" s="7">
        <v>165.8</v>
      </c>
      <c r="K811" s="7"/>
      <c r="L811" s="4" t="s">
        <v>2565</v>
      </c>
      <c r="M811" s="4" t="s">
        <v>2581</v>
      </c>
      <c r="N811" s="4" t="s">
        <v>2585</v>
      </c>
      <c r="O811" s="4" t="s">
        <v>2599</v>
      </c>
      <c r="P811" s="11">
        <v>599.64</v>
      </c>
      <c r="Q811" t="s">
        <v>2609</v>
      </c>
      <c r="R811" t="str">
        <f t="shared" si="75"/>
        <v/>
      </c>
      <c r="S811" s="9">
        <v>5</v>
      </c>
      <c r="T811">
        <f t="shared" si="76"/>
        <v>0</v>
      </c>
      <c r="U811">
        <f t="shared" si="77"/>
        <v>599.64</v>
      </c>
    </row>
    <row r="812" spans="1:21" x14ac:dyDescent="0.35">
      <c r="A812" s="4" t="s">
        <v>824</v>
      </c>
      <c r="B812" s="2">
        <v>45871</v>
      </c>
      <c r="C812" s="9">
        <f t="shared" si="72"/>
        <v>8</v>
      </c>
      <c r="D812" s="9" t="str">
        <f t="shared" si="73"/>
        <v>Aug</v>
      </c>
      <c r="E812" s="9">
        <f t="shared" si="74"/>
        <v>2025</v>
      </c>
      <c r="F812" t="s">
        <v>2370</v>
      </c>
      <c r="H812" s="9" t="str" cm="1">
        <f t="array" ref="H812">_xlfn.IFS(OR(ISBLANK(G812), G812=""),"Unknown",G812&lt;=12,"Child",G812&lt;=17,"Teen",G812&lt;=29,"Young Adult",G812&lt;=44,"Adult",G812&lt;=59,"Middle Age",G812&lt;=79,"Senior",G812&gt;=80,"Elderly")</f>
        <v>Unknown</v>
      </c>
      <c r="I812" t="s">
        <v>2607</v>
      </c>
      <c r="K812" s="7"/>
      <c r="L812" s="4" t="s">
        <v>2568</v>
      </c>
      <c r="M812" s="4" t="s">
        <v>2572</v>
      </c>
      <c r="N812" s="4" t="s">
        <v>2593</v>
      </c>
      <c r="O812" s="4" t="s">
        <v>2600</v>
      </c>
      <c r="P812" s="11">
        <v>253.32</v>
      </c>
      <c r="Q812" s="4" t="s">
        <v>2603</v>
      </c>
      <c r="R812" t="str">
        <f t="shared" si="75"/>
        <v/>
      </c>
      <c r="S812" s="9">
        <v>1</v>
      </c>
      <c r="T812">
        <f t="shared" si="76"/>
        <v>253.32</v>
      </c>
      <c r="U812">
        <f t="shared" si="77"/>
        <v>0</v>
      </c>
    </row>
    <row r="813" spans="1:21" x14ac:dyDescent="0.35">
      <c r="A813" s="4" t="s">
        <v>825</v>
      </c>
      <c r="B813" s="2">
        <v>45611</v>
      </c>
      <c r="C813" s="9">
        <f t="shared" si="72"/>
        <v>11</v>
      </c>
      <c r="D813" s="9" t="str">
        <f t="shared" si="73"/>
        <v>Nov</v>
      </c>
      <c r="E813" s="9">
        <f t="shared" si="74"/>
        <v>2024</v>
      </c>
      <c r="F813" t="s">
        <v>2371</v>
      </c>
      <c r="H813" s="9" t="str" cm="1">
        <f t="array" ref="H813">_xlfn.IFS(OR(ISBLANK(G813), G813=""),"Unknown",G813&lt;=12,"Child",G813&lt;=17,"Teen",G813&lt;=29,"Young Adult",G813&lt;=44,"Adult",G813&lt;=59,"Middle Age",G813&lt;=79,"Senior",G813&gt;=80,"Elderly")</f>
        <v>Unknown</v>
      </c>
      <c r="I813" s="4" t="s">
        <v>2607</v>
      </c>
      <c r="K813" s="7">
        <v>98.8</v>
      </c>
      <c r="L813" s="4" t="s">
        <v>2564</v>
      </c>
      <c r="M813" s="4" t="s">
        <v>2573</v>
      </c>
      <c r="N813" s="4" t="s">
        <v>2590</v>
      </c>
      <c r="O813" s="4" t="s">
        <v>2599</v>
      </c>
      <c r="P813" s="11">
        <v>150.93</v>
      </c>
      <c r="Q813" s="4" t="s">
        <v>2603</v>
      </c>
      <c r="R813" t="str">
        <f t="shared" si="75"/>
        <v/>
      </c>
      <c r="S813" s="9">
        <v>4</v>
      </c>
      <c r="T813">
        <f t="shared" si="76"/>
        <v>150.93</v>
      </c>
      <c r="U813">
        <f t="shared" si="77"/>
        <v>0</v>
      </c>
    </row>
    <row r="814" spans="1:21" x14ac:dyDescent="0.35">
      <c r="A814" s="4" t="s">
        <v>826</v>
      </c>
      <c r="B814" s="2">
        <v>45767</v>
      </c>
      <c r="C814" s="9">
        <f t="shared" si="72"/>
        <v>4</v>
      </c>
      <c r="D814" s="9" t="str">
        <f t="shared" si="73"/>
        <v>Apr</v>
      </c>
      <c r="E814" s="9">
        <f t="shared" si="74"/>
        <v>2025</v>
      </c>
      <c r="F814" t="s">
        <v>2372</v>
      </c>
      <c r="G814" s="9">
        <v>78</v>
      </c>
      <c r="H814" s="9" t="str" cm="1">
        <f t="array" ref="H814">_xlfn.IFS(OR(ISBLANK(G814), G814=""),"Unknown",G814&lt;=12,"Child",G814&lt;=17,"Teen",G814&lt;=29,"Young Adult",G814&lt;=44,"Adult",G814&lt;=59,"Middle Age",G814&lt;=79,"Senior",G814&gt;=80,"Elderly")</f>
        <v>Senior</v>
      </c>
      <c r="I814" s="4" t="s">
        <v>2561</v>
      </c>
      <c r="K814" s="7">
        <v>58.8</v>
      </c>
      <c r="L814" s="4" t="s">
        <v>2563</v>
      </c>
      <c r="M814" s="4" t="s">
        <v>2580</v>
      </c>
      <c r="N814" s="4" t="s">
        <v>2586</v>
      </c>
      <c r="O814" s="4" t="s">
        <v>2600</v>
      </c>
      <c r="P814" s="11">
        <v>170.27</v>
      </c>
      <c r="Q814" t="s">
        <v>2609</v>
      </c>
      <c r="R814" t="str">
        <f t="shared" si="75"/>
        <v/>
      </c>
      <c r="S814" s="9" t="s">
        <v>2610</v>
      </c>
      <c r="T814">
        <f t="shared" si="76"/>
        <v>0</v>
      </c>
      <c r="U814">
        <f t="shared" si="77"/>
        <v>170.27</v>
      </c>
    </row>
    <row r="815" spans="1:21" x14ac:dyDescent="0.35">
      <c r="A815" s="4" t="s">
        <v>827</v>
      </c>
      <c r="B815" s="2">
        <v>45736</v>
      </c>
      <c r="C815" s="9">
        <f t="shared" si="72"/>
        <v>3</v>
      </c>
      <c r="D815" s="9" t="str">
        <f t="shared" si="73"/>
        <v>Mar</v>
      </c>
      <c r="E815" s="9">
        <f t="shared" si="74"/>
        <v>2025</v>
      </c>
      <c r="F815" t="s">
        <v>2373</v>
      </c>
      <c r="H815" s="9" t="str" cm="1">
        <f t="array" ref="H815">_xlfn.IFS(OR(ISBLANK(G815), G815=""),"Unknown",G815&lt;=12,"Child",G815&lt;=17,"Teen",G815&lt;=29,"Young Adult",G815&lt;=44,"Adult",G815&lt;=59,"Middle Age",G815&lt;=79,"Senior",G815&gt;=80,"Elderly")</f>
        <v>Unknown</v>
      </c>
      <c r="I815" s="4" t="s">
        <v>2561</v>
      </c>
      <c r="K815" s="7"/>
      <c r="L815" s="4" t="s">
        <v>2568</v>
      </c>
      <c r="M815" s="4" t="s">
        <v>2570</v>
      </c>
      <c r="N815" s="4" t="s">
        <v>2585</v>
      </c>
      <c r="O815" s="4" t="s">
        <v>2601</v>
      </c>
      <c r="P815" s="11">
        <v>397.4</v>
      </c>
      <c r="Q815" s="4" t="s">
        <v>2604</v>
      </c>
      <c r="R815" t="str">
        <f t="shared" si="75"/>
        <v/>
      </c>
      <c r="S815" s="9">
        <v>2</v>
      </c>
      <c r="T815">
        <f t="shared" si="76"/>
        <v>0</v>
      </c>
      <c r="U815">
        <f t="shared" si="77"/>
        <v>397.4</v>
      </c>
    </row>
    <row r="816" spans="1:21" x14ac:dyDescent="0.35">
      <c r="A816" s="4" t="s">
        <v>828</v>
      </c>
      <c r="B816" s="2">
        <v>45363</v>
      </c>
      <c r="C816" s="9">
        <f t="shared" si="72"/>
        <v>3</v>
      </c>
      <c r="D816" s="9" t="str">
        <f t="shared" si="73"/>
        <v>Mar</v>
      </c>
      <c r="E816" s="9">
        <f t="shared" si="74"/>
        <v>2024</v>
      </c>
      <c r="F816" t="s">
        <v>2374</v>
      </c>
      <c r="G816" s="9">
        <v>76</v>
      </c>
      <c r="H816" s="9" t="str" cm="1">
        <f t="array" ref="H816">_xlfn.IFS(OR(ISBLANK(G816), G816=""),"Unknown",G816&lt;=12,"Child",G816&lt;=17,"Teen",G816&lt;=29,"Young Adult",G816&lt;=44,"Adult",G816&lt;=59,"Middle Age",G816&lt;=79,"Senior",G816&gt;=80,"Elderly")</f>
        <v>Senior</v>
      </c>
      <c r="I816" t="s">
        <v>2607</v>
      </c>
      <c r="K816" s="7"/>
      <c r="L816" s="4" t="s">
        <v>2566</v>
      </c>
      <c r="M816" s="4" t="s">
        <v>2578</v>
      </c>
      <c r="N816" s="4" t="s">
        <v>2585</v>
      </c>
      <c r="O816" s="4" t="s">
        <v>2601</v>
      </c>
      <c r="P816" s="11">
        <v>345.45</v>
      </c>
      <c r="Q816" t="s">
        <v>2609</v>
      </c>
      <c r="R816" t="str">
        <f t="shared" si="75"/>
        <v/>
      </c>
      <c r="S816" s="9">
        <v>1</v>
      </c>
      <c r="T816">
        <f t="shared" si="76"/>
        <v>0</v>
      </c>
      <c r="U816">
        <f t="shared" si="77"/>
        <v>345.45</v>
      </c>
    </row>
    <row r="817" spans="1:21" x14ac:dyDescent="0.35">
      <c r="A817" s="4" t="s">
        <v>829</v>
      </c>
      <c r="B817" s="2">
        <v>45481</v>
      </c>
      <c r="C817" s="9">
        <f t="shared" si="72"/>
        <v>7</v>
      </c>
      <c r="D817" s="9" t="str">
        <f t="shared" si="73"/>
        <v>Jul</v>
      </c>
      <c r="E817" s="9">
        <f t="shared" si="74"/>
        <v>2024</v>
      </c>
      <c r="F817" t="s">
        <v>2375</v>
      </c>
      <c r="H817" s="9" t="str" cm="1">
        <f t="array" ref="H817">_xlfn.IFS(OR(ISBLANK(G817), G817=""),"Unknown",G817&lt;=12,"Child",G817&lt;=17,"Teen",G817&lt;=29,"Young Adult",G817&lt;=44,"Adult",G817&lt;=59,"Middle Age",G817&lt;=79,"Senior",G817&gt;=80,"Elderly")</f>
        <v>Unknown</v>
      </c>
      <c r="I817" t="s">
        <v>2607</v>
      </c>
      <c r="K817" s="7">
        <v>52.2</v>
      </c>
      <c r="L817" s="4" t="s">
        <v>2563</v>
      </c>
      <c r="M817" s="4" t="s">
        <v>2583</v>
      </c>
      <c r="N817" s="4" t="s">
        <v>2585</v>
      </c>
      <c r="O817" s="4" t="s">
        <v>2598</v>
      </c>
      <c r="P817" s="11">
        <v>965.77</v>
      </c>
      <c r="Q817" t="s">
        <v>2609</v>
      </c>
      <c r="R817" t="str">
        <f t="shared" si="75"/>
        <v/>
      </c>
      <c r="S817" s="9">
        <v>4</v>
      </c>
      <c r="T817">
        <f t="shared" si="76"/>
        <v>0</v>
      </c>
      <c r="U817">
        <f t="shared" si="77"/>
        <v>965.77</v>
      </c>
    </row>
    <row r="818" spans="1:21" x14ac:dyDescent="0.35">
      <c r="A818" s="4" t="s">
        <v>830</v>
      </c>
      <c r="B818" s="2">
        <v>45488</v>
      </c>
      <c r="C818" s="9">
        <f t="shared" si="72"/>
        <v>7</v>
      </c>
      <c r="D818" s="9" t="str">
        <f t="shared" si="73"/>
        <v>Jul</v>
      </c>
      <c r="E818" s="9">
        <f t="shared" si="74"/>
        <v>2024</v>
      </c>
      <c r="F818" t="s">
        <v>2376</v>
      </c>
      <c r="G818" s="9">
        <v>26</v>
      </c>
      <c r="H818" s="9" t="str" cm="1">
        <f t="array" ref="H818">_xlfn.IFS(OR(ISBLANK(G818), G818=""),"Unknown",G818&lt;=12,"Child",G818&lt;=17,"Teen",G818&lt;=29,"Young Adult",G818&lt;=44,"Adult",G818&lt;=59,"Middle Age",G818&lt;=79,"Senior",G818&gt;=80,"Elderly")</f>
        <v>Young Adult</v>
      </c>
      <c r="I818" s="4" t="s">
        <v>2558</v>
      </c>
      <c r="K818" s="7"/>
      <c r="L818" s="4" t="s">
        <v>2567</v>
      </c>
      <c r="M818" s="4" t="s">
        <v>2582</v>
      </c>
      <c r="N818" s="4" t="s">
        <v>2589</v>
      </c>
      <c r="O818" s="4" t="s">
        <v>2598</v>
      </c>
      <c r="P818" s="11">
        <v>459.51</v>
      </c>
      <c r="Q818" t="s">
        <v>2609</v>
      </c>
      <c r="R818" t="str">
        <f t="shared" si="75"/>
        <v/>
      </c>
      <c r="S818" s="9" t="s">
        <v>2610</v>
      </c>
      <c r="T818">
        <f t="shared" si="76"/>
        <v>0</v>
      </c>
      <c r="U818">
        <f t="shared" si="77"/>
        <v>459.51</v>
      </c>
    </row>
    <row r="819" spans="1:21" x14ac:dyDescent="0.35">
      <c r="A819" s="4" t="s">
        <v>831</v>
      </c>
      <c r="B819" s="2">
        <v>45711</v>
      </c>
      <c r="C819" s="9">
        <f t="shared" si="72"/>
        <v>2</v>
      </c>
      <c r="D819" s="9" t="str">
        <f t="shared" si="73"/>
        <v>Feb</v>
      </c>
      <c r="E819" s="9">
        <f t="shared" si="74"/>
        <v>2025</v>
      </c>
      <c r="F819" t="s">
        <v>2377</v>
      </c>
      <c r="G819" s="9">
        <v>26</v>
      </c>
      <c r="H819" s="9" t="str" cm="1">
        <f t="array" ref="H819">_xlfn.IFS(OR(ISBLANK(G819), G819=""),"Unknown",G819&lt;=12,"Child",G819&lt;=17,"Teen",G819&lt;=29,"Young Adult",G819&lt;=44,"Adult",G819&lt;=59,"Middle Age",G819&lt;=79,"Senior",G819&gt;=80,"Elderly")</f>
        <v>Young Adult</v>
      </c>
      <c r="I819" s="4" t="s">
        <v>2561</v>
      </c>
      <c r="K819" s="7">
        <v>99.5</v>
      </c>
      <c r="L819" s="4" t="s">
        <v>2563</v>
      </c>
      <c r="M819" s="4" t="s">
        <v>2579</v>
      </c>
      <c r="N819" s="4" t="s">
        <v>2584</v>
      </c>
      <c r="O819" s="4" t="s">
        <v>2601</v>
      </c>
      <c r="P819" s="11">
        <v>681.18</v>
      </c>
      <c r="Q819" s="4" t="s">
        <v>2602</v>
      </c>
      <c r="R819" t="str">
        <f t="shared" si="75"/>
        <v/>
      </c>
      <c r="S819" s="9">
        <v>2</v>
      </c>
      <c r="T819">
        <f t="shared" si="76"/>
        <v>0</v>
      </c>
      <c r="U819">
        <f t="shared" si="77"/>
        <v>681.18</v>
      </c>
    </row>
    <row r="820" spans="1:21" x14ac:dyDescent="0.35">
      <c r="A820" s="4" t="s">
        <v>832</v>
      </c>
      <c r="B820" s="2">
        <v>45542</v>
      </c>
      <c r="C820" s="9">
        <f t="shared" si="72"/>
        <v>9</v>
      </c>
      <c r="D820" s="9" t="str">
        <f t="shared" si="73"/>
        <v>Sep</v>
      </c>
      <c r="E820" s="9">
        <f t="shared" si="74"/>
        <v>2024</v>
      </c>
      <c r="F820" t="s">
        <v>2378</v>
      </c>
      <c r="H820" s="9" t="str" cm="1">
        <f t="array" ref="H820">_xlfn.IFS(OR(ISBLANK(G820), G820=""),"Unknown",G820&lt;=12,"Child",G820&lt;=17,"Teen",G820&lt;=29,"Young Adult",G820&lt;=44,"Adult",G820&lt;=59,"Middle Age",G820&lt;=79,"Senior",G820&gt;=80,"Elderly")</f>
        <v>Unknown</v>
      </c>
      <c r="I820" s="4" t="s">
        <v>2558</v>
      </c>
      <c r="J820" s="7">
        <v>143.1</v>
      </c>
      <c r="K820" s="7">
        <v>75.2</v>
      </c>
      <c r="L820" s="4" t="s">
        <v>2565</v>
      </c>
      <c r="M820" s="4" t="s">
        <v>2578</v>
      </c>
      <c r="N820" s="4" t="s">
        <v>2589</v>
      </c>
      <c r="O820" s="4" t="s">
        <v>2601</v>
      </c>
      <c r="P820" s="11">
        <v>706.98</v>
      </c>
      <c r="Q820" s="4" t="s">
        <v>2603</v>
      </c>
      <c r="R820" t="str">
        <f t="shared" si="75"/>
        <v/>
      </c>
      <c r="S820" s="9" t="s">
        <v>2610</v>
      </c>
      <c r="T820">
        <f t="shared" si="76"/>
        <v>706.98</v>
      </c>
      <c r="U820">
        <f t="shared" si="77"/>
        <v>0</v>
      </c>
    </row>
    <row r="821" spans="1:21" x14ac:dyDescent="0.35">
      <c r="A821" s="4" t="s">
        <v>833</v>
      </c>
      <c r="B821" s="2">
        <v>45688</v>
      </c>
      <c r="C821" s="9">
        <f t="shared" si="72"/>
        <v>1</v>
      </c>
      <c r="D821" s="9" t="str">
        <f t="shared" si="73"/>
        <v>Jan</v>
      </c>
      <c r="E821" s="9">
        <f t="shared" si="74"/>
        <v>2025</v>
      </c>
      <c r="F821" t="s">
        <v>2379</v>
      </c>
      <c r="H821" s="9" t="str" cm="1">
        <f t="array" ref="H821">_xlfn.IFS(OR(ISBLANK(G821), G821=""),"Unknown",G821&lt;=12,"Child",G821&lt;=17,"Teen",G821&lt;=29,"Young Adult",G821&lt;=44,"Adult",G821&lt;=59,"Middle Age",G821&lt;=79,"Senior",G821&gt;=80,"Elderly")</f>
        <v>Unknown</v>
      </c>
      <c r="I821" s="4" t="s">
        <v>2558</v>
      </c>
      <c r="K821" s="7">
        <v>65.599999999999994</v>
      </c>
      <c r="L821" s="4" t="s">
        <v>2566</v>
      </c>
      <c r="M821" s="4" t="s">
        <v>2575</v>
      </c>
      <c r="N821" s="4" t="s">
        <v>2591</v>
      </c>
      <c r="O821" s="4" t="s">
        <v>2599</v>
      </c>
      <c r="P821" s="11">
        <v>246.79457010433299</v>
      </c>
      <c r="Q821" s="4" t="s">
        <v>2604</v>
      </c>
      <c r="R821" t="str">
        <f t="shared" si="75"/>
        <v/>
      </c>
      <c r="S821" s="9">
        <v>1</v>
      </c>
      <c r="T821">
        <f t="shared" si="76"/>
        <v>0</v>
      </c>
      <c r="U821">
        <f t="shared" si="77"/>
        <v>246.79457010433299</v>
      </c>
    </row>
    <row r="822" spans="1:21" x14ac:dyDescent="0.35">
      <c r="A822" s="4" t="s">
        <v>834</v>
      </c>
      <c r="B822" s="2">
        <v>45763</v>
      </c>
      <c r="C822" s="9">
        <f t="shared" si="72"/>
        <v>4</v>
      </c>
      <c r="D822" s="9" t="str">
        <f t="shared" si="73"/>
        <v>Apr</v>
      </c>
      <c r="E822" s="9">
        <f t="shared" si="74"/>
        <v>2025</v>
      </c>
      <c r="F822" t="s">
        <v>2380</v>
      </c>
      <c r="H822" s="9" t="str" cm="1">
        <f t="array" ref="H822">_xlfn.IFS(OR(ISBLANK(G822), G822=""),"Unknown",G822&lt;=12,"Child",G822&lt;=17,"Teen",G822&lt;=29,"Young Adult",G822&lt;=44,"Adult",G822&lt;=59,"Middle Age",G822&lt;=79,"Senior",G822&gt;=80,"Elderly")</f>
        <v>Unknown</v>
      </c>
      <c r="I822" s="4" t="s">
        <v>2561</v>
      </c>
      <c r="K822" s="7"/>
      <c r="L822" s="4" t="s">
        <v>2563</v>
      </c>
      <c r="M822" s="4" t="s">
        <v>2573</v>
      </c>
      <c r="N822" s="4" t="s">
        <v>2586</v>
      </c>
      <c r="O822" s="4" t="s">
        <v>2599</v>
      </c>
      <c r="P822" s="11">
        <v>272.43</v>
      </c>
      <c r="Q822" s="4" t="s">
        <v>2603</v>
      </c>
      <c r="R822" t="str">
        <f t="shared" si="75"/>
        <v/>
      </c>
      <c r="S822" s="9" t="s">
        <v>2610</v>
      </c>
      <c r="T822">
        <f t="shared" si="76"/>
        <v>272.43</v>
      </c>
      <c r="U822">
        <f t="shared" si="77"/>
        <v>0</v>
      </c>
    </row>
    <row r="823" spans="1:21" x14ac:dyDescent="0.35">
      <c r="A823" s="4" t="s">
        <v>835</v>
      </c>
      <c r="B823" s="2">
        <v>45543</v>
      </c>
      <c r="C823" s="9">
        <f t="shared" si="72"/>
        <v>9</v>
      </c>
      <c r="D823" s="9" t="str">
        <f t="shared" si="73"/>
        <v>Sep</v>
      </c>
      <c r="E823" s="9">
        <f t="shared" si="74"/>
        <v>2024</v>
      </c>
      <c r="F823" t="s">
        <v>2381</v>
      </c>
      <c r="H823" s="9" t="str" cm="1">
        <f t="array" ref="H823">_xlfn.IFS(OR(ISBLANK(G823), G823=""),"Unknown",G823&lt;=12,"Child",G823&lt;=17,"Teen",G823&lt;=29,"Young Adult",G823&lt;=44,"Adult",G823&lt;=59,"Middle Age",G823&lt;=79,"Senior",G823&gt;=80,"Elderly")</f>
        <v>Unknown</v>
      </c>
      <c r="I823" s="4" t="s">
        <v>2561</v>
      </c>
      <c r="K823" s="7"/>
      <c r="L823" s="4" t="s">
        <v>2568</v>
      </c>
      <c r="M823" s="4" t="s">
        <v>2580</v>
      </c>
      <c r="N823" s="4" t="s">
        <v>2586</v>
      </c>
      <c r="O823" s="4" t="s">
        <v>2599</v>
      </c>
      <c r="P823" s="11">
        <v>673.17</v>
      </c>
      <c r="Q823" t="s">
        <v>2609</v>
      </c>
      <c r="R823" t="str">
        <f t="shared" si="75"/>
        <v/>
      </c>
      <c r="S823" s="9">
        <v>1</v>
      </c>
      <c r="T823">
        <f t="shared" si="76"/>
        <v>0</v>
      </c>
      <c r="U823">
        <f t="shared" si="77"/>
        <v>673.17</v>
      </c>
    </row>
    <row r="824" spans="1:21" x14ac:dyDescent="0.35">
      <c r="A824" s="4" t="s">
        <v>836</v>
      </c>
      <c r="B824" s="2">
        <v>45807</v>
      </c>
      <c r="C824" s="9">
        <f t="shared" si="72"/>
        <v>5</v>
      </c>
      <c r="D824" s="9" t="str">
        <f t="shared" si="73"/>
        <v>May</v>
      </c>
      <c r="E824" s="9">
        <f t="shared" si="74"/>
        <v>2025</v>
      </c>
      <c r="F824" t="s">
        <v>2382</v>
      </c>
      <c r="H824" s="9" t="str" cm="1">
        <f t="array" ref="H824">_xlfn.IFS(OR(ISBLANK(G824), G824=""),"Unknown",G824&lt;=12,"Child",G824&lt;=17,"Teen",G824&lt;=29,"Young Adult",G824&lt;=44,"Adult",G824&lt;=59,"Middle Age",G824&lt;=79,"Senior",G824&gt;=80,"Elderly")</f>
        <v>Unknown</v>
      </c>
      <c r="I824" t="s">
        <v>2607</v>
      </c>
      <c r="K824" s="7">
        <v>70.3</v>
      </c>
      <c r="L824" s="4" t="s">
        <v>2568</v>
      </c>
      <c r="M824" s="4" t="s">
        <v>2575</v>
      </c>
      <c r="N824" s="4" t="s">
        <v>2584</v>
      </c>
      <c r="O824" s="4" t="s">
        <v>2599</v>
      </c>
      <c r="P824" s="11">
        <v>28.384024483376901</v>
      </c>
      <c r="Q824" t="s">
        <v>2609</v>
      </c>
      <c r="R824" t="str">
        <f t="shared" si="75"/>
        <v/>
      </c>
      <c r="S824" s="9">
        <v>5</v>
      </c>
      <c r="T824">
        <f t="shared" si="76"/>
        <v>0</v>
      </c>
      <c r="U824">
        <f t="shared" si="77"/>
        <v>28.384024483376901</v>
      </c>
    </row>
    <row r="825" spans="1:21" x14ac:dyDescent="0.35">
      <c r="A825" s="4" t="s">
        <v>837</v>
      </c>
      <c r="B825" s="2">
        <v>45712</v>
      </c>
      <c r="C825" s="9">
        <f t="shared" si="72"/>
        <v>2</v>
      </c>
      <c r="D825" s="9" t="str">
        <f t="shared" si="73"/>
        <v>Feb</v>
      </c>
      <c r="E825" s="9">
        <f t="shared" si="74"/>
        <v>2025</v>
      </c>
      <c r="F825" t="s">
        <v>2383</v>
      </c>
      <c r="G825" s="9">
        <v>77</v>
      </c>
      <c r="H825" s="9" t="str" cm="1">
        <f t="array" ref="H825">_xlfn.IFS(OR(ISBLANK(G825), G825=""),"Unknown",G825&lt;=12,"Child",G825&lt;=17,"Teen",G825&lt;=29,"Young Adult",G825&lt;=44,"Adult",G825&lt;=59,"Middle Age",G825&lt;=79,"Senior",G825&gt;=80,"Elderly")</f>
        <v>Senior</v>
      </c>
      <c r="I825" t="s">
        <v>2607</v>
      </c>
      <c r="J825" s="7">
        <v>101.1</v>
      </c>
      <c r="K825" s="7"/>
      <c r="L825" s="4" t="s">
        <v>2566</v>
      </c>
      <c r="M825" s="4" t="s">
        <v>2571</v>
      </c>
      <c r="N825" s="4" t="s">
        <v>2584</v>
      </c>
      <c r="O825" s="4" t="s">
        <v>2601</v>
      </c>
      <c r="P825" s="11">
        <v>550.87</v>
      </c>
      <c r="Q825" s="4" t="s">
        <v>2602</v>
      </c>
      <c r="R825" t="str">
        <f t="shared" si="75"/>
        <v/>
      </c>
      <c r="S825" s="9">
        <v>1</v>
      </c>
      <c r="T825">
        <f t="shared" si="76"/>
        <v>0</v>
      </c>
      <c r="U825">
        <f t="shared" si="77"/>
        <v>550.87</v>
      </c>
    </row>
    <row r="826" spans="1:21" x14ac:dyDescent="0.35">
      <c r="A826" s="4" t="s">
        <v>838</v>
      </c>
      <c r="B826" s="2">
        <v>45843</v>
      </c>
      <c r="C826" s="9">
        <f t="shared" si="72"/>
        <v>7</v>
      </c>
      <c r="D826" s="9" t="str">
        <f t="shared" si="73"/>
        <v>Jul</v>
      </c>
      <c r="E826" s="9">
        <f t="shared" si="74"/>
        <v>2025</v>
      </c>
      <c r="F826" t="s">
        <v>2384</v>
      </c>
      <c r="H826" s="9" t="str" cm="1">
        <f t="array" ref="H826">_xlfn.IFS(OR(ISBLANK(G826), G826=""),"Unknown",G826&lt;=12,"Child",G826&lt;=17,"Teen",G826&lt;=29,"Young Adult",G826&lt;=44,"Adult",G826&lt;=59,"Middle Age",G826&lt;=79,"Senior",G826&gt;=80,"Elderly")</f>
        <v>Unknown</v>
      </c>
      <c r="I826" s="4" t="s">
        <v>2607</v>
      </c>
      <c r="K826" s="7"/>
      <c r="L826" s="4" t="s">
        <v>2566</v>
      </c>
      <c r="M826" s="4" t="s">
        <v>2573</v>
      </c>
      <c r="N826" s="4" t="s">
        <v>2584</v>
      </c>
      <c r="O826" s="4" t="s">
        <v>2598</v>
      </c>
      <c r="P826" s="11">
        <v>348.75</v>
      </c>
      <c r="Q826" s="4" t="s">
        <v>2602</v>
      </c>
      <c r="R826" t="str">
        <f t="shared" si="75"/>
        <v/>
      </c>
      <c r="S826" s="9">
        <v>4</v>
      </c>
      <c r="T826">
        <f t="shared" si="76"/>
        <v>0</v>
      </c>
      <c r="U826">
        <f t="shared" si="77"/>
        <v>348.75</v>
      </c>
    </row>
    <row r="827" spans="1:21" x14ac:dyDescent="0.35">
      <c r="A827" s="4" t="s">
        <v>839</v>
      </c>
      <c r="B827" s="2">
        <v>45685</v>
      </c>
      <c r="C827" s="9">
        <f t="shared" si="72"/>
        <v>1</v>
      </c>
      <c r="D827" s="9" t="str">
        <f t="shared" si="73"/>
        <v>Jan</v>
      </c>
      <c r="E827" s="9">
        <f t="shared" si="74"/>
        <v>2025</v>
      </c>
      <c r="F827" t="s">
        <v>2385</v>
      </c>
      <c r="H827" s="9" t="str" cm="1">
        <f t="array" ref="H827">_xlfn.IFS(OR(ISBLANK(G827), G827=""),"Unknown",G827&lt;=12,"Child",G827&lt;=17,"Teen",G827&lt;=29,"Young Adult",G827&lt;=44,"Adult",G827&lt;=59,"Middle Age",G827&lt;=79,"Senior",G827&gt;=80,"Elderly")</f>
        <v>Unknown</v>
      </c>
      <c r="I827" s="4" t="s">
        <v>2561</v>
      </c>
      <c r="J827" s="7">
        <v>159.1</v>
      </c>
      <c r="K827" s="7">
        <v>115.6</v>
      </c>
      <c r="L827" s="4" t="s">
        <v>2566</v>
      </c>
      <c r="M827" s="4" t="s">
        <v>2571</v>
      </c>
      <c r="N827" s="4" t="s">
        <v>2584</v>
      </c>
      <c r="O827" s="4" t="s">
        <v>2599</v>
      </c>
      <c r="P827" s="11">
        <v>500.56</v>
      </c>
      <c r="Q827" s="4" t="s">
        <v>2602</v>
      </c>
      <c r="R827" t="str">
        <f t="shared" si="75"/>
        <v/>
      </c>
      <c r="S827" s="9">
        <v>1</v>
      </c>
      <c r="T827">
        <f t="shared" si="76"/>
        <v>0</v>
      </c>
      <c r="U827">
        <f t="shared" si="77"/>
        <v>500.56</v>
      </c>
    </row>
    <row r="828" spans="1:21" x14ac:dyDescent="0.35">
      <c r="A828" s="4" t="s">
        <v>840</v>
      </c>
      <c r="B828" s="2">
        <v>45703</v>
      </c>
      <c r="C828" s="9">
        <f t="shared" si="72"/>
        <v>2</v>
      </c>
      <c r="D828" s="9" t="str">
        <f t="shared" si="73"/>
        <v>Feb</v>
      </c>
      <c r="E828" s="9">
        <f t="shared" si="74"/>
        <v>2025</v>
      </c>
      <c r="F828" t="s">
        <v>2386</v>
      </c>
      <c r="H828" s="9" t="str" cm="1">
        <f t="array" ref="H828">_xlfn.IFS(OR(ISBLANK(G828), G828=""),"Unknown",G828&lt;=12,"Child",G828&lt;=17,"Teen",G828&lt;=29,"Young Adult",G828&lt;=44,"Adult",G828&lt;=59,"Middle Age",G828&lt;=79,"Senior",G828&gt;=80,"Elderly")</f>
        <v>Unknown</v>
      </c>
      <c r="I828" t="s">
        <v>2607</v>
      </c>
      <c r="K828" s="7">
        <v>54.1</v>
      </c>
      <c r="L828" s="4" t="s">
        <v>2565</v>
      </c>
      <c r="M828" s="4" t="s">
        <v>2583</v>
      </c>
      <c r="N828" s="4" t="s">
        <v>2592</v>
      </c>
      <c r="O828" s="4" t="s">
        <v>2599</v>
      </c>
      <c r="P828" s="11">
        <v>567.24</v>
      </c>
      <c r="Q828" s="4" t="s">
        <v>2604</v>
      </c>
      <c r="R828" t="str">
        <f t="shared" si="75"/>
        <v/>
      </c>
      <c r="S828" s="9">
        <v>4</v>
      </c>
      <c r="T828">
        <f t="shared" si="76"/>
        <v>0</v>
      </c>
      <c r="U828">
        <f t="shared" si="77"/>
        <v>567.24</v>
      </c>
    </row>
    <row r="829" spans="1:21" x14ac:dyDescent="0.35">
      <c r="A829" s="4" t="s">
        <v>841</v>
      </c>
      <c r="B829" s="2">
        <v>45993</v>
      </c>
      <c r="C829" s="9">
        <f t="shared" si="72"/>
        <v>12</v>
      </c>
      <c r="D829" s="9" t="str">
        <f t="shared" si="73"/>
        <v>Dec</v>
      </c>
      <c r="E829" s="9">
        <f t="shared" si="74"/>
        <v>2025</v>
      </c>
      <c r="F829" t="s">
        <v>2387</v>
      </c>
      <c r="G829" s="9">
        <v>88</v>
      </c>
      <c r="H829" s="9" t="str" cm="1">
        <f t="array" ref="H829">_xlfn.IFS(OR(ISBLANK(G829), G829=""),"Unknown",G829&lt;=12,"Child",G829&lt;=17,"Teen",G829&lt;=29,"Young Adult",G829&lt;=44,"Adult",G829&lt;=59,"Middle Age",G829&lt;=79,"Senior",G829&gt;=80,"Elderly")</f>
        <v>Elderly</v>
      </c>
      <c r="I829" s="4" t="s">
        <v>2558</v>
      </c>
      <c r="J829" s="7">
        <v>187.4</v>
      </c>
      <c r="K829" s="7"/>
      <c r="L829" s="4" t="s">
        <v>2567</v>
      </c>
      <c r="M829" s="4" t="s">
        <v>2579</v>
      </c>
      <c r="N829" s="4" t="s">
        <v>2586</v>
      </c>
      <c r="O829" s="4" t="s">
        <v>2598</v>
      </c>
      <c r="P829" s="11">
        <v>635.42999999999995</v>
      </c>
      <c r="Q829" s="4" t="s">
        <v>2603</v>
      </c>
      <c r="R829" t="str">
        <f t="shared" si="75"/>
        <v/>
      </c>
      <c r="S829" s="9" t="s">
        <v>2610</v>
      </c>
      <c r="T829">
        <f t="shared" si="76"/>
        <v>635.42999999999995</v>
      </c>
      <c r="U829">
        <f t="shared" si="77"/>
        <v>0</v>
      </c>
    </row>
    <row r="830" spans="1:21" x14ac:dyDescent="0.35">
      <c r="A830" s="4" t="s">
        <v>842</v>
      </c>
      <c r="B830" s="2">
        <v>45707</v>
      </c>
      <c r="C830" s="9">
        <f t="shared" si="72"/>
        <v>2</v>
      </c>
      <c r="D830" s="9" t="str">
        <f t="shared" si="73"/>
        <v>Feb</v>
      </c>
      <c r="E830" s="9">
        <f t="shared" si="74"/>
        <v>2025</v>
      </c>
      <c r="F830" t="s">
        <v>1692</v>
      </c>
      <c r="H830" s="9" t="str" cm="1">
        <f t="array" ref="H830">_xlfn.IFS(OR(ISBLANK(G830), G830=""),"Unknown",G830&lt;=12,"Child",G830&lt;=17,"Teen",G830&lt;=29,"Young Adult",G830&lt;=44,"Adult",G830&lt;=59,"Middle Age",G830&lt;=79,"Senior",G830&gt;=80,"Elderly")</f>
        <v>Unknown</v>
      </c>
      <c r="I830" s="4" t="s">
        <v>2561</v>
      </c>
      <c r="J830" s="7">
        <v>162.30000000000001</v>
      </c>
      <c r="K830" s="7"/>
      <c r="L830" s="4" t="s">
        <v>2563</v>
      </c>
      <c r="M830" s="4" t="s">
        <v>2574</v>
      </c>
      <c r="N830" s="4" t="s">
        <v>2590</v>
      </c>
      <c r="O830" s="4" t="s">
        <v>2599</v>
      </c>
      <c r="P830" s="11">
        <v>84.06</v>
      </c>
      <c r="Q830" t="s">
        <v>2609</v>
      </c>
      <c r="R830" t="str">
        <f t="shared" si="75"/>
        <v/>
      </c>
      <c r="S830" s="9">
        <v>5</v>
      </c>
      <c r="T830">
        <f t="shared" si="76"/>
        <v>0</v>
      </c>
      <c r="U830">
        <f t="shared" si="77"/>
        <v>84.06</v>
      </c>
    </row>
    <row r="831" spans="1:21" x14ac:dyDescent="0.35">
      <c r="A831" s="4" t="s">
        <v>843</v>
      </c>
      <c r="B831" s="2">
        <v>45660</v>
      </c>
      <c r="C831" s="9">
        <f t="shared" si="72"/>
        <v>1</v>
      </c>
      <c r="D831" s="9" t="str">
        <f t="shared" si="73"/>
        <v>Jan</v>
      </c>
      <c r="E831" s="9">
        <f t="shared" si="74"/>
        <v>2025</v>
      </c>
      <c r="F831" t="s">
        <v>2388</v>
      </c>
      <c r="G831" s="9">
        <v>20</v>
      </c>
      <c r="H831" s="9" t="str" cm="1">
        <f t="array" ref="H831">_xlfn.IFS(OR(ISBLANK(G831), G831=""),"Unknown",G831&lt;=12,"Child",G831&lt;=17,"Teen",G831&lt;=29,"Young Adult",G831&lt;=44,"Adult",G831&lt;=59,"Middle Age",G831&lt;=79,"Senior",G831&gt;=80,"Elderly")</f>
        <v>Young Adult</v>
      </c>
      <c r="I831" s="4" t="s">
        <v>2558</v>
      </c>
      <c r="K831" s="7"/>
      <c r="L831" s="4" t="s">
        <v>2565</v>
      </c>
      <c r="M831" s="4" t="s">
        <v>2583</v>
      </c>
      <c r="N831" s="4" t="s">
        <v>2587</v>
      </c>
      <c r="O831" s="4" t="s">
        <v>2598</v>
      </c>
      <c r="P831" s="11">
        <v>31.92</v>
      </c>
      <c r="Q831" t="s">
        <v>2609</v>
      </c>
      <c r="R831" t="str">
        <f t="shared" si="75"/>
        <v/>
      </c>
      <c r="S831" s="9">
        <v>1</v>
      </c>
      <c r="T831">
        <f t="shared" si="76"/>
        <v>0</v>
      </c>
      <c r="U831">
        <f t="shared" si="77"/>
        <v>31.92</v>
      </c>
    </row>
    <row r="832" spans="1:21" x14ac:dyDescent="0.35">
      <c r="A832" s="4" t="s">
        <v>844</v>
      </c>
      <c r="B832" s="2">
        <v>45730</v>
      </c>
      <c r="C832" s="9">
        <f t="shared" si="72"/>
        <v>3</v>
      </c>
      <c r="D832" s="9" t="str">
        <f t="shared" si="73"/>
        <v>Mar</v>
      </c>
      <c r="E832" s="9">
        <f t="shared" si="74"/>
        <v>2025</v>
      </c>
      <c r="F832" t="s">
        <v>2389</v>
      </c>
      <c r="G832" s="9">
        <v>37</v>
      </c>
      <c r="H832" s="9" t="str" cm="1">
        <f t="array" ref="H832">_xlfn.IFS(OR(ISBLANK(G832), G832=""),"Unknown",G832&lt;=12,"Child",G832&lt;=17,"Teen",G832&lt;=29,"Young Adult",G832&lt;=44,"Adult",G832&lt;=59,"Middle Age",G832&lt;=79,"Senior",G832&gt;=80,"Elderly")</f>
        <v>Adult</v>
      </c>
      <c r="I832" s="4" t="s">
        <v>2561</v>
      </c>
      <c r="J832" s="7">
        <v>117.6</v>
      </c>
      <c r="K832" s="7">
        <v>74</v>
      </c>
      <c r="L832" s="4" t="s">
        <v>2566</v>
      </c>
      <c r="M832" s="4" t="s">
        <v>2580</v>
      </c>
      <c r="N832" s="4" t="s">
        <v>2587</v>
      </c>
      <c r="O832" s="4" t="s">
        <v>2601</v>
      </c>
      <c r="P832" s="11">
        <v>414.65</v>
      </c>
      <c r="Q832" s="4" t="s">
        <v>2603</v>
      </c>
      <c r="R832" t="str">
        <f t="shared" si="75"/>
        <v/>
      </c>
      <c r="S832" s="9">
        <v>4</v>
      </c>
      <c r="T832">
        <f t="shared" si="76"/>
        <v>414.65</v>
      </c>
      <c r="U832">
        <f t="shared" si="77"/>
        <v>0</v>
      </c>
    </row>
    <row r="833" spans="1:21" x14ac:dyDescent="0.35">
      <c r="A833" s="4" t="s">
        <v>845</v>
      </c>
      <c r="B833" s="2">
        <v>45843</v>
      </c>
      <c r="C833" s="9">
        <f t="shared" si="72"/>
        <v>7</v>
      </c>
      <c r="D833" s="9" t="str">
        <f t="shared" si="73"/>
        <v>Jul</v>
      </c>
      <c r="E833" s="9">
        <f t="shared" si="74"/>
        <v>2025</v>
      </c>
      <c r="F833" t="s">
        <v>2390</v>
      </c>
      <c r="H833" s="9" t="str" cm="1">
        <f t="array" ref="H833">_xlfn.IFS(OR(ISBLANK(G833), G833=""),"Unknown",G833&lt;=12,"Child",G833&lt;=17,"Teen",G833&lt;=29,"Young Adult",G833&lt;=44,"Adult",G833&lt;=59,"Middle Age",G833&lt;=79,"Senior",G833&gt;=80,"Elderly")</f>
        <v>Unknown</v>
      </c>
      <c r="I833" t="s">
        <v>2607</v>
      </c>
      <c r="K833" s="7">
        <v>52.9</v>
      </c>
      <c r="L833" s="4" t="s">
        <v>2563</v>
      </c>
      <c r="M833" s="4" t="s">
        <v>2572</v>
      </c>
      <c r="N833" s="4" t="s">
        <v>2588</v>
      </c>
      <c r="O833" s="4" t="s">
        <v>2600</v>
      </c>
      <c r="P833" s="11">
        <v>945.25</v>
      </c>
      <c r="Q833" s="4" t="s">
        <v>2604</v>
      </c>
      <c r="R833" t="str">
        <f t="shared" si="75"/>
        <v/>
      </c>
      <c r="S833" s="9">
        <v>4</v>
      </c>
      <c r="T833">
        <f t="shared" si="76"/>
        <v>0</v>
      </c>
      <c r="U833">
        <f t="shared" si="77"/>
        <v>945.25</v>
      </c>
    </row>
    <row r="834" spans="1:21" x14ac:dyDescent="0.35">
      <c r="A834" s="4" t="s">
        <v>846</v>
      </c>
      <c r="B834" s="2">
        <v>45609</v>
      </c>
      <c r="C834" s="9">
        <f t="shared" ref="C834:C897" si="78">MONTH(B834)</f>
        <v>11</v>
      </c>
      <c r="D834" s="9" t="str">
        <f t="shared" ref="D834:D897" si="79">TEXT(B834, "mmm")</f>
        <v>Nov</v>
      </c>
      <c r="E834" s="9">
        <f t="shared" ref="E834:E897" si="80">YEAR(B834)</f>
        <v>2024</v>
      </c>
      <c r="F834" t="s">
        <v>2391</v>
      </c>
      <c r="G834" s="9">
        <v>62</v>
      </c>
      <c r="H834" s="9" t="str" cm="1">
        <f t="array" ref="H834">_xlfn.IFS(OR(ISBLANK(G834), G834=""),"Unknown",G834&lt;=12,"Child",G834&lt;=17,"Teen",G834&lt;=29,"Young Adult",G834&lt;=44,"Adult",G834&lt;=59,"Middle Age",G834&lt;=79,"Senior",G834&gt;=80,"Elderly")</f>
        <v>Senior</v>
      </c>
      <c r="I834" s="4" t="s">
        <v>2558</v>
      </c>
      <c r="K834" s="7"/>
      <c r="L834" s="4" t="s">
        <v>2564</v>
      </c>
      <c r="M834" s="4" t="s">
        <v>2574</v>
      </c>
      <c r="N834" s="4" t="s">
        <v>2589</v>
      </c>
      <c r="O834" s="4" t="s">
        <v>2600</v>
      </c>
      <c r="P834" s="11">
        <v>961.36</v>
      </c>
      <c r="Q834" s="4" t="s">
        <v>2603</v>
      </c>
      <c r="R834" t="str">
        <f t="shared" ref="R834:R897" si="81">IF(AND(OR(ISBLANK(P834), P834=""), Q834="Unpaid"), "Needs Review", "")</f>
        <v/>
      </c>
      <c r="S834" s="9">
        <v>4</v>
      </c>
      <c r="T834">
        <f t="shared" ref="T834:T897" si="82">IF(Q834="Paid",P834,0)</f>
        <v>961.36</v>
      </c>
      <c r="U834">
        <f t="shared" ref="U834:U897" si="83">IF(OR(Q834="Unpaid", Q834 = "Status Missing", Q834 = "Pending"), P834, 0)</f>
        <v>0</v>
      </c>
    </row>
    <row r="835" spans="1:21" x14ac:dyDescent="0.35">
      <c r="A835" s="4" t="s">
        <v>847</v>
      </c>
      <c r="B835" s="2">
        <v>45362</v>
      </c>
      <c r="C835" s="9">
        <f t="shared" si="78"/>
        <v>3</v>
      </c>
      <c r="D835" s="9" t="str">
        <f t="shared" si="79"/>
        <v>Mar</v>
      </c>
      <c r="E835" s="9">
        <f t="shared" si="80"/>
        <v>2024</v>
      </c>
      <c r="F835" t="s">
        <v>2392</v>
      </c>
      <c r="G835" s="9">
        <v>33</v>
      </c>
      <c r="H835" s="9" t="str" cm="1">
        <f t="array" ref="H835">_xlfn.IFS(OR(ISBLANK(G835), G835=""),"Unknown",G835&lt;=12,"Child",G835&lt;=17,"Teen",G835&lt;=29,"Young Adult",G835&lt;=44,"Adult",G835&lt;=59,"Middle Age",G835&lt;=79,"Senior",G835&gt;=80,"Elderly")</f>
        <v>Adult</v>
      </c>
      <c r="I835" s="4" t="s">
        <v>2607</v>
      </c>
      <c r="J835" s="7">
        <v>112.4</v>
      </c>
      <c r="K835" s="7">
        <v>72.900000000000006</v>
      </c>
      <c r="L835" s="4" t="s">
        <v>2563</v>
      </c>
      <c r="M835" s="4" t="s">
        <v>2572</v>
      </c>
      <c r="N835" s="4" t="s">
        <v>2588</v>
      </c>
      <c r="O835" s="4" t="s">
        <v>2599</v>
      </c>
      <c r="P835" s="11">
        <v>106.75</v>
      </c>
      <c r="Q835" t="s">
        <v>2609</v>
      </c>
      <c r="R835" t="str">
        <f t="shared" si="81"/>
        <v/>
      </c>
      <c r="S835" s="9">
        <v>4</v>
      </c>
      <c r="T835">
        <f t="shared" si="82"/>
        <v>0</v>
      </c>
      <c r="U835">
        <f t="shared" si="83"/>
        <v>106.75</v>
      </c>
    </row>
    <row r="836" spans="1:21" x14ac:dyDescent="0.35">
      <c r="A836" s="4" t="s">
        <v>848</v>
      </c>
      <c r="B836" s="2">
        <v>45482</v>
      </c>
      <c r="C836" s="9">
        <f t="shared" si="78"/>
        <v>7</v>
      </c>
      <c r="D836" s="9" t="str">
        <f t="shared" si="79"/>
        <v>Jul</v>
      </c>
      <c r="E836" s="9">
        <f t="shared" si="80"/>
        <v>2024</v>
      </c>
      <c r="F836" t="s">
        <v>2393</v>
      </c>
      <c r="H836" s="9" t="str" cm="1">
        <f t="array" ref="H836">_xlfn.IFS(OR(ISBLANK(G836), G836=""),"Unknown",G836&lt;=12,"Child",G836&lt;=17,"Teen",G836&lt;=29,"Young Adult",G836&lt;=44,"Adult",G836&lt;=59,"Middle Age",G836&lt;=79,"Senior",G836&gt;=80,"Elderly")</f>
        <v>Unknown</v>
      </c>
      <c r="I836" t="s">
        <v>2607</v>
      </c>
      <c r="K836" s="7"/>
      <c r="L836" s="4" t="s">
        <v>2568</v>
      </c>
      <c r="M836" s="4" t="s">
        <v>2569</v>
      </c>
      <c r="N836" s="4" t="s">
        <v>2584</v>
      </c>
      <c r="O836" s="4" t="s">
        <v>2598</v>
      </c>
      <c r="P836" s="11">
        <v>35.24</v>
      </c>
      <c r="Q836" s="4" t="s">
        <v>2603</v>
      </c>
      <c r="R836" t="str">
        <f t="shared" si="81"/>
        <v/>
      </c>
      <c r="S836" s="9">
        <v>2</v>
      </c>
      <c r="T836">
        <f t="shared" si="82"/>
        <v>35.24</v>
      </c>
      <c r="U836">
        <f t="shared" si="83"/>
        <v>0</v>
      </c>
    </row>
    <row r="837" spans="1:21" x14ac:dyDescent="0.35">
      <c r="A837" s="4" t="s">
        <v>849</v>
      </c>
      <c r="B837" s="2">
        <v>45593</v>
      </c>
      <c r="C837" s="9">
        <f t="shared" si="78"/>
        <v>10</v>
      </c>
      <c r="D837" s="9" t="str">
        <f t="shared" si="79"/>
        <v>Oct</v>
      </c>
      <c r="E837" s="9">
        <f t="shared" si="80"/>
        <v>2024</v>
      </c>
      <c r="F837" t="s">
        <v>2394</v>
      </c>
      <c r="H837" s="9" t="str" cm="1">
        <f t="array" ref="H837">_xlfn.IFS(OR(ISBLANK(G837), G837=""),"Unknown",G837&lt;=12,"Child",G837&lt;=17,"Teen",G837&lt;=29,"Young Adult",G837&lt;=44,"Adult",G837&lt;=59,"Middle Age",G837&lt;=79,"Senior",G837&gt;=80,"Elderly")</f>
        <v>Unknown</v>
      </c>
      <c r="I837" s="4" t="s">
        <v>2561</v>
      </c>
      <c r="J837" s="7">
        <v>199.5</v>
      </c>
      <c r="K837" s="7"/>
      <c r="L837" s="4" t="s">
        <v>2567</v>
      </c>
      <c r="M837" s="4" t="s">
        <v>2575</v>
      </c>
      <c r="N837" s="4" t="s">
        <v>2587</v>
      </c>
      <c r="O837" s="4" t="s">
        <v>2601</v>
      </c>
      <c r="P837" s="11">
        <v>108.77</v>
      </c>
      <c r="Q837" t="s">
        <v>2609</v>
      </c>
      <c r="R837" t="str">
        <f t="shared" si="81"/>
        <v/>
      </c>
      <c r="S837" s="9">
        <v>1</v>
      </c>
      <c r="T837">
        <f t="shared" si="82"/>
        <v>0</v>
      </c>
      <c r="U837">
        <f t="shared" si="83"/>
        <v>108.77</v>
      </c>
    </row>
    <row r="838" spans="1:21" x14ac:dyDescent="0.35">
      <c r="A838" s="4" t="s">
        <v>850</v>
      </c>
      <c r="B838" s="2">
        <v>45761</v>
      </c>
      <c r="C838" s="9">
        <f t="shared" si="78"/>
        <v>4</v>
      </c>
      <c r="D838" s="9" t="str">
        <f t="shared" si="79"/>
        <v>Apr</v>
      </c>
      <c r="E838" s="9">
        <f t="shared" si="80"/>
        <v>2025</v>
      </c>
      <c r="F838" t="s">
        <v>2395</v>
      </c>
      <c r="H838" s="9" t="str" cm="1">
        <f t="array" ref="H838">_xlfn.IFS(OR(ISBLANK(G838), G838=""),"Unknown",G838&lt;=12,"Child",G838&lt;=17,"Teen",G838&lt;=29,"Young Adult",G838&lt;=44,"Adult",G838&lt;=59,"Middle Age",G838&lt;=79,"Senior",G838&gt;=80,"Elderly")</f>
        <v>Unknown</v>
      </c>
      <c r="I838" s="4" t="s">
        <v>2607</v>
      </c>
      <c r="J838" s="7">
        <v>157.4</v>
      </c>
      <c r="K838" s="7"/>
      <c r="L838" s="4" t="s">
        <v>2566</v>
      </c>
      <c r="M838" s="4" t="s">
        <v>2582</v>
      </c>
      <c r="N838" s="4" t="s">
        <v>2589</v>
      </c>
      <c r="O838" s="4" t="s">
        <v>2601</v>
      </c>
      <c r="P838" s="11">
        <v>368.31</v>
      </c>
      <c r="Q838" s="4" t="s">
        <v>2602</v>
      </c>
      <c r="R838" t="str">
        <f t="shared" si="81"/>
        <v/>
      </c>
      <c r="S838" s="9">
        <v>4</v>
      </c>
      <c r="T838">
        <f t="shared" si="82"/>
        <v>0</v>
      </c>
      <c r="U838">
        <f t="shared" si="83"/>
        <v>368.31</v>
      </c>
    </row>
    <row r="839" spans="1:21" x14ac:dyDescent="0.35">
      <c r="A839" s="4" t="s">
        <v>851</v>
      </c>
      <c r="B839" s="2">
        <v>45623</v>
      </c>
      <c r="C839" s="9">
        <f t="shared" si="78"/>
        <v>11</v>
      </c>
      <c r="D839" s="9" t="str">
        <f t="shared" si="79"/>
        <v>Nov</v>
      </c>
      <c r="E839" s="9">
        <f t="shared" si="80"/>
        <v>2024</v>
      </c>
      <c r="F839" t="s">
        <v>2396</v>
      </c>
      <c r="H839" s="9" t="str" cm="1">
        <f t="array" ref="H839">_xlfn.IFS(OR(ISBLANK(G839), G839=""),"Unknown",G839&lt;=12,"Child",G839&lt;=17,"Teen",G839&lt;=29,"Young Adult",G839&lt;=44,"Adult",G839&lt;=59,"Middle Age",G839&lt;=79,"Senior",G839&gt;=80,"Elderly")</f>
        <v>Unknown</v>
      </c>
      <c r="I839" s="4" t="s">
        <v>2607</v>
      </c>
      <c r="K839" s="7">
        <v>42</v>
      </c>
      <c r="L839" s="4" t="s">
        <v>2563</v>
      </c>
      <c r="M839" s="4" t="s">
        <v>2578</v>
      </c>
      <c r="N839" s="4" t="s">
        <v>2586</v>
      </c>
      <c r="O839" s="4" t="s">
        <v>2599</v>
      </c>
      <c r="P839" s="11">
        <v>902.84910878407902</v>
      </c>
      <c r="Q839" s="4" t="s">
        <v>2603</v>
      </c>
      <c r="R839" t="str">
        <f t="shared" si="81"/>
        <v/>
      </c>
      <c r="S839" s="9">
        <v>5</v>
      </c>
      <c r="T839">
        <f t="shared" si="82"/>
        <v>902.84910878407902</v>
      </c>
      <c r="U839">
        <f t="shared" si="83"/>
        <v>0</v>
      </c>
    </row>
    <row r="840" spans="1:21" x14ac:dyDescent="0.35">
      <c r="A840" s="4" t="s">
        <v>852</v>
      </c>
      <c r="B840" s="2">
        <v>45741</v>
      </c>
      <c r="C840" s="9">
        <f t="shared" si="78"/>
        <v>3</v>
      </c>
      <c r="D840" s="9" t="str">
        <f t="shared" si="79"/>
        <v>Mar</v>
      </c>
      <c r="E840" s="9">
        <f t="shared" si="80"/>
        <v>2025</v>
      </c>
      <c r="F840" t="s">
        <v>2397</v>
      </c>
      <c r="H840" s="9" t="str" cm="1">
        <f t="array" ref="H840">_xlfn.IFS(OR(ISBLANK(G840), G840=""),"Unknown",G840&lt;=12,"Child",G840&lt;=17,"Teen",G840&lt;=29,"Young Adult",G840&lt;=44,"Adult",G840&lt;=59,"Middle Age",G840&lt;=79,"Senior",G840&gt;=80,"Elderly")</f>
        <v>Unknown</v>
      </c>
      <c r="I840" s="4" t="s">
        <v>2561</v>
      </c>
      <c r="J840" s="7">
        <v>132.5</v>
      </c>
      <c r="K840" s="7"/>
      <c r="L840" s="4" t="s">
        <v>2564</v>
      </c>
      <c r="M840" s="4" t="s">
        <v>2572</v>
      </c>
      <c r="N840" s="4" t="s">
        <v>2585</v>
      </c>
      <c r="O840" s="4" t="s">
        <v>2599</v>
      </c>
      <c r="P840" s="11">
        <v>247.84</v>
      </c>
      <c r="Q840" s="4" t="s">
        <v>2604</v>
      </c>
      <c r="R840" t="str">
        <f t="shared" si="81"/>
        <v/>
      </c>
      <c r="S840" s="9">
        <v>4</v>
      </c>
      <c r="T840">
        <f t="shared" si="82"/>
        <v>0</v>
      </c>
      <c r="U840">
        <f t="shared" si="83"/>
        <v>247.84</v>
      </c>
    </row>
    <row r="841" spans="1:21" x14ac:dyDescent="0.35">
      <c r="A841" s="4" t="s">
        <v>853</v>
      </c>
      <c r="B841" s="2">
        <v>45611</v>
      </c>
      <c r="C841" s="9">
        <f t="shared" si="78"/>
        <v>11</v>
      </c>
      <c r="D841" s="9" t="str">
        <f t="shared" si="79"/>
        <v>Nov</v>
      </c>
      <c r="E841" s="9">
        <f t="shared" si="80"/>
        <v>2024</v>
      </c>
      <c r="F841" t="s">
        <v>2398</v>
      </c>
      <c r="H841" s="9" t="str" cm="1">
        <f t="array" ref="H841">_xlfn.IFS(OR(ISBLANK(G841), G841=""),"Unknown",G841&lt;=12,"Child",G841&lt;=17,"Teen",G841&lt;=29,"Young Adult",G841&lt;=44,"Adult",G841&lt;=59,"Middle Age",G841&lt;=79,"Senior",G841&gt;=80,"Elderly")</f>
        <v>Unknown</v>
      </c>
      <c r="I841" s="4" t="s">
        <v>2558</v>
      </c>
      <c r="K841" s="7">
        <v>63.9</v>
      </c>
      <c r="L841" s="4" t="s">
        <v>2566</v>
      </c>
      <c r="M841" s="4" t="s">
        <v>2577</v>
      </c>
      <c r="N841" s="4" t="s">
        <v>2589</v>
      </c>
      <c r="O841" s="4" t="s">
        <v>2599</v>
      </c>
      <c r="P841" s="11">
        <v>976.97</v>
      </c>
      <c r="Q841" s="4" t="s">
        <v>2604</v>
      </c>
      <c r="R841" t="str">
        <f t="shared" si="81"/>
        <v/>
      </c>
      <c r="S841" s="9">
        <v>4</v>
      </c>
      <c r="T841">
        <f t="shared" si="82"/>
        <v>0</v>
      </c>
      <c r="U841">
        <f t="shared" si="83"/>
        <v>976.97</v>
      </c>
    </row>
    <row r="842" spans="1:21" x14ac:dyDescent="0.35">
      <c r="A842" s="4" t="s">
        <v>854</v>
      </c>
      <c r="B842" s="2">
        <v>45515</v>
      </c>
      <c r="C842" s="9">
        <f t="shared" si="78"/>
        <v>8</v>
      </c>
      <c r="D842" s="9" t="str">
        <f t="shared" si="79"/>
        <v>Aug</v>
      </c>
      <c r="E842" s="9">
        <f t="shared" si="80"/>
        <v>2024</v>
      </c>
      <c r="F842" t="s">
        <v>2399</v>
      </c>
      <c r="H842" s="9" t="str" cm="1">
        <f t="array" ref="H842">_xlfn.IFS(OR(ISBLANK(G842), G842=""),"Unknown",G842&lt;=12,"Child",G842&lt;=17,"Teen",G842&lt;=29,"Young Adult",G842&lt;=44,"Adult",G842&lt;=59,"Middle Age",G842&lt;=79,"Senior",G842&gt;=80,"Elderly")</f>
        <v>Unknown</v>
      </c>
      <c r="I842" t="s">
        <v>2607</v>
      </c>
      <c r="J842" s="7">
        <v>179.7</v>
      </c>
      <c r="K842" s="7"/>
      <c r="L842" s="4" t="s">
        <v>2567</v>
      </c>
      <c r="M842" s="4" t="s">
        <v>2573</v>
      </c>
      <c r="N842" s="4" t="s">
        <v>2586</v>
      </c>
      <c r="O842" s="4" t="s">
        <v>2598</v>
      </c>
      <c r="P842" s="11">
        <v>664.42</v>
      </c>
      <c r="Q842" t="s">
        <v>2609</v>
      </c>
      <c r="R842" t="str">
        <f t="shared" si="81"/>
        <v/>
      </c>
      <c r="S842" s="9">
        <v>2</v>
      </c>
      <c r="T842">
        <f t="shared" si="82"/>
        <v>0</v>
      </c>
      <c r="U842">
        <f t="shared" si="83"/>
        <v>664.42</v>
      </c>
    </row>
    <row r="843" spans="1:21" x14ac:dyDescent="0.35">
      <c r="A843" s="4" t="s">
        <v>855</v>
      </c>
      <c r="B843" s="2">
        <v>45607</v>
      </c>
      <c r="C843" s="9">
        <f t="shared" si="78"/>
        <v>11</v>
      </c>
      <c r="D843" s="9" t="str">
        <f t="shared" si="79"/>
        <v>Nov</v>
      </c>
      <c r="E843" s="9">
        <f t="shared" si="80"/>
        <v>2024</v>
      </c>
      <c r="F843" t="s">
        <v>2400</v>
      </c>
      <c r="H843" s="9" t="str" cm="1">
        <f t="array" ref="H843">_xlfn.IFS(OR(ISBLANK(G843), G843=""),"Unknown",G843&lt;=12,"Child",G843&lt;=17,"Teen",G843&lt;=29,"Young Adult",G843&lt;=44,"Adult",G843&lt;=59,"Middle Age",G843&lt;=79,"Senior",G843&gt;=80,"Elderly")</f>
        <v>Unknown</v>
      </c>
      <c r="I843" s="4" t="s">
        <v>2607</v>
      </c>
      <c r="K843" s="7">
        <v>48.3</v>
      </c>
      <c r="L843" s="4" t="s">
        <v>2565</v>
      </c>
      <c r="M843" s="4" t="s">
        <v>2579</v>
      </c>
      <c r="N843" s="4" t="s">
        <v>2595</v>
      </c>
      <c r="O843" s="4" t="s">
        <v>2599</v>
      </c>
      <c r="P843" s="11">
        <v>64.45</v>
      </c>
      <c r="Q843" s="4" t="s">
        <v>2604</v>
      </c>
      <c r="R843" t="str">
        <f t="shared" si="81"/>
        <v/>
      </c>
      <c r="S843" s="9">
        <v>4</v>
      </c>
      <c r="T843">
        <f t="shared" si="82"/>
        <v>0</v>
      </c>
      <c r="U843">
        <f t="shared" si="83"/>
        <v>64.45</v>
      </c>
    </row>
    <row r="844" spans="1:21" x14ac:dyDescent="0.35">
      <c r="A844" s="4" t="s">
        <v>856</v>
      </c>
      <c r="B844" s="2">
        <v>45871</v>
      </c>
      <c r="C844" s="9">
        <f t="shared" si="78"/>
        <v>8</v>
      </c>
      <c r="D844" s="9" t="str">
        <f t="shared" si="79"/>
        <v>Aug</v>
      </c>
      <c r="E844" s="9">
        <f t="shared" si="80"/>
        <v>2025</v>
      </c>
      <c r="F844" t="s">
        <v>2401</v>
      </c>
      <c r="H844" s="9" t="str" cm="1">
        <f t="array" ref="H844">_xlfn.IFS(OR(ISBLANK(G844), G844=""),"Unknown",G844&lt;=12,"Child",G844&lt;=17,"Teen",G844&lt;=29,"Young Adult",G844&lt;=44,"Adult",G844&lt;=59,"Middle Age",G844&lt;=79,"Senior",G844&gt;=80,"Elderly")</f>
        <v>Unknown</v>
      </c>
      <c r="I844" t="s">
        <v>2607</v>
      </c>
      <c r="K844" s="7"/>
      <c r="L844" s="4" t="s">
        <v>2564</v>
      </c>
      <c r="M844" s="4" t="s">
        <v>2582</v>
      </c>
      <c r="N844" s="4" t="s">
        <v>2589</v>
      </c>
      <c r="O844" s="4" t="s">
        <v>2600</v>
      </c>
      <c r="P844" s="11">
        <v>677.14</v>
      </c>
      <c r="Q844" s="4" t="s">
        <v>2604</v>
      </c>
      <c r="R844" t="str">
        <f t="shared" si="81"/>
        <v/>
      </c>
      <c r="S844" s="9" t="s">
        <v>2610</v>
      </c>
      <c r="T844">
        <f t="shared" si="82"/>
        <v>0</v>
      </c>
      <c r="U844">
        <f t="shared" si="83"/>
        <v>677.14</v>
      </c>
    </row>
    <row r="845" spans="1:21" x14ac:dyDescent="0.35">
      <c r="A845" s="4" t="s">
        <v>857</v>
      </c>
      <c r="B845" s="2">
        <v>45490</v>
      </c>
      <c r="C845" s="9">
        <f t="shared" si="78"/>
        <v>7</v>
      </c>
      <c r="D845" s="9" t="str">
        <f t="shared" si="79"/>
        <v>Jul</v>
      </c>
      <c r="E845" s="9">
        <f t="shared" si="80"/>
        <v>2024</v>
      </c>
      <c r="F845" t="s">
        <v>2402</v>
      </c>
      <c r="G845" s="9">
        <v>80</v>
      </c>
      <c r="H845" s="9" t="str" cm="1">
        <f t="array" ref="H845">_xlfn.IFS(OR(ISBLANK(G845), G845=""),"Unknown",G845&lt;=12,"Child",G845&lt;=17,"Teen",G845&lt;=29,"Young Adult",G845&lt;=44,"Adult",G845&lt;=59,"Middle Age",G845&lt;=79,"Senior",G845&gt;=80,"Elderly")</f>
        <v>Elderly</v>
      </c>
      <c r="I845" s="4" t="s">
        <v>2607</v>
      </c>
      <c r="K845" s="7">
        <v>45.8</v>
      </c>
      <c r="L845" s="4" t="s">
        <v>2567</v>
      </c>
      <c r="M845" s="4" t="s">
        <v>2575</v>
      </c>
      <c r="N845" s="4" t="s">
        <v>2589</v>
      </c>
      <c r="O845" s="4" t="s">
        <v>2601</v>
      </c>
      <c r="P845" s="11">
        <v>27.9</v>
      </c>
      <c r="Q845" t="s">
        <v>2609</v>
      </c>
      <c r="R845" t="str">
        <f t="shared" si="81"/>
        <v/>
      </c>
      <c r="S845" s="9" t="s">
        <v>2610</v>
      </c>
      <c r="T845">
        <f t="shared" si="82"/>
        <v>0</v>
      </c>
      <c r="U845">
        <f t="shared" si="83"/>
        <v>27.9</v>
      </c>
    </row>
    <row r="846" spans="1:21" x14ac:dyDescent="0.35">
      <c r="A846" s="4" t="s">
        <v>858</v>
      </c>
      <c r="B846" s="2">
        <v>45720</v>
      </c>
      <c r="C846" s="9">
        <f t="shared" si="78"/>
        <v>3</v>
      </c>
      <c r="D846" s="9" t="str">
        <f t="shared" si="79"/>
        <v>Mar</v>
      </c>
      <c r="E846" s="9">
        <f t="shared" si="80"/>
        <v>2025</v>
      </c>
      <c r="F846" t="s">
        <v>1708</v>
      </c>
      <c r="H846" s="9" t="str" cm="1">
        <f t="array" ref="H846">_xlfn.IFS(OR(ISBLANK(G846), G846=""),"Unknown",G846&lt;=12,"Child",G846&lt;=17,"Teen",G846&lt;=29,"Young Adult",G846&lt;=44,"Adult",G846&lt;=59,"Middle Age",G846&lt;=79,"Senior",G846&gt;=80,"Elderly")</f>
        <v>Unknown</v>
      </c>
      <c r="I846" s="4" t="s">
        <v>2558</v>
      </c>
      <c r="K846" s="7"/>
      <c r="L846" s="4" t="s">
        <v>2568</v>
      </c>
      <c r="M846" s="4" t="s">
        <v>2570</v>
      </c>
      <c r="N846" s="4" t="s">
        <v>2587</v>
      </c>
      <c r="O846" s="4" t="s">
        <v>2601</v>
      </c>
      <c r="P846" s="11">
        <v>435.96</v>
      </c>
      <c r="Q846" t="s">
        <v>2609</v>
      </c>
      <c r="R846" t="str">
        <f t="shared" si="81"/>
        <v/>
      </c>
      <c r="S846" s="9">
        <v>4</v>
      </c>
      <c r="T846">
        <f t="shared" si="82"/>
        <v>0</v>
      </c>
      <c r="U846">
        <f t="shared" si="83"/>
        <v>435.96</v>
      </c>
    </row>
    <row r="847" spans="1:21" x14ac:dyDescent="0.35">
      <c r="A847" s="4" t="s">
        <v>859</v>
      </c>
      <c r="B847" s="2">
        <v>45677</v>
      </c>
      <c r="C847" s="9">
        <f t="shared" si="78"/>
        <v>1</v>
      </c>
      <c r="D847" s="9" t="str">
        <f t="shared" si="79"/>
        <v>Jan</v>
      </c>
      <c r="E847" s="9">
        <f t="shared" si="80"/>
        <v>2025</v>
      </c>
      <c r="F847" t="s">
        <v>2403</v>
      </c>
      <c r="H847" s="9" t="str" cm="1">
        <f t="array" ref="H847">_xlfn.IFS(OR(ISBLANK(G847), G847=""),"Unknown",G847&lt;=12,"Child",G847&lt;=17,"Teen",G847&lt;=29,"Young Adult",G847&lt;=44,"Adult",G847&lt;=59,"Middle Age",G847&lt;=79,"Senior",G847&gt;=80,"Elderly")</f>
        <v>Unknown</v>
      </c>
      <c r="I847" s="4" t="s">
        <v>2558</v>
      </c>
      <c r="K847" s="7"/>
      <c r="L847" s="4" t="s">
        <v>2564</v>
      </c>
      <c r="M847" s="4" t="s">
        <v>2576</v>
      </c>
      <c r="N847" s="4" t="s">
        <v>2590</v>
      </c>
      <c r="O847" s="4" t="s">
        <v>2601</v>
      </c>
      <c r="P847" s="11">
        <v>830.57</v>
      </c>
      <c r="Q847" s="4" t="s">
        <v>2602</v>
      </c>
      <c r="R847" t="str">
        <f t="shared" si="81"/>
        <v/>
      </c>
      <c r="S847" s="9">
        <v>1</v>
      </c>
      <c r="T847">
        <f t="shared" si="82"/>
        <v>0</v>
      </c>
      <c r="U847">
        <f t="shared" si="83"/>
        <v>830.57</v>
      </c>
    </row>
    <row r="848" spans="1:21" x14ac:dyDescent="0.35">
      <c r="A848" s="4" t="s">
        <v>860</v>
      </c>
      <c r="B848" s="2">
        <v>45996</v>
      </c>
      <c r="C848" s="9">
        <f t="shared" si="78"/>
        <v>12</v>
      </c>
      <c r="D848" s="9" t="str">
        <f t="shared" si="79"/>
        <v>Dec</v>
      </c>
      <c r="E848" s="9">
        <f t="shared" si="80"/>
        <v>2025</v>
      </c>
      <c r="F848" t="s">
        <v>2404</v>
      </c>
      <c r="H848" s="9" t="str" cm="1">
        <f t="array" ref="H848">_xlfn.IFS(OR(ISBLANK(G848), G848=""),"Unknown",G848&lt;=12,"Child",G848&lt;=17,"Teen",G848&lt;=29,"Young Adult",G848&lt;=44,"Adult",G848&lt;=59,"Middle Age",G848&lt;=79,"Senior",G848&gt;=80,"Elderly")</f>
        <v>Unknown</v>
      </c>
      <c r="I848" s="4" t="s">
        <v>2607</v>
      </c>
      <c r="J848" s="7">
        <v>186.9</v>
      </c>
      <c r="K848" s="7"/>
      <c r="L848" s="4" t="s">
        <v>2567</v>
      </c>
      <c r="M848" s="4" t="s">
        <v>2569</v>
      </c>
      <c r="N848" s="4" t="s">
        <v>2587</v>
      </c>
      <c r="O848" s="4" t="s">
        <v>2598</v>
      </c>
      <c r="P848" s="11">
        <v>914.84</v>
      </c>
      <c r="Q848" t="s">
        <v>2609</v>
      </c>
      <c r="R848" t="str">
        <f t="shared" si="81"/>
        <v/>
      </c>
      <c r="S848" s="9">
        <v>4</v>
      </c>
      <c r="T848">
        <f t="shared" si="82"/>
        <v>0</v>
      </c>
      <c r="U848">
        <f t="shared" si="83"/>
        <v>914.84</v>
      </c>
    </row>
    <row r="849" spans="1:21" x14ac:dyDescent="0.35">
      <c r="A849" s="4" t="s">
        <v>861</v>
      </c>
      <c r="B849" s="2">
        <v>45577</v>
      </c>
      <c r="C849" s="9">
        <f t="shared" si="78"/>
        <v>10</v>
      </c>
      <c r="D849" s="9" t="str">
        <f t="shared" si="79"/>
        <v>Oct</v>
      </c>
      <c r="E849" s="9">
        <f t="shared" si="80"/>
        <v>2024</v>
      </c>
      <c r="F849" t="s">
        <v>2405</v>
      </c>
      <c r="H849" s="9" t="str" cm="1">
        <f t="array" ref="H849">_xlfn.IFS(OR(ISBLANK(G849), G849=""),"Unknown",G849&lt;=12,"Child",G849&lt;=17,"Teen",G849&lt;=29,"Young Adult",G849&lt;=44,"Adult",G849&lt;=59,"Middle Age",G849&lt;=79,"Senior",G849&gt;=80,"Elderly")</f>
        <v>Unknown</v>
      </c>
      <c r="I849" s="4" t="s">
        <v>2607</v>
      </c>
      <c r="J849" s="7">
        <v>151.4</v>
      </c>
      <c r="K849" s="7"/>
      <c r="L849" s="4" t="s">
        <v>2565</v>
      </c>
      <c r="M849" s="4" t="s">
        <v>2570</v>
      </c>
      <c r="N849" s="4" t="s">
        <v>2589</v>
      </c>
      <c r="O849" s="4" t="s">
        <v>2601</v>
      </c>
      <c r="P849" s="11">
        <v>410.61</v>
      </c>
      <c r="Q849" s="4" t="s">
        <v>2604</v>
      </c>
      <c r="R849" t="str">
        <f t="shared" si="81"/>
        <v/>
      </c>
      <c r="S849" s="9">
        <v>2</v>
      </c>
      <c r="T849">
        <f t="shared" si="82"/>
        <v>0</v>
      </c>
      <c r="U849">
        <f t="shared" si="83"/>
        <v>410.61</v>
      </c>
    </row>
    <row r="850" spans="1:21" x14ac:dyDescent="0.35">
      <c r="A850" s="4" t="s">
        <v>862</v>
      </c>
      <c r="B850" s="2">
        <v>45458</v>
      </c>
      <c r="C850" s="9">
        <f t="shared" si="78"/>
        <v>6</v>
      </c>
      <c r="D850" s="9" t="str">
        <f t="shared" si="79"/>
        <v>Jun</v>
      </c>
      <c r="E850" s="9">
        <f t="shared" si="80"/>
        <v>2024</v>
      </c>
      <c r="F850" t="s">
        <v>2406</v>
      </c>
      <c r="H850" s="9" t="str" cm="1">
        <f t="array" ref="H850">_xlfn.IFS(OR(ISBLANK(G850), G850=""),"Unknown",G850&lt;=12,"Child",G850&lt;=17,"Teen",G850&lt;=29,"Young Adult",G850&lt;=44,"Adult",G850&lt;=59,"Middle Age",G850&lt;=79,"Senior",G850&gt;=80,"Elderly")</f>
        <v>Unknown</v>
      </c>
      <c r="I850" s="4" t="s">
        <v>2558</v>
      </c>
      <c r="J850" s="7">
        <v>128.4</v>
      </c>
      <c r="K850" s="7"/>
      <c r="L850" s="4" t="s">
        <v>2565</v>
      </c>
      <c r="M850" s="4" t="s">
        <v>2572</v>
      </c>
      <c r="N850" s="4" t="s">
        <v>2590</v>
      </c>
      <c r="O850" s="4" t="s">
        <v>2599</v>
      </c>
      <c r="P850" s="11">
        <v>802.35</v>
      </c>
      <c r="Q850" t="s">
        <v>2609</v>
      </c>
      <c r="R850" t="str">
        <f t="shared" si="81"/>
        <v/>
      </c>
      <c r="S850" s="9" t="s">
        <v>2610</v>
      </c>
      <c r="T850">
        <f t="shared" si="82"/>
        <v>0</v>
      </c>
      <c r="U850">
        <f t="shared" si="83"/>
        <v>802.35</v>
      </c>
    </row>
    <row r="851" spans="1:21" x14ac:dyDescent="0.35">
      <c r="A851" s="4" t="s">
        <v>863</v>
      </c>
      <c r="B851" s="2">
        <v>45711</v>
      </c>
      <c r="C851" s="9">
        <f t="shared" si="78"/>
        <v>2</v>
      </c>
      <c r="D851" s="9" t="str">
        <f t="shared" si="79"/>
        <v>Feb</v>
      </c>
      <c r="E851" s="9">
        <f t="shared" si="80"/>
        <v>2025</v>
      </c>
      <c r="F851" t="s">
        <v>2407</v>
      </c>
      <c r="H851" s="9" t="str" cm="1">
        <f t="array" ref="H851">_xlfn.IFS(OR(ISBLANK(G851), G851=""),"Unknown",G851&lt;=12,"Child",G851&lt;=17,"Teen",G851&lt;=29,"Young Adult",G851&lt;=44,"Adult",G851&lt;=59,"Middle Age",G851&lt;=79,"Senior",G851&gt;=80,"Elderly")</f>
        <v>Unknown</v>
      </c>
      <c r="I851" s="4" t="s">
        <v>2561</v>
      </c>
      <c r="K851" s="7">
        <v>81.599999999999994</v>
      </c>
      <c r="L851" s="4" t="s">
        <v>2563</v>
      </c>
      <c r="M851" s="4" t="s">
        <v>2577</v>
      </c>
      <c r="N851" s="4" t="s">
        <v>2587</v>
      </c>
      <c r="O851" s="4" t="s">
        <v>2601</v>
      </c>
      <c r="P851" s="11">
        <v>984.17</v>
      </c>
      <c r="Q851" s="4" t="s">
        <v>2602</v>
      </c>
      <c r="R851" t="str">
        <f t="shared" si="81"/>
        <v/>
      </c>
      <c r="S851" s="9">
        <v>3</v>
      </c>
      <c r="T851">
        <f t="shared" si="82"/>
        <v>0</v>
      </c>
      <c r="U851">
        <f t="shared" si="83"/>
        <v>984.17</v>
      </c>
    </row>
    <row r="852" spans="1:21" x14ac:dyDescent="0.35">
      <c r="A852" s="4" t="s">
        <v>864</v>
      </c>
      <c r="B852" s="2">
        <v>45770</v>
      </c>
      <c r="C852" s="9">
        <f t="shared" si="78"/>
        <v>4</v>
      </c>
      <c r="D852" s="9" t="str">
        <f t="shared" si="79"/>
        <v>Apr</v>
      </c>
      <c r="E852" s="9">
        <f t="shared" si="80"/>
        <v>2025</v>
      </c>
      <c r="F852" t="s">
        <v>2408</v>
      </c>
      <c r="G852" s="9">
        <v>52</v>
      </c>
      <c r="H852" s="9" t="str" cm="1">
        <f t="array" ref="H852">_xlfn.IFS(OR(ISBLANK(G852), G852=""),"Unknown",G852&lt;=12,"Child",G852&lt;=17,"Teen",G852&lt;=29,"Young Adult",G852&lt;=44,"Adult",G852&lt;=59,"Middle Age",G852&lt;=79,"Senior",G852&gt;=80,"Elderly")</f>
        <v>Middle Age</v>
      </c>
      <c r="I852" s="4" t="s">
        <v>2558</v>
      </c>
      <c r="J852" s="7">
        <v>148.1</v>
      </c>
      <c r="K852" s="7">
        <v>54.8</v>
      </c>
      <c r="L852" s="4" t="s">
        <v>2564</v>
      </c>
      <c r="M852" s="4" t="s">
        <v>2575</v>
      </c>
      <c r="N852" s="4" t="s">
        <v>2588</v>
      </c>
      <c r="O852" s="4" t="s">
        <v>2601</v>
      </c>
      <c r="P852" s="11">
        <v>519.91999999999996</v>
      </c>
      <c r="Q852" t="s">
        <v>2609</v>
      </c>
      <c r="R852" t="str">
        <f t="shared" si="81"/>
        <v/>
      </c>
      <c r="S852" s="9">
        <v>1</v>
      </c>
      <c r="T852">
        <f t="shared" si="82"/>
        <v>0</v>
      </c>
      <c r="U852">
        <f t="shared" si="83"/>
        <v>519.91999999999996</v>
      </c>
    </row>
    <row r="853" spans="1:21" x14ac:dyDescent="0.35">
      <c r="A853" s="4" t="s">
        <v>865</v>
      </c>
      <c r="B853" s="2">
        <v>45633</v>
      </c>
      <c r="C853" s="9">
        <f t="shared" si="78"/>
        <v>12</v>
      </c>
      <c r="D853" s="9" t="str">
        <f t="shared" si="79"/>
        <v>Dec</v>
      </c>
      <c r="E853" s="9">
        <f t="shared" si="80"/>
        <v>2024</v>
      </c>
      <c r="F853" t="s">
        <v>2409</v>
      </c>
      <c r="H853" s="9" t="str" cm="1">
        <f t="array" ref="H853">_xlfn.IFS(OR(ISBLANK(G853), G853=""),"Unknown",G853&lt;=12,"Child",G853&lt;=17,"Teen",G853&lt;=29,"Young Adult",G853&lt;=44,"Adult",G853&lt;=59,"Middle Age",G853&lt;=79,"Senior",G853&gt;=80,"Elderly")</f>
        <v>Unknown</v>
      </c>
      <c r="I853" s="4" t="s">
        <v>2558</v>
      </c>
      <c r="K853" s="7">
        <v>41.7</v>
      </c>
      <c r="L853" s="4" t="s">
        <v>2566</v>
      </c>
      <c r="M853" s="4" t="s">
        <v>2577</v>
      </c>
      <c r="N853" s="4" t="s">
        <v>2587</v>
      </c>
      <c r="O853" s="4" t="s">
        <v>2600</v>
      </c>
      <c r="P853" s="11">
        <v>449.08</v>
      </c>
      <c r="Q853" s="4" t="s">
        <v>2602</v>
      </c>
      <c r="R853" t="str">
        <f t="shared" si="81"/>
        <v/>
      </c>
      <c r="S853" s="9">
        <v>4</v>
      </c>
      <c r="T853">
        <f t="shared" si="82"/>
        <v>0</v>
      </c>
      <c r="U853">
        <f t="shared" si="83"/>
        <v>449.08</v>
      </c>
    </row>
    <row r="854" spans="1:21" x14ac:dyDescent="0.35">
      <c r="A854" s="4" t="s">
        <v>866</v>
      </c>
      <c r="B854" s="2">
        <v>45809</v>
      </c>
      <c r="C854" s="9">
        <f t="shared" si="78"/>
        <v>6</v>
      </c>
      <c r="D854" s="9" t="str">
        <f t="shared" si="79"/>
        <v>Jun</v>
      </c>
      <c r="E854" s="9">
        <f t="shared" si="80"/>
        <v>2025</v>
      </c>
      <c r="F854" t="s">
        <v>2410</v>
      </c>
      <c r="G854" s="9">
        <v>38</v>
      </c>
      <c r="H854" s="9" t="str" cm="1">
        <f t="array" ref="H854">_xlfn.IFS(OR(ISBLANK(G854), G854=""),"Unknown",G854&lt;=12,"Child",G854&lt;=17,"Teen",G854&lt;=29,"Young Adult",G854&lt;=44,"Adult",G854&lt;=59,"Middle Age",G854&lt;=79,"Senior",G854&gt;=80,"Elderly")</f>
        <v>Adult</v>
      </c>
      <c r="I854" s="4" t="s">
        <v>2561</v>
      </c>
      <c r="K854" s="7">
        <v>115.5</v>
      </c>
      <c r="L854" s="4" t="s">
        <v>2567</v>
      </c>
      <c r="M854" s="4" t="s">
        <v>2577</v>
      </c>
      <c r="N854" s="4" t="s">
        <v>2588</v>
      </c>
      <c r="O854" s="4" t="s">
        <v>2599</v>
      </c>
      <c r="P854" s="11">
        <v>125.52</v>
      </c>
      <c r="Q854" t="s">
        <v>2609</v>
      </c>
      <c r="R854" t="str">
        <f t="shared" si="81"/>
        <v/>
      </c>
      <c r="S854" s="9">
        <v>1</v>
      </c>
      <c r="T854">
        <f t="shared" si="82"/>
        <v>0</v>
      </c>
      <c r="U854">
        <f t="shared" si="83"/>
        <v>125.52</v>
      </c>
    </row>
    <row r="855" spans="1:21" x14ac:dyDescent="0.35">
      <c r="A855" s="4" t="s">
        <v>867</v>
      </c>
      <c r="B855" s="2">
        <v>45334</v>
      </c>
      <c r="C855" s="9">
        <f t="shared" si="78"/>
        <v>2</v>
      </c>
      <c r="D855" s="9" t="str">
        <f t="shared" si="79"/>
        <v>Feb</v>
      </c>
      <c r="E855" s="9">
        <f t="shared" si="80"/>
        <v>2024</v>
      </c>
      <c r="F855" t="s">
        <v>2411</v>
      </c>
      <c r="H855" s="9" t="str" cm="1">
        <f t="array" ref="H855">_xlfn.IFS(OR(ISBLANK(G855), G855=""),"Unknown",G855&lt;=12,"Child",G855&lt;=17,"Teen",G855&lt;=29,"Young Adult",G855&lt;=44,"Adult",G855&lt;=59,"Middle Age",G855&lt;=79,"Senior",G855&gt;=80,"Elderly")</f>
        <v>Unknown</v>
      </c>
      <c r="I855" s="4" t="s">
        <v>2607</v>
      </c>
      <c r="K855" s="7"/>
      <c r="L855" s="4" t="s">
        <v>2564</v>
      </c>
      <c r="M855" s="4" t="s">
        <v>2573</v>
      </c>
      <c r="N855" s="4" t="s">
        <v>2588</v>
      </c>
      <c r="O855" s="4" t="s">
        <v>2599</v>
      </c>
      <c r="P855" s="11">
        <v>29.07</v>
      </c>
      <c r="Q855" s="4" t="s">
        <v>2602</v>
      </c>
      <c r="R855" t="str">
        <f t="shared" si="81"/>
        <v/>
      </c>
      <c r="S855" s="9">
        <v>4</v>
      </c>
      <c r="T855">
        <f t="shared" si="82"/>
        <v>0</v>
      </c>
      <c r="U855">
        <f t="shared" si="83"/>
        <v>29.07</v>
      </c>
    </row>
    <row r="856" spans="1:21" x14ac:dyDescent="0.35">
      <c r="A856" s="4" t="s">
        <v>868</v>
      </c>
      <c r="B856" s="2">
        <v>45932</v>
      </c>
      <c r="C856" s="9">
        <f t="shared" si="78"/>
        <v>10</v>
      </c>
      <c r="D856" s="9" t="str">
        <f t="shared" si="79"/>
        <v>Oct</v>
      </c>
      <c r="E856" s="9">
        <f t="shared" si="80"/>
        <v>2025</v>
      </c>
      <c r="F856" t="s">
        <v>2412</v>
      </c>
      <c r="H856" s="9" t="str" cm="1">
        <f t="array" ref="H856">_xlfn.IFS(OR(ISBLANK(G856), G856=""),"Unknown",G856&lt;=12,"Child",G856&lt;=17,"Teen",G856&lt;=29,"Young Adult",G856&lt;=44,"Adult",G856&lt;=59,"Middle Age",G856&lt;=79,"Senior",G856&gt;=80,"Elderly")</f>
        <v>Unknown</v>
      </c>
      <c r="I856" s="4" t="s">
        <v>2558</v>
      </c>
      <c r="J856" s="7">
        <v>194.1</v>
      </c>
      <c r="K856" s="7">
        <v>61</v>
      </c>
      <c r="L856" s="4" t="s">
        <v>2564</v>
      </c>
      <c r="M856" s="4" t="s">
        <v>2579</v>
      </c>
      <c r="N856" s="4" t="s">
        <v>2586</v>
      </c>
      <c r="O856" s="4" t="s">
        <v>2601</v>
      </c>
      <c r="P856" s="11">
        <v>372.89</v>
      </c>
      <c r="Q856" s="4" t="s">
        <v>2604</v>
      </c>
      <c r="R856" t="str">
        <f t="shared" si="81"/>
        <v/>
      </c>
      <c r="S856" s="9">
        <v>4</v>
      </c>
      <c r="T856">
        <f t="shared" si="82"/>
        <v>0</v>
      </c>
      <c r="U856">
        <f t="shared" si="83"/>
        <v>372.89</v>
      </c>
    </row>
    <row r="857" spans="1:21" x14ac:dyDescent="0.35">
      <c r="A857" s="4" t="s">
        <v>869</v>
      </c>
      <c r="B857" s="2">
        <v>45528</v>
      </c>
      <c r="C857" s="9">
        <f t="shared" si="78"/>
        <v>8</v>
      </c>
      <c r="D857" s="9" t="str">
        <f t="shared" si="79"/>
        <v>Aug</v>
      </c>
      <c r="E857" s="9">
        <f t="shared" si="80"/>
        <v>2024</v>
      </c>
      <c r="F857" t="s">
        <v>2413</v>
      </c>
      <c r="G857" s="9">
        <v>64</v>
      </c>
      <c r="H857" s="9" t="str" cm="1">
        <f t="array" ref="H857">_xlfn.IFS(OR(ISBLANK(G857), G857=""),"Unknown",G857&lt;=12,"Child",G857&lt;=17,"Teen",G857&lt;=29,"Young Adult",G857&lt;=44,"Adult",G857&lt;=59,"Middle Age",G857&lt;=79,"Senior",G857&gt;=80,"Elderly")</f>
        <v>Senior</v>
      </c>
      <c r="I857" s="4" t="s">
        <v>2607</v>
      </c>
      <c r="K857" s="7">
        <v>49.8</v>
      </c>
      <c r="L857" s="4" t="s">
        <v>2567</v>
      </c>
      <c r="M857" s="4" t="s">
        <v>2583</v>
      </c>
      <c r="N857" s="4" t="s">
        <v>2596</v>
      </c>
      <c r="O857" s="4" t="s">
        <v>2599</v>
      </c>
      <c r="P857" s="11">
        <v>653.07000000000005</v>
      </c>
      <c r="Q857" s="4" t="s">
        <v>2604</v>
      </c>
      <c r="R857" t="str">
        <f t="shared" si="81"/>
        <v/>
      </c>
      <c r="S857" s="9" t="s">
        <v>2610</v>
      </c>
      <c r="T857">
        <f t="shared" si="82"/>
        <v>0</v>
      </c>
      <c r="U857">
        <f t="shared" si="83"/>
        <v>653.07000000000005</v>
      </c>
    </row>
    <row r="858" spans="1:21" x14ac:dyDescent="0.35">
      <c r="A858" s="4" t="s">
        <v>870</v>
      </c>
      <c r="B858" s="2">
        <v>45621</v>
      </c>
      <c r="C858" s="9">
        <f t="shared" si="78"/>
        <v>11</v>
      </c>
      <c r="D858" s="9" t="str">
        <f t="shared" si="79"/>
        <v>Nov</v>
      </c>
      <c r="E858" s="9">
        <f t="shared" si="80"/>
        <v>2024</v>
      </c>
      <c r="F858" t="s">
        <v>2414</v>
      </c>
      <c r="H858" s="9" t="str" cm="1">
        <f t="array" ref="H858">_xlfn.IFS(OR(ISBLANK(G858), G858=""),"Unknown",G858&lt;=12,"Child",G858&lt;=17,"Teen",G858&lt;=29,"Young Adult",G858&lt;=44,"Adult",G858&lt;=59,"Middle Age",G858&lt;=79,"Senior",G858&gt;=80,"Elderly")</f>
        <v>Unknown</v>
      </c>
      <c r="I858" s="4" t="s">
        <v>2558</v>
      </c>
      <c r="K858" s="7"/>
      <c r="L858" s="4" t="s">
        <v>2563</v>
      </c>
      <c r="M858" s="4" t="s">
        <v>2575</v>
      </c>
      <c r="N858" s="4" t="s">
        <v>2589</v>
      </c>
      <c r="O858" s="4" t="s">
        <v>2601</v>
      </c>
      <c r="P858" s="11">
        <v>347.9</v>
      </c>
      <c r="Q858" t="s">
        <v>2609</v>
      </c>
      <c r="R858" t="str">
        <f t="shared" si="81"/>
        <v/>
      </c>
      <c r="S858" s="9">
        <v>1</v>
      </c>
      <c r="T858">
        <f t="shared" si="82"/>
        <v>0</v>
      </c>
      <c r="U858">
        <f t="shared" si="83"/>
        <v>347.9</v>
      </c>
    </row>
    <row r="859" spans="1:21" x14ac:dyDescent="0.35">
      <c r="A859" s="4" t="s">
        <v>871</v>
      </c>
      <c r="B859" s="2">
        <v>45607</v>
      </c>
      <c r="C859" s="9">
        <f t="shared" si="78"/>
        <v>11</v>
      </c>
      <c r="D859" s="9" t="str">
        <f t="shared" si="79"/>
        <v>Nov</v>
      </c>
      <c r="E859" s="9">
        <f t="shared" si="80"/>
        <v>2024</v>
      </c>
      <c r="F859" t="s">
        <v>2415</v>
      </c>
      <c r="H859" s="9" t="str" cm="1">
        <f t="array" ref="H859">_xlfn.IFS(OR(ISBLANK(G859), G859=""),"Unknown",G859&lt;=12,"Child",G859&lt;=17,"Teen",G859&lt;=29,"Young Adult",G859&lt;=44,"Adult",G859&lt;=59,"Middle Age",G859&lt;=79,"Senior",G859&gt;=80,"Elderly")</f>
        <v>Unknown</v>
      </c>
      <c r="I859" s="4" t="s">
        <v>2558</v>
      </c>
      <c r="J859" s="7">
        <v>125.1</v>
      </c>
      <c r="K859" s="7"/>
      <c r="L859" s="4" t="s">
        <v>2567</v>
      </c>
      <c r="M859" s="4" t="s">
        <v>2581</v>
      </c>
      <c r="N859" s="4" t="s">
        <v>2593</v>
      </c>
      <c r="O859" s="4" t="s">
        <v>2598</v>
      </c>
      <c r="P859" s="11">
        <v>505.7</v>
      </c>
      <c r="Q859" s="4" t="s">
        <v>2602</v>
      </c>
      <c r="R859" t="str">
        <f t="shared" si="81"/>
        <v/>
      </c>
      <c r="S859" s="9">
        <v>4</v>
      </c>
      <c r="T859">
        <f t="shared" si="82"/>
        <v>0</v>
      </c>
      <c r="U859">
        <f t="shared" si="83"/>
        <v>505.7</v>
      </c>
    </row>
    <row r="860" spans="1:21" x14ac:dyDescent="0.35">
      <c r="A860" s="4" t="s">
        <v>872</v>
      </c>
      <c r="B860" s="2">
        <v>45360</v>
      </c>
      <c r="C860" s="9">
        <f t="shared" si="78"/>
        <v>3</v>
      </c>
      <c r="D860" s="9" t="str">
        <f t="shared" si="79"/>
        <v>Mar</v>
      </c>
      <c r="E860" s="9">
        <f t="shared" si="80"/>
        <v>2024</v>
      </c>
      <c r="F860" t="s">
        <v>2416</v>
      </c>
      <c r="G860" s="9">
        <v>7</v>
      </c>
      <c r="H860" s="9" t="str" cm="1">
        <f t="array" ref="H860">_xlfn.IFS(OR(ISBLANK(G860), G860=""),"Unknown",G860&lt;=12,"Child",G860&lt;=17,"Teen",G860&lt;=29,"Young Adult",G860&lt;=44,"Adult",G860&lt;=59,"Middle Age",G860&lt;=79,"Senior",G860&gt;=80,"Elderly")</f>
        <v>Child</v>
      </c>
      <c r="I860" s="4" t="s">
        <v>2558</v>
      </c>
      <c r="K860" s="7"/>
      <c r="L860" s="4" t="s">
        <v>2565</v>
      </c>
      <c r="M860" s="4" t="s">
        <v>2576</v>
      </c>
      <c r="N860" s="4" t="s">
        <v>2589</v>
      </c>
      <c r="O860" s="4" t="s">
        <v>2600</v>
      </c>
      <c r="P860" s="11">
        <v>962.82</v>
      </c>
      <c r="Q860" t="s">
        <v>2609</v>
      </c>
      <c r="R860" t="str">
        <f t="shared" si="81"/>
        <v/>
      </c>
      <c r="S860" s="9">
        <v>4</v>
      </c>
      <c r="T860">
        <f t="shared" si="82"/>
        <v>0</v>
      </c>
      <c r="U860">
        <f t="shared" si="83"/>
        <v>962.82</v>
      </c>
    </row>
    <row r="861" spans="1:21" x14ac:dyDescent="0.35">
      <c r="A861" s="4" t="s">
        <v>873</v>
      </c>
      <c r="B861" s="2">
        <v>45496</v>
      </c>
      <c r="C861" s="9">
        <f t="shared" si="78"/>
        <v>7</v>
      </c>
      <c r="D861" s="9" t="str">
        <f t="shared" si="79"/>
        <v>Jul</v>
      </c>
      <c r="E861" s="9">
        <f t="shared" si="80"/>
        <v>2024</v>
      </c>
      <c r="F861" t="s">
        <v>2417</v>
      </c>
      <c r="G861" s="9">
        <v>57</v>
      </c>
      <c r="H861" s="9" t="str" cm="1">
        <f t="array" ref="H861">_xlfn.IFS(OR(ISBLANK(G861), G861=""),"Unknown",G861&lt;=12,"Child",G861&lt;=17,"Teen",G861&lt;=29,"Young Adult",G861&lt;=44,"Adult",G861&lt;=59,"Middle Age",G861&lt;=79,"Senior",G861&gt;=80,"Elderly")</f>
        <v>Middle Age</v>
      </c>
      <c r="I861" t="s">
        <v>2607</v>
      </c>
      <c r="J861" s="7">
        <v>151.5</v>
      </c>
      <c r="K861" s="7"/>
      <c r="L861" s="4" t="s">
        <v>2565</v>
      </c>
      <c r="M861" s="4" t="s">
        <v>2580</v>
      </c>
      <c r="N861" s="4" t="s">
        <v>2591</v>
      </c>
      <c r="O861" s="4" t="s">
        <v>2599</v>
      </c>
      <c r="P861" s="11">
        <v>604.44000000000005</v>
      </c>
      <c r="Q861" t="s">
        <v>2609</v>
      </c>
      <c r="R861" t="str">
        <f t="shared" si="81"/>
        <v/>
      </c>
      <c r="S861" s="9">
        <v>4</v>
      </c>
      <c r="T861">
        <f t="shared" si="82"/>
        <v>0</v>
      </c>
      <c r="U861">
        <f t="shared" si="83"/>
        <v>604.44000000000005</v>
      </c>
    </row>
    <row r="862" spans="1:21" x14ac:dyDescent="0.35">
      <c r="A862" s="4" t="s">
        <v>874</v>
      </c>
      <c r="B862" s="2">
        <v>45871</v>
      </c>
      <c r="C862" s="9">
        <f t="shared" si="78"/>
        <v>8</v>
      </c>
      <c r="D862" s="9" t="str">
        <f t="shared" si="79"/>
        <v>Aug</v>
      </c>
      <c r="E862" s="9">
        <f t="shared" si="80"/>
        <v>2025</v>
      </c>
      <c r="F862" t="s">
        <v>2418</v>
      </c>
      <c r="H862" s="9" t="str" cm="1">
        <f t="array" ref="H862">_xlfn.IFS(OR(ISBLANK(G862), G862=""),"Unknown",G862&lt;=12,"Child",G862&lt;=17,"Teen",G862&lt;=29,"Young Adult",G862&lt;=44,"Adult",G862&lt;=59,"Middle Age",G862&lt;=79,"Senior",G862&gt;=80,"Elderly")</f>
        <v>Unknown</v>
      </c>
      <c r="I862" s="4" t="s">
        <v>2561</v>
      </c>
      <c r="K862" s="7"/>
      <c r="L862" s="4" t="s">
        <v>2568</v>
      </c>
      <c r="M862" s="4" t="s">
        <v>2574</v>
      </c>
      <c r="N862" s="4" t="s">
        <v>2584</v>
      </c>
      <c r="O862" s="4" t="s">
        <v>2601</v>
      </c>
      <c r="P862" s="11">
        <v>714.57</v>
      </c>
      <c r="Q862" s="4" t="s">
        <v>2603</v>
      </c>
      <c r="R862" t="str">
        <f t="shared" si="81"/>
        <v/>
      </c>
      <c r="S862" s="9">
        <v>3</v>
      </c>
      <c r="T862">
        <f t="shared" si="82"/>
        <v>714.57</v>
      </c>
      <c r="U862">
        <f t="shared" si="83"/>
        <v>0</v>
      </c>
    </row>
    <row r="863" spans="1:21" x14ac:dyDescent="0.35">
      <c r="A863" s="4" t="s">
        <v>875</v>
      </c>
      <c r="B863" s="2">
        <v>45515</v>
      </c>
      <c r="C863" s="9">
        <f t="shared" si="78"/>
        <v>8</v>
      </c>
      <c r="D863" s="9" t="str">
        <f t="shared" si="79"/>
        <v>Aug</v>
      </c>
      <c r="E863" s="9">
        <f t="shared" si="80"/>
        <v>2024</v>
      </c>
      <c r="F863" t="s">
        <v>2419</v>
      </c>
      <c r="H863" s="9" t="str" cm="1">
        <f t="array" ref="H863">_xlfn.IFS(OR(ISBLANK(G863), G863=""),"Unknown",G863&lt;=12,"Child",G863&lt;=17,"Teen",G863&lt;=29,"Young Adult",G863&lt;=44,"Adult",G863&lt;=59,"Middle Age",G863&lt;=79,"Senior",G863&gt;=80,"Elderly")</f>
        <v>Unknown</v>
      </c>
      <c r="I863" t="s">
        <v>2607</v>
      </c>
      <c r="K863" s="7">
        <v>81.099999999999994</v>
      </c>
      <c r="L863" s="4" t="s">
        <v>2565</v>
      </c>
      <c r="M863" s="4" t="s">
        <v>2582</v>
      </c>
      <c r="N863" s="4" t="s">
        <v>2586</v>
      </c>
      <c r="O863" s="4" t="s">
        <v>2599</v>
      </c>
      <c r="P863" s="11">
        <v>456.86</v>
      </c>
      <c r="Q863" s="4" t="s">
        <v>2604</v>
      </c>
      <c r="R863" t="str">
        <f t="shared" si="81"/>
        <v/>
      </c>
      <c r="S863" s="9">
        <v>4</v>
      </c>
      <c r="T863">
        <f t="shared" si="82"/>
        <v>0</v>
      </c>
      <c r="U863">
        <f t="shared" si="83"/>
        <v>456.86</v>
      </c>
    </row>
    <row r="864" spans="1:21" x14ac:dyDescent="0.35">
      <c r="A864" s="4" t="s">
        <v>876</v>
      </c>
      <c r="B864" s="2">
        <v>45513</v>
      </c>
      <c r="C864" s="9">
        <f t="shared" si="78"/>
        <v>8</v>
      </c>
      <c r="D864" s="9" t="str">
        <f t="shared" si="79"/>
        <v>Aug</v>
      </c>
      <c r="E864" s="9">
        <f t="shared" si="80"/>
        <v>2024</v>
      </c>
      <c r="F864" t="s">
        <v>2420</v>
      </c>
      <c r="H864" s="9" t="str" cm="1">
        <f t="array" ref="H864">_xlfn.IFS(OR(ISBLANK(G864), G864=""),"Unknown",G864&lt;=12,"Child",G864&lt;=17,"Teen",G864&lt;=29,"Young Adult",G864&lt;=44,"Adult",G864&lt;=59,"Middle Age",G864&lt;=79,"Senior",G864&gt;=80,"Elderly")</f>
        <v>Unknown</v>
      </c>
      <c r="I864" s="4" t="s">
        <v>2558</v>
      </c>
      <c r="J864" s="7">
        <v>181.3</v>
      </c>
      <c r="K864" s="7"/>
      <c r="L864" s="4" t="s">
        <v>2567</v>
      </c>
      <c r="M864" s="4" t="s">
        <v>2583</v>
      </c>
      <c r="N864" s="4" t="s">
        <v>2596</v>
      </c>
      <c r="O864" s="4" t="s">
        <v>2598</v>
      </c>
      <c r="P864" s="11">
        <v>790.53</v>
      </c>
      <c r="Q864" t="s">
        <v>2609</v>
      </c>
      <c r="R864" t="str">
        <f t="shared" si="81"/>
        <v/>
      </c>
      <c r="S864" s="9">
        <v>3</v>
      </c>
      <c r="T864">
        <f t="shared" si="82"/>
        <v>0</v>
      </c>
      <c r="U864">
        <f t="shared" si="83"/>
        <v>790.53</v>
      </c>
    </row>
    <row r="865" spans="1:21" x14ac:dyDescent="0.35">
      <c r="A865" s="4" t="s">
        <v>877</v>
      </c>
      <c r="B865" s="2">
        <v>45463</v>
      </c>
      <c r="C865" s="9">
        <f t="shared" si="78"/>
        <v>6</v>
      </c>
      <c r="D865" s="9" t="str">
        <f t="shared" si="79"/>
        <v>Jun</v>
      </c>
      <c r="E865" s="9">
        <f t="shared" si="80"/>
        <v>2024</v>
      </c>
      <c r="F865" t="s">
        <v>2421</v>
      </c>
      <c r="G865" s="9">
        <v>23</v>
      </c>
      <c r="H865" s="9" t="str" cm="1">
        <f t="array" ref="H865">_xlfn.IFS(OR(ISBLANK(G865), G865=""),"Unknown",G865&lt;=12,"Child",G865&lt;=17,"Teen",G865&lt;=29,"Young Adult",G865&lt;=44,"Adult",G865&lt;=59,"Middle Age",G865&lt;=79,"Senior",G865&gt;=80,"Elderly")</f>
        <v>Young Adult</v>
      </c>
      <c r="I865" s="4" t="s">
        <v>2607</v>
      </c>
      <c r="K865" s="7"/>
      <c r="L865" s="4" t="s">
        <v>2564</v>
      </c>
      <c r="M865" s="4" t="s">
        <v>2574</v>
      </c>
      <c r="N865" s="4" t="s">
        <v>2590</v>
      </c>
      <c r="O865" s="4" t="s">
        <v>2601</v>
      </c>
      <c r="P865" s="11">
        <v>836.44</v>
      </c>
      <c r="Q865" t="s">
        <v>2609</v>
      </c>
      <c r="R865" t="str">
        <f t="shared" si="81"/>
        <v/>
      </c>
      <c r="S865" s="9">
        <v>2</v>
      </c>
      <c r="T865">
        <f t="shared" si="82"/>
        <v>0</v>
      </c>
      <c r="U865">
        <f t="shared" si="83"/>
        <v>836.44</v>
      </c>
    </row>
    <row r="866" spans="1:21" x14ac:dyDescent="0.35">
      <c r="A866" s="4" t="s">
        <v>878</v>
      </c>
      <c r="B866" s="2">
        <v>45679</v>
      </c>
      <c r="C866" s="9">
        <f t="shared" si="78"/>
        <v>1</v>
      </c>
      <c r="D866" s="9" t="str">
        <f t="shared" si="79"/>
        <v>Jan</v>
      </c>
      <c r="E866" s="9">
        <f t="shared" si="80"/>
        <v>2025</v>
      </c>
      <c r="F866" t="s">
        <v>2422</v>
      </c>
      <c r="H866" s="9" t="str" cm="1">
        <f t="array" ref="H866">_xlfn.IFS(OR(ISBLANK(G866), G866=""),"Unknown",G866&lt;=12,"Child",G866&lt;=17,"Teen",G866&lt;=29,"Young Adult",G866&lt;=44,"Adult",G866&lt;=59,"Middle Age",G866&lt;=79,"Senior",G866&gt;=80,"Elderly")</f>
        <v>Unknown</v>
      </c>
      <c r="I866" s="4" t="s">
        <v>2558</v>
      </c>
      <c r="K866" s="7">
        <v>78.099999999999994</v>
      </c>
      <c r="L866" s="4" t="s">
        <v>2567</v>
      </c>
      <c r="M866" s="4" t="s">
        <v>2573</v>
      </c>
      <c r="N866" s="4" t="s">
        <v>2589</v>
      </c>
      <c r="O866" s="4" t="s">
        <v>2601</v>
      </c>
      <c r="P866" s="11">
        <v>837.3</v>
      </c>
      <c r="Q866" s="4" t="s">
        <v>2604</v>
      </c>
      <c r="R866" t="str">
        <f t="shared" si="81"/>
        <v/>
      </c>
      <c r="S866" s="9">
        <v>3</v>
      </c>
      <c r="T866">
        <f t="shared" si="82"/>
        <v>0</v>
      </c>
      <c r="U866">
        <f t="shared" si="83"/>
        <v>837.3</v>
      </c>
    </row>
    <row r="867" spans="1:21" x14ac:dyDescent="0.35">
      <c r="A867" s="4" t="s">
        <v>879</v>
      </c>
      <c r="B867" s="2">
        <v>45561</v>
      </c>
      <c r="C867" s="9">
        <f t="shared" si="78"/>
        <v>9</v>
      </c>
      <c r="D867" s="9" t="str">
        <f t="shared" si="79"/>
        <v>Sep</v>
      </c>
      <c r="E867" s="9">
        <f t="shared" si="80"/>
        <v>2024</v>
      </c>
      <c r="F867" t="s">
        <v>2423</v>
      </c>
      <c r="G867" s="9">
        <v>61</v>
      </c>
      <c r="H867" s="9" t="str" cm="1">
        <f t="array" ref="H867">_xlfn.IFS(OR(ISBLANK(G867), G867=""),"Unknown",G867&lt;=12,"Child",G867&lt;=17,"Teen",G867&lt;=29,"Young Adult",G867&lt;=44,"Adult",G867&lt;=59,"Middle Age",G867&lt;=79,"Senior",G867&gt;=80,"Elderly")</f>
        <v>Senior</v>
      </c>
      <c r="I867" t="s">
        <v>2607</v>
      </c>
      <c r="K867" s="7"/>
      <c r="L867" s="4" t="s">
        <v>2565</v>
      </c>
      <c r="M867" s="4" t="s">
        <v>2570</v>
      </c>
      <c r="N867" s="4" t="s">
        <v>2597</v>
      </c>
      <c r="O867" s="4" t="s">
        <v>2600</v>
      </c>
      <c r="P867" s="11">
        <v>915.14</v>
      </c>
      <c r="Q867" t="s">
        <v>2609</v>
      </c>
      <c r="R867" t="str">
        <f t="shared" si="81"/>
        <v/>
      </c>
      <c r="S867" s="9">
        <v>3</v>
      </c>
      <c r="T867">
        <f t="shared" si="82"/>
        <v>0</v>
      </c>
      <c r="U867">
        <f t="shared" si="83"/>
        <v>915.14</v>
      </c>
    </row>
    <row r="868" spans="1:21" x14ac:dyDescent="0.35">
      <c r="A868" s="4" t="s">
        <v>880</v>
      </c>
      <c r="B868" s="2">
        <v>45683</v>
      </c>
      <c r="C868" s="9">
        <f t="shared" si="78"/>
        <v>1</v>
      </c>
      <c r="D868" s="9" t="str">
        <f t="shared" si="79"/>
        <v>Jan</v>
      </c>
      <c r="E868" s="9">
        <f t="shared" si="80"/>
        <v>2025</v>
      </c>
      <c r="F868" t="s">
        <v>2424</v>
      </c>
      <c r="H868" s="9" t="str" cm="1">
        <f t="array" ref="H868">_xlfn.IFS(OR(ISBLANK(G868), G868=""),"Unknown",G868&lt;=12,"Child",G868&lt;=17,"Teen",G868&lt;=29,"Young Adult",G868&lt;=44,"Adult",G868&lt;=59,"Middle Age",G868&lt;=79,"Senior",G868&gt;=80,"Elderly")</f>
        <v>Unknown</v>
      </c>
      <c r="I868" s="4" t="s">
        <v>2607</v>
      </c>
      <c r="J868" s="7">
        <v>110.6</v>
      </c>
      <c r="K868" s="7">
        <v>71.599999999999994</v>
      </c>
      <c r="L868" s="4" t="s">
        <v>2565</v>
      </c>
      <c r="M868" s="4" t="s">
        <v>2583</v>
      </c>
      <c r="N868" s="4" t="s">
        <v>2587</v>
      </c>
      <c r="O868" s="4" t="s">
        <v>2601</v>
      </c>
      <c r="P868" s="11">
        <v>615.45000000000005</v>
      </c>
      <c r="Q868" t="s">
        <v>2609</v>
      </c>
      <c r="R868" t="str">
        <f t="shared" si="81"/>
        <v/>
      </c>
      <c r="S868" s="9" t="s">
        <v>2610</v>
      </c>
      <c r="T868">
        <f t="shared" si="82"/>
        <v>0</v>
      </c>
      <c r="U868">
        <f t="shared" si="83"/>
        <v>615.45000000000005</v>
      </c>
    </row>
    <row r="869" spans="1:21" x14ac:dyDescent="0.35">
      <c r="A869" s="4" t="s">
        <v>881</v>
      </c>
      <c r="B869" s="2">
        <v>45720</v>
      </c>
      <c r="C869" s="9">
        <f t="shared" si="78"/>
        <v>3</v>
      </c>
      <c r="D869" s="9" t="str">
        <f t="shared" si="79"/>
        <v>Mar</v>
      </c>
      <c r="E869" s="9">
        <f t="shared" si="80"/>
        <v>2025</v>
      </c>
      <c r="F869" t="s">
        <v>2425</v>
      </c>
      <c r="H869" s="9" t="str" cm="1">
        <f t="array" ref="H869">_xlfn.IFS(OR(ISBLANK(G869), G869=""),"Unknown",G869&lt;=12,"Child",G869&lt;=17,"Teen",G869&lt;=29,"Young Adult",G869&lt;=44,"Adult",G869&lt;=59,"Middle Age",G869&lt;=79,"Senior",G869&gt;=80,"Elderly")</f>
        <v>Unknown</v>
      </c>
      <c r="I869" s="4" t="s">
        <v>2558</v>
      </c>
      <c r="J869" s="7">
        <v>119.9</v>
      </c>
      <c r="K869" s="7"/>
      <c r="L869" s="4" t="s">
        <v>2564</v>
      </c>
      <c r="M869" s="4" t="s">
        <v>2582</v>
      </c>
      <c r="N869" s="4" t="s">
        <v>2590</v>
      </c>
      <c r="O869" s="4" t="s">
        <v>2598</v>
      </c>
      <c r="P869" s="11">
        <v>153.01</v>
      </c>
      <c r="Q869" t="s">
        <v>2609</v>
      </c>
      <c r="R869" t="str">
        <f t="shared" si="81"/>
        <v/>
      </c>
      <c r="S869" s="9">
        <v>1</v>
      </c>
      <c r="T869">
        <f t="shared" si="82"/>
        <v>0</v>
      </c>
      <c r="U869">
        <f t="shared" si="83"/>
        <v>153.01</v>
      </c>
    </row>
    <row r="870" spans="1:21" x14ac:dyDescent="0.35">
      <c r="A870" s="4" t="s">
        <v>882</v>
      </c>
      <c r="B870" s="2">
        <v>45603</v>
      </c>
      <c r="C870" s="9">
        <f t="shared" si="78"/>
        <v>11</v>
      </c>
      <c r="D870" s="9" t="str">
        <f t="shared" si="79"/>
        <v>Nov</v>
      </c>
      <c r="E870" s="9">
        <f t="shared" si="80"/>
        <v>2024</v>
      </c>
      <c r="F870" t="s">
        <v>2426</v>
      </c>
      <c r="H870" s="9" t="str" cm="1">
        <f t="array" ref="H870">_xlfn.IFS(OR(ISBLANK(G870), G870=""),"Unknown",G870&lt;=12,"Child",G870&lt;=17,"Teen",G870&lt;=29,"Young Adult",G870&lt;=44,"Adult",G870&lt;=59,"Middle Age",G870&lt;=79,"Senior",G870&gt;=80,"Elderly")</f>
        <v>Unknown</v>
      </c>
      <c r="I870" t="s">
        <v>2607</v>
      </c>
      <c r="K870" s="7"/>
      <c r="L870" s="4" t="s">
        <v>2565</v>
      </c>
      <c r="M870" s="4" t="s">
        <v>2574</v>
      </c>
      <c r="N870" s="4" t="s">
        <v>2587</v>
      </c>
      <c r="O870" s="4" t="s">
        <v>2598</v>
      </c>
      <c r="P870" s="11">
        <v>171.65</v>
      </c>
      <c r="Q870" s="4" t="s">
        <v>2604</v>
      </c>
      <c r="R870" t="str">
        <f t="shared" si="81"/>
        <v/>
      </c>
      <c r="S870" s="9">
        <v>1</v>
      </c>
      <c r="T870">
        <f t="shared" si="82"/>
        <v>0</v>
      </c>
      <c r="U870">
        <f t="shared" si="83"/>
        <v>171.65</v>
      </c>
    </row>
    <row r="871" spans="1:21" x14ac:dyDescent="0.35">
      <c r="A871" s="4" t="s">
        <v>883</v>
      </c>
      <c r="B871" s="2">
        <v>45781</v>
      </c>
      <c r="C871" s="9">
        <f t="shared" si="78"/>
        <v>5</v>
      </c>
      <c r="D871" s="9" t="str">
        <f t="shared" si="79"/>
        <v>May</v>
      </c>
      <c r="E871" s="9">
        <f t="shared" si="80"/>
        <v>2025</v>
      </c>
      <c r="F871" t="s">
        <v>2427</v>
      </c>
      <c r="H871" s="9" t="str" cm="1">
        <f t="array" ref="H871">_xlfn.IFS(OR(ISBLANK(G871), G871=""),"Unknown",G871&lt;=12,"Child",G871&lt;=17,"Teen",G871&lt;=29,"Young Adult",G871&lt;=44,"Adult",G871&lt;=59,"Middle Age",G871&lt;=79,"Senior",G871&gt;=80,"Elderly")</f>
        <v>Unknown</v>
      </c>
      <c r="I871" t="s">
        <v>2607</v>
      </c>
      <c r="K871" s="7"/>
      <c r="L871" s="4" t="s">
        <v>2568</v>
      </c>
      <c r="M871" s="4" t="s">
        <v>2578</v>
      </c>
      <c r="N871" s="4" t="s">
        <v>2588</v>
      </c>
      <c r="O871" s="4" t="s">
        <v>2598</v>
      </c>
      <c r="P871" s="11">
        <v>639.35</v>
      </c>
      <c r="Q871" s="4" t="s">
        <v>2603</v>
      </c>
      <c r="R871" t="str">
        <f t="shared" si="81"/>
        <v/>
      </c>
      <c r="S871" s="9">
        <v>3</v>
      </c>
      <c r="T871">
        <f t="shared" si="82"/>
        <v>639.35</v>
      </c>
      <c r="U871">
        <f t="shared" si="83"/>
        <v>0</v>
      </c>
    </row>
    <row r="872" spans="1:21" x14ac:dyDescent="0.35">
      <c r="A872" s="4" t="s">
        <v>884</v>
      </c>
      <c r="B872" s="2">
        <v>45300</v>
      </c>
      <c r="C872" s="9">
        <f t="shared" si="78"/>
        <v>1</v>
      </c>
      <c r="D872" s="9" t="str">
        <f t="shared" si="79"/>
        <v>Jan</v>
      </c>
      <c r="E872" s="9">
        <f t="shared" si="80"/>
        <v>2024</v>
      </c>
      <c r="F872" t="s">
        <v>2428</v>
      </c>
      <c r="G872" s="9">
        <v>37</v>
      </c>
      <c r="H872" s="9" t="str" cm="1">
        <f t="array" ref="H872">_xlfn.IFS(OR(ISBLANK(G872), G872=""),"Unknown",G872&lt;=12,"Child",G872&lt;=17,"Teen",G872&lt;=29,"Young Adult",G872&lt;=44,"Adult",G872&lt;=59,"Middle Age",G872&lt;=79,"Senior",G872&gt;=80,"Elderly")</f>
        <v>Adult</v>
      </c>
      <c r="I872" s="4" t="s">
        <v>2561</v>
      </c>
      <c r="K872" s="7"/>
      <c r="L872" s="4" t="s">
        <v>2566</v>
      </c>
      <c r="M872" s="4" t="s">
        <v>2570</v>
      </c>
      <c r="N872" s="4" t="s">
        <v>2586</v>
      </c>
      <c r="O872" s="4" t="s">
        <v>2601</v>
      </c>
      <c r="P872" s="11">
        <v>429.02</v>
      </c>
      <c r="Q872" s="4" t="s">
        <v>2602</v>
      </c>
      <c r="R872" t="str">
        <f t="shared" si="81"/>
        <v/>
      </c>
      <c r="S872" s="9">
        <v>4</v>
      </c>
      <c r="T872">
        <f t="shared" si="82"/>
        <v>0</v>
      </c>
      <c r="U872">
        <f t="shared" si="83"/>
        <v>429.02</v>
      </c>
    </row>
    <row r="873" spans="1:21" x14ac:dyDescent="0.35">
      <c r="A873" s="4" t="s">
        <v>885</v>
      </c>
      <c r="B873" s="2">
        <v>45658</v>
      </c>
      <c r="C873" s="9">
        <f t="shared" si="78"/>
        <v>1</v>
      </c>
      <c r="D873" s="9" t="str">
        <f t="shared" si="79"/>
        <v>Jan</v>
      </c>
      <c r="E873" s="9">
        <f t="shared" si="80"/>
        <v>2025</v>
      </c>
      <c r="F873" t="s">
        <v>2429</v>
      </c>
      <c r="H873" s="9" t="str" cm="1">
        <f t="array" ref="H873">_xlfn.IFS(OR(ISBLANK(G873), G873=""),"Unknown",G873&lt;=12,"Child",G873&lt;=17,"Teen",G873&lt;=29,"Young Adult",G873&lt;=44,"Adult",G873&lt;=59,"Middle Age",G873&lt;=79,"Senior",G873&gt;=80,"Elderly")</f>
        <v>Unknown</v>
      </c>
      <c r="I873" s="4" t="s">
        <v>2561</v>
      </c>
      <c r="K873" s="7">
        <v>60</v>
      </c>
      <c r="L873" s="4" t="s">
        <v>2568</v>
      </c>
      <c r="M873" s="4" t="s">
        <v>2582</v>
      </c>
      <c r="N873" s="4" t="s">
        <v>2587</v>
      </c>
      <c r="O873" s="4" t="s">
        <v>2600</v>
      </c>
      <c r="P873" s="11">
        <v>418.95</v>
      </c>
      <c r="Q873" t="s">
        <v>2609</v>
      </c>
      <c r="R873" t="str">
        <f t="shared" si="81"/>
        <v/>
      </c>
      <c r="S873" s="9" t="s">
        <v>2610</v>
      </c>
      <c r="T873">
        <f t="shared" si="82"/>
        <v>0</v>
      </c>
      <c r="U873">
        <f t="shared" si="83"/>
        <v>418.95</v>
      </c>
    </row>
    <row r="874" spans="1:21" x14ac:dyDescent="0.35">
      <c r="A874" s="4" t="s">
        <v>886</v>
      </c>
      <c r="B874" s="2">
        <v>45687</v>
      </c>
      <c r="C874" s="9">
        <f t="shared" si="78"/>
        <v>1</v>
      </c>
      <c r="D874" s="9" t="str">
        <f t="shared" si="79"/>
        <v>Jan</v>
      </c>
      <c r="E874" s="9">
        <f t="shared" si="80"/>
        <v>2025</v>
      </c>
      <c r="F874" t="s">
        <v>2430</v>
      </c>
      <c r="H874" s="9" t="str" cm="1">
        <f t="array" ref="H874">_xlfn.IFS(OR(ISBLANK(G874), G874=""),"Unknown",G874&lt;=12,"Child",G874&lt;=17,"Teen",G874&lt;=29,"Young Adult",G874&lt;=44,"Adult",G874&lt;=59,"Middle Age",G874&lt;=79,"Senior",G874&gt;=80,"Elderly")</f>
        <v>Unknown</v>
      </c>
      <c r="I874" t="s">
        <v>2607</v>
      </c>
      <c r="J874" s="7">
        <v>132.6</v>
      </c>
      <c r="K874" s="7">
        <v>75.599999999999994</v>
      </c>
      <c r="L874" s="4" t="s">
        <v>2566</v>
      </c>
      <c r="M874" s="4" t="s">
        <v>2572</v>
      </c>
      <c r="N874" s="4" t="s">
        <v>2588</v>
      </c>
      <c r="O874" s="4" t="s">
        <v>2599</v>
      </c>
      <c r="P874" s="11">
        <v>536.20000000000005</v>
      </c>
      <c r="Q874" t="s">
        <v>2609</v>
      </c>
      <c r="R874" t="str">
        <f t="shared" si="81"/>
        <v/>
      </c>
      <c r="S874" s="9">
        <v>1</v>
      </c>
      <c r="T874">
        <f t="shared" si="82"/>
        <v>0</v>
      </c>
      <c r="U874">
        <f t="shared" si="83"/>
        <v>536.20000000000005</v>
      </c>
    </row>
    <row r="875" spans="1:21" x14ac:dyDescent="0.35">
      <c r="A875" s="4" t="s">
        <v>887</v>
      </c>
      <c r="B875" s="2">
        <v>45801</v>
      </c>
      <c r="C875" s="9">
        <f t="shared" si="78"/>
        <v>5</v>
      </c>
      <c r="D875" s="9" t="str">
        <f t="shared" si="79"/>
        <v>May</v>
      </c>
      <c r="E875" s="9">
        <f t="shared" si="80"/>
        <v>2025</v>
      </c>
      <c r="F875" t="s">
        <v>2431</v>
      </c>
      <c r="G875" s="9">
        <v>70</v>
      </c>
      <c r="H875" s="9" t="str" cm="1">
        <f t="array" ref="H875">_xlfn.IFS(OR(ISBLANK(G875), G875=""),"Unknown",G875&lt;=12,"Child",G875&lt;=17,"Teen",G875&lt;=29,"Young Adult",G875&lt;=44,"Adult",G875&lt;=59,"Middle Age",G875&lt;=79,"Senior",G875&gt;=80,"Elderly")</f>
        <v>Senior</v>
      </c>
      <c r="I875" t="s">
        <v>2607</v>
      </c>
      <c r="K875" s="7"/>
      <c r="L875" s="4" t="s">
        <v>2566</v>
      </c>
      <c r="M875" s="4" t="s">
        <v>2571</v>
      </c>
      <c r="N875" s="4" t="s">
        <v>2587</v>
      </c>
      <c r="O875" s="4" t="s">
        <v>2599</v>
      </c>
      <c r="P875" s="11">
        <v>389</v>
      </c>
      <c r="Q875" s="4" t="s">
        <v>2603</v>
      </c>
      <c r="R875" t="str">
        <f t="shared" si="81"/>
        <v/>
      </c>
      <c r="S875" s="9">
        <v>1</v>
      </c>
      <c r="T875">
        <f t="shared" si="82"/>
        <v>389</v>
      </c>
      <c r="U875">
        <f t="shared" si="83"/>
        <v>0</v>
      </c>
    </row>
    <row r="876" spans="1:21" x14ac:dyDescent="0.35">
      <c r="A876" s="4" t="s">
        <v>888</v>
      </c>
      <c r="B876" s="2">
        <v>45603</v>
      </c>
      <c r="C876" s="9">
        <f t="shared" si="78"/>
        <v>11</v>
      </c>
      <c r="D876" s="9" t="str">
        <f t="shared" si="79"/>
        <v>Nov</v>
      </c>
      <c r="E876" s="9">
        <f t="shared" si="80"/>
        <v>2024</v>
      </c>
      <c r="F876" t="s">
        <v>2432</v>
      </c>
      <c r="H876" s="9" t="str" cm="1">
        <f t="array" ref="H876">_xlfn.IFS(OR(ISBLANK(G876), G876=""),"Unknown",G876&lt;=12,"Child",G876&lt;=17,"Teen",G876&lt;=29,"Young Adult",G876&lt;=44,"Adult",G876&lt;=59,"Middle Age",G876&lt;=79,"Senior",G876&gt;=80,"Elderly")</f>
        <v>Unknown</v>
      </c>
      <c r="I876" s="4" t="s">
        <v>2561</v>
      </c>
      <c r="K876" s="7"/>
      <c r="L876" s="4" t="s">
        <v>2568</v>
      </c>
      <c r="M876" s="4" t="s">
        <v>2576</v>
      </c>
      <c r="N876" s="4" t="s">
        <v>2587</v>
      </c>
      <c r="O876" s="4" t="s">
        <v>2600</v>
      </c>
      <c r="P876" s="11">
        <v>795.23</v>
      </c>
      <c r="Q876" s="4" t="s">
        <v>2602</v>
      </c>
      <c r="R876" t="str">
        <f t="shared" si="81"/>
        <v/>
      </c>
      <c r="S876" s="9" t="s">
        <v>2610</v>
      </c>
      <c r="T876">
        <f t="shared" si="82"/>
        <v>0</v>
      </c>
      <c r="U876">
        <f t="shared" si="83"/>
        <v>795.23</v>
      </c>
    </row>
    <row r="877" spans="1:21" x14ac:dyDescent="0.35">
      <c r="A877" s="4" t="s">
        <v>889</v>
      </c>
      <c r="B877" s="2">
        <v>45533</v>
      </c>
      <c r="C877" s="9">
        <f t="shared" si="78"/>
        <v>8</v>
      </c>
      <c r="D877" s="9" t="str">
        <f t="shared" si="79"/>
        <v>Aug</v>
      </c>
      <c r="E877" s="9">
        <f t="shared" si="80"/>
        <v>2024</v>
      </c>
      <c r="F877" t="s">
        <v>2433</v>
      </c>
      <c r="H877" s="9" t="str" cm="1">
        <f t="array" ref="H877">_xlfn.IFS(OR(ISBLANK(G877), G877=""),"Unknown",G877&lt;=12,"Child",G877&lt;=17,"Teen",G877&lt;=29,"Young Adult",G877&lt;=44,"Adult",G877&lt;=59,"Middle Age",G877&lt;=79,"Senior",G877&gt;=80,"Elderly")</f>
        <v>Unknown</v>
      </c>
      <c r="I877" t="s">
        <v>2607</v>
      </c>
      <c r="K877" s="7">
        <v>60.1</v>
      </c>
      <c r="L877" s="4" t="s">
        <v>2566</v>
      </c>
      <c r="M877" s="4" t="s">
        <v>2581</v>
      </c>
      <c r="N877" s="4" t="s">
        <v>2589</v>
      </c>
      <c r="O877" s="4" t="s">
        <v>2600</v>
      </c>
      <c r="P877" s="11">
        <v>596.92999999999995</v>
      </c>
      <c r="Q877" s="4" t="s">
        <v>2603</v>
      </c>
      <c r="R877" t="str">
        <f t="shared" si="81"/>
        <v/>
      </c>
      <c r="S877" s="9" t="s">
        <v>2610</v>
      </c>
      <c r="T877">
        <f t="shared" si="82"/>
        <v>596.92999999999995</v>
      </c>
      <c r="U877">
        <f t="shared" si="83"/>
        <v>0</v>
      </c>
    </row>
    <row r="878" spans="1:21" x14ac:dyDescent="0.35">
      <c r="A878" s="4" t="s">
        <v>890</v>
      </c>
      <c r="B878" s="2">
        <v>45770</v>
      </c>
      <c r="C878" s="9">
        <f t="shared" si="78"/>
        <v>4</v>
      </c>
      <c r="D878" s="9" t="str">
        <f t="shared" si="79"/>
        <v>Apr</v>
      </c>
      <c r="E878" s="9">
        <f t="shared" si="80"/>
        <v>2025</v>
      </c>
      <c r="F878" t="s">
        <v>2434</v>
      </c>
      <c r="G878" s="9">
        <v>17</v>
      </c>
      <c r="H878" s="9" t="str" cm="1">
        <f t="array" ref="H878">_xlfn.IFS(OR(ISBLANK(G878), G878=""),"Unknown",G878&lt;=12,"Child",G878&lt;=17,"Teen",G878&lt;=29,"Young Adult",G878&lt;=44,"Adult",G878&lt;=59,"Middle Age",G878&lt;=79,"Senior",G878&gt;=80,"Elderly")</f>
        <v>Teen</v>
      </c>
      <c r="I878" s="4" t="s">
        <v>2558</v>
      </c>
      <c r="K878" s="7">
        <v>61.9</v>
      </c>
      <c r="L878" s="4" t="s">
        <v>2563</v>
      </c>
      <c r="M878" s="4" t="s">
        <v>2580</v>
      </c>
      <c r="N878" s="4" t="s">
        <v>2586</v>
      </c>
      <c r="O878" s="4" t="s">
        <v>2600</v>
      </c>
      <c r="P878" s="11">
        <v>849.66</v>
      </c>
      <c r="Q878" s="4" t="s">
        <v>2602</v>
      </c>
      <c r="R878" t="str">
        <f t="shared" si="81"/>
        <v/>
      </c>
      <c r="S878" s="9">
        <v>4</v>
      </c>
      <c r="T878">
        <f t="shared" si="82"/>
        <v>0</v>
      </c>
      <c r="U878">
        <f t="shared" si="83"/>
        <v>849.66</v>
      </c>
    </row>
    <row r="879" spans="1:21" x14ac:dyDescent="0.35">
      <c r="A879" s="4" t="s">
        <v>891</v>
      </c>
      <c r="B879" s="2">
        <v>45636</v>
      </c>
      <c r="C879" s="9">
        <f t="shared" si="78"/>
        <v>12</v>
      </c>
      <c r="D879" s="9" t="str">
        <f t="shared" si="79"/>
        <v>Dec</v>
      </c>
      <c r="E879" s="9">
        <f t="shared" si="80"/>
        <v>2024</v>
      </c>
      <c r="F879" t="s">
        <v>2435</v>
      </c>
      <c r="G879" s="9">
        <v>59</v>
      </c>
      <c r="H879" s="9" t="str" cm="1">
        <f t="array" ref="H879">_xlfn.IFS(OR(ISBLANK(G879), G879=""),"Unknown",G879&lt;=12,"Child",G879&lt;=17,"Teen",G879&lt;=29,"Young Adult",G879&lt;=44,"Adult",G879&lt;=59,"Middle Age",G879&lt;=79,"Senior",G879&gt;=80,"Elderly")</f>
        <v>Middle Age</v>
      </c>
      <c r="I879" s="4" t="s">
        <v>2561</v>
      </c>
      <c r="K879" s="7">
        <v>74.2</v>
      </c>
      <c r="L879" s="4" t="s">
        <v>2565</v>
      </c>
      <c r="M879" s="4" t="s">
        <v>2581</v>
      </c>
      <c r="N879" s="4" t="s">
        <v>2587</v>
      </c>
      <c r="O879" s="4" t="s">
        <v>2601</v>
      </c>
      <c r="P879" s="11">
        <v>505.5</v>
      </c>
      <c r="Q879" t="s">
        <v>2609</v>
      </c>
      <c r="R879" t="str">
        <f t="shared" si="81"/>
        <v/>
      </c>
      <c r="S879" s="9">
        <v>3</v>
      </c>
      <c r="T879">
        <f t="shared" si="82"/>
        <v>0</v>
      </c>
      <c r="U879">
        <f t="shared" si="83"/>
        <v>505.5</v>
      </c>
    </row>
    <row r="880" spans="1:21" x14ac:dyDescent="0.35">
      <c r="A880" s="4" t="s">
        <v>892</v>
      </c>
      <c r="B880" s="2">
        <v>45549</v>
      </c>
      <c r="C880" s="9">
        <f t="shared" si="78"/>
        <v>9</v>
      </c>
      <c r="D880" s="9" t="str">
        <f t="shared" si="79"/>
        <v>Sep</v>
      </c>
      <c r="E880" s="9">
        <f t="shared" si="80"/>
        <v>2024</v>
      </c>
      <c r="F880" t="s">
        <v>2436</v>
      </c>
      <c r="H880" s="9" t="str" cm="1">
        <f t="array" ref="H880">_xlfn.IFS(OR(ISBLANK(G880), G880=""),"Unknown",G880&lt;=12,"Child",G880&lt;=17,"Teen",G880&lt;=29,"Young Adult",G880&lt;=44,"Adult",G880&lt;=59,"Middle Age",G880&lt;=79,"Senior",G880&gt;=80,"Elderly")</f>
        <v>Unknown</v>
      </c>
      <c r="I880" t="s">
        <v>2607</v>
      </c>
      <c r="K880" s="7">
        <v>86.1</v>
      </c>
      <c r="L880" s="4" t="s">
        <v>2566</v>
      </c>
      <c r="M880" s="4" t="s">
        <v>2580</v>
      </c>
      <c r="N880" s="4" t="s">
        <v>2587</v>
      </c>
      <c r="O880" s="4" t="s">
        <v>2598</v>
      </c>
      <c r="P880" s="11">
        <v>448.92</v>
      </c>
      <c r="Q880" s="4" t="s">
        <v>2603</v>
      </c>
      <c r="R880" t="str">
        <f t="shared" si="81"/>
        <v/>
      </c>
      <c r="S880" s="9" t="s">
        <v>2610</v>
      </c>
      <c r="T880">
        <f t="shared" si="82"/>
        <v>448.92</v>
      </c>
      <c r="U880">
        <f t="shared" si="83"/>
        <v>0</v>
      </c>
    </row>
    <row r="881" spans="1:21" x14ac:dyDescent="0.35">
      <c r="A881" s="4" t="s">
        <v>893</v>
      </c>
      <c r="B881" s="2">
        <v>45486</v>
      </c>
      <c r="C881" s="9">
        <f t="shared" si="78"/>
        <v>7</v>
      </c>
      <c r="D881" s="9" t="str">
        <f t="shared" si="79"/>
        <v>Jul</v>
      </c>
      <c r="E881" s="9">
        <f t="shared" si="80"/>
        <v>2024</v>
      </c>
      <c r="F881" t="s">
        <v>2437</v>
      </c>
      <c r="G881" s="9">
        <v>74</v>
      </c>
      <c r="H881" s="9" t="str" cm="1">
        <f t="array" ref="H881">_xlfn.IFS(OR(ISBLANK(G881), G881=""),"Unknown",G881&lt;=12,"Child",G881&lt;=17,"Teen",G881&lt;=29,"Young Adult",G881&lt;=44,"Adult",G881&lt;=59,"Middle Age",G881&lt;=79,"Senior",G881&gt;=80,"Elderly")</f>
        <v>Senior</v>
      </c>
      <c r="I881" t="s">
        <v>2607</v>
      </c>
      <c r="K881" s="7"/>
      <c r="L881" s="4" t="s">
        <v>2563</v>
      </c>
      <c r="M881" s="4" t="s">
        <v>2576</v>
      </c>
      <c r="N881" s="4" t="s">
        <v>2584</v>
      </c>
      <c r="O881" s="4" t="s">
        <v>2600</v>
      </c>
      <c r="P881" s="11">
        <v>690.22</v>
      </c>
      <c r="Q881" t="s">
        <v>2609</v>
      </c>
      <c r="R881" t="str">
        <f t="shared" si="81"/>
        <v/>
      </c>
      <c r="S881" s="9">
        <v>4</v>
      </c>
      <c r="T881">
        <f t="shared" si="82"/>
        <v>0</v>
      </c>
      <c r="U881">
        <f t="shared" si="83"/>
        <v>690.22</v>
      </c>
    </row>
    <row r="882" spans="1:21" x14ac:dyDescent="0.35">
      <c r="A882" s="4" t="s">
        <v>894</v>
      </c>
      <c r="B882" s="2">
        <v>45393</v>
      </c>
      <c r="C882" s="9">
        <f t="shared" si="78"/>
        <v>4</v>
      </c>
      <c r="D882" s="9" t="str">
        <f t="shared" si="79"/>
        <v>Apr</v>
      </c>
      <c r="E882" s="9">
        <f t="shared" si="80"/>
        <v>2024</v>
      </c>
      <c r="F882" t="s">
        <v>2438</v>
      </c>
      <c r="G882" s="9">
        <v>55</v>
      </c>
      <c r="H882" s="9" t="str" cm="1">
        <f t="array" ref="H882">_xlfn.IFS(OR(ISBLANK(G882), G882=""),"Unknown",G882&lt;=12,"Child",G882&lt;=17,"Teen",G882&lt;=29,"Young Adult",G882&lt;=44,"Adult",G882&lt;=59,"Middle Age",G882&lt;=79,"Senior",G882&gt;=80,"Elderly")</f>
        <v>Middle Age</v>
      </c>
      <c r="I882" s="4" t="s">
        <v>2561</v>
      </c>
      <c r="J882" s="7">
        <v>151</v>
      </c>
      <c r="K882" s="7"/>
      <c r="L882" s="4" t="s">
        <v>2567</v>
      </c>
      <c r="M882" s="4" t="s">
        <v>2571</v>
      </c>
      <c r="N882" s="4" t="s">
        <v>2586</v>
      </c>
      <c r="O882" s="4" t="s">
        <v>2601</v>
      </c>
      <c r="P882" s="11">
        <v>167.77</v>
      </c>
      <c r="Q882" t="s">
        <v>2609</v>
      </c>
      <c r="R882" t="str">
        <f t="shared" si="81"/>
        <v/>
      </c>
      <c r="S882" s="9">
        <v>3</v>
      </c>
      <c r="T882">
        <f t="shared" si="82"/>
        <v>0</v>
      </c>
      <c r="U882">
        <f t="shared" si="83"/>
        <v>167.77</v>
      </c>
    </row>
    <row r="883" spans="1:21" x14ac:dyDescent="0.35">
      <c r="A883" s="4" t="s">
        <v>895</v>
      </c>
      <c r="B883" s="2">
        <v>45495</v>
      </c>
      <c r="C883" s="9">
        <f t="shared" si="78"/>
        <v>7</v>
      </c>
      <c r="D883" s="9" t="str">
        <f t="shared" si="79"/>
        <v>Jul</v>
      </c>
      <c r="E883" s="9">
        <f t="shared" si="80"/>
        <v>2024</v>
      </c>
      <c r="F883" t="s">
        <v>2439</v>
      </c>
      <c r="G883" s="9">
        <v>49</v>
      </c>
      <c r="H883" s="9" t="str" cm="1">
        <f t="array" ref="H883">_xlfn.IFS(OR(ISBLANK(G883), G883=""),"Unknown",G883&lt;=12,"Child",G883&lt;=17,"Teen",G883&lt;=29,"Young Adult",G883&lt;=44,"Adult",G883&lt;=59,"Middle Age",G883&lt;=79,"Senior",G883&gt;=80,"Elderly")</f>
        <v>Middle Age</v>
      </c>
      <c r="I883" s="4" t="s">
        <v>2558</v>
      </c>
      <c r="K883" s="7"/>
      <c r="L883" s="4" t="s">
        <v>2564</v>
      </c>
      <c r="M883" s="4" t="s">
        <v>2571</v>
      </c>
      <c r="N883" s="4" t="s">
        <v>2588</v>
      </c>
      <c r="O883" s="4" t="s">
        <v>2600</v>
      </c>
      <c r="P883" s="11">
        <v>878.74</v>
      </c>
      <c r="Q883" s="4" t="s">
        <v>2603</v>
      </c>
      <c r="R883" t="str">
        <f t="shared" si="81"/>
        <v/>
      </c>
      <c r="S883" s="9">
        <v>4</v>
      </c>
      <c r="T883">
        <f t="shared" si="82"/>
        <v>878.74</v>
      </c>
      <c r="U883">
        <f t="shared" si="83"/>
        <v>0</v>
      </c>
    </row>
    <row r="884" spans="1:21" x14ac:dyDescent="0.35">
      <c r="A884" s="4" t="s">
        <v>896</v>
      </c>
      <c r="B884" s="2">
        <v>45693</v>
      </c>
      <c r="C884" s="9">
        <f t="shared" si="78"/>
        <v>2</v>
      </c>
      <c r="D884" s="9" t="str">
        <f t="shared" si="79"/>
        <v>Feb</v>
      </c>
      <c r="E884" s="9">
        <f t="shared" si="80"/>
        <v>2025</v>
      </c>
      <c r="F884" t="s">
        <v>2440</v>
      </c>
      <c r="H884" s="9" t="str" cm="1">
        <f t="array" ref="H884">_xlfn.IFS(OR(ISBLANK(G884), G884=""),"Unknown",G884&lt;=12,"Child",G884&lt;=17,"Teen",G884&lt;=29,"Young Adult",G884&lt;=44,"Adult",G884&lt;=59,"Middle Age",G884&lt;=79,"Senior",G884&gt;=80,"Elderly")</f>
        <v>Unknown</v>
      </c>
      <c r="I884" t="s">
        <v>2607</v>
      </c>
      <c r="K884" s="7"/>
      <c r="L884" s="4" t="s">
        <v>2568</v>
      </c>
      <c r="M884" s="4" t="s">
        <v>2581</v>
      </c>
      <c r="N884" s="4" t="s">
        <v>2585</v>
      </c>
      <c r="O884" s="4" t="s">
        <v>2601</v>
      </c>
      <c r="P884" s="11">
        <v>98.193096210766797</v>
      </c>
      <c r="Q884" s="4" t="s">
        <v>2602</v>
      </c>
      <c r="R884" t="str">
        <f t="shared" si="81"/>
        <v/>
      </c>
      <c r="S884" s="9">
        <v>4</v>
      </c>
      <c r="T884">
        <f t="shared" si="82"/>
        <v>0</v>
      </c>
      <c r="U884">
        <f t="shared" si="83"/>
        <v>98.193096210766797</v>
      </c>
    </row>
    <row r="885" spans="1:21" x14ac:dyDescent="0.35">
      <c r="A885" s="4" t="s">
        <v>897</v>
      </c>
      <c r="B885" s="2">
        <v>45562</v>
      </c>
      <c r="C885" s="9">
        <f t="shared" si="78"/>
        <v>9</v>
      </c>
      <c r="D885" s="9" t="str">
        <f t="shared" si="79"/>
        <v>Sep</v>
      </c>
      <c r="E885" s="9">
        <f t="shared" si="80"/>
        <v>2024</v>
      </c>
      <c r="F885" t="s">
        <v>2441</v>
      </c>
      <c r="H885" s="9" t="str" cm="1">
        <f t="array" ref="H885">_xlfn.IFS(OR(ISBLANK(G885), G885=""),"Unknown",G885&lt;=12,"Child",G885&lt;=17,"Teen",G885&lt;=29,"Young Adult",G885&lt;=44,"Adult",G885&lt;=59,"Middle Age",G885&lt;=79,"Senior",G885&gt;=80,"Elderly")</f>
        <v>Unknown</v>
      </c>
      <c r="I885" s="4" t="s">
        <v>2607</v>
      </c>
      <c r="K885" s="7">
        <v>44.8</v>
      </c>
      <c r="L885" s="4" t="s">
        <v>2565</v>
      </c>
      <c r="M885" s="4" t="s">
        <v>2582</v>
      </c>
      <c r="N885" s="4" t="s">
        <v>2589</v>
      </c>
      <c r="O885" s="4" t="s">
        <v>2598</v>
      </c>
      <c r="P885" s="11">
        <v>654.54999999999995</v>
      </c>
      <c r="Q885" t="s">
        <v>2609</v>
      </c>
      <c r="R885" t="str">
        <f t="shared" si="81"/>
        <v/>
      </c>
      <c r="S885" s="9">
        <v>1</v>
      </c>
      <c r="T885">
        <f t="shared" si="82"/>
        <v>0</v>
      </c>
      <c r="U885">
        <f t="shared" si="83"/>
        <v>654.54999999999995</v>
      </c>
    </row>
    <row r="886" spans="1:21" x14ac:dyDescent="0.35">
      <c r="A886" s="4" t="s">
        <v>898</v>
      </c>
      <c r="B886" s="2">
        <v>45593</v>
      </c>
      <c r="C886" s="9">
        <f t="shared" si="78"/>
        <v>10</v>
      </c>
      <c r="D886" s="9" t="str">
        <f t="shared" si="79"/>
        <v>Oct</v>
      </c>
      <c r="E886" s="9">
        <f t="shared" si="80"/>
        <v>2024</v>
      </c>
      <c r="F886" t="s">
        <v>2442</v>
      </c>
      <c r="H886" s="9" t="str" cm="1">
        <f t="array" ref="H886">_xlfn.IFS(OR(ISBLANK(G886), G886=""),"Unknown",G886&lt;=12,"Child",G886&lt;=17,"Teen",G886&lt;=29,"Young Adult",G886&lt;=44,"Adult",G886&lt;=59,"Middle Age",G886&lt;=79,"Senior",G886&gt;=80,"Elderly")</f>
        <v>Unknown</v>
      </c>
      <c r="I886" s="4" t="s">
        <v>2607</v>
      </c>
      <c r="J886" s="7">
        <v>199.8</v>
      </c>
      <c r="K886" s="7"/>
      <c r="L886" s="4" t="s">
        <v>2566</v>
      </c>
      <c r="M886" s="4" t="s">
        <v>2573</v>
      </c>
      <c r="N886" s="4" t="s">
        <v>2584</v>
      </c>
      <c r="O886" s="4" t="s">
        <v>2601</v>
      </c>
      <c r="P886" s="11">
        <v>803.55</v>
      </c>
      <c r="Q886" s="4" t="s">
        <v>2603</v>
      </c>
      <c r="R886" t="str">
        <f t="shared" si="81"/>
        <v/>
      </c>
      <c r="S886" s="9">
        <v>1</v>
      </c>
      <c r="T886">
        <f t="shared" si="82"/>
        <v>803.55</v>
      </c>
      <c r="U886">
        <f t="shared" si="83"/>
        <v>0</v>
      </c>
    </row>
    <row r="887" spans="1:21" x14ac:dyDescent="0.35">
      <c r="A887" s="4" t="s">
        <v>899</v>
      </c>
      <c r="B887" s="2">
        <v>45572</v>
      </c>
      <c r="C887" s="9">
        <f t="shared" si="78"/>
        <v>10</v>
      </c>
      <c r="D887" s="9" t="str">
        <f t="shared" si="79"/>
        <v>Oct</v>
      </c>
      <c r="E887" s="9">
        <f t="shared" si="80"/>
        <v>2024</v>
      </c>
      <c r="F887" t="s">
        <v>2443</v>
      </c>
      <c r="H887" s="9" t="str" cm="1">
        <f t="array" ref="H887">_xlfn.IFS(OR(ISBLANK(G887), G887=""),"Unknown",G887&lt;=12,"Child",G887&lt;=17,"Teen",G887&lt;=29,"Young Adult",G887&lt;=44,"Adult",G887&lt;=59,"Middle Age",G887&lt;=79,"Senior",G887&gt;=80,"Elderly")</f>
        <v>Unknown</v>
      </c>
      <c r="I887" s="4" t="s">
        <v>2607</v>
      </c>
      <c r="J887" s="7">
        <v>189</v>
      </c>
      <c r="K887" s="7"/>
      <c r="L887" s="4" t="s">
        <v>2563</v>
      </c>
      <c r="M887" s="4" t="s">
        <v>2578</v>
      </c>
      <c r="N887" s="4" t="s">
        <v>2585</v>
      </c>
      <c r="O887" s="4" t="s">
        <v>2598</v>
      </c>
      <c r="P887" s="11">
        <v>170</v>
      </c>
      <c r="Q887" t="s">
        <v>2609</v>
      </c>
      <c r="R887" t="str">
        <f t="shared" si="81"/>
        <v/>
      </c>
      <c r="S887" s="9">
        <v>1</v>
      </c>
      <c r="T887">
        <f t="shared" si="82"/>
        <v>0</v>
      </c>
      <c r="U887">
        <f t="shared" si="83"/>
        <v>170</v>
      </c>
    </row>
    <row r="888" spans="1:21" x14ac:dyDescent="0.35">
      <c r="A888" s="4" t="s">
        <v>900</v>
      </c>
      <c r="B888" s="2">
        <v>45468</v>
      </c>
      <c r="C888" s="9">
        <f t="shared" si="78"/>
        <v>6</v>
      </c>
      <c r="D888" s="9" t="str">
        <f t="shared" si="79"/>
        <v>Jun</v>
      </c>
      <c r="E888" s="9">
        <f t="shared" si="80"/>
        <v>2024</v>
      </c>
      <c r="F888" t="s">
        <v>2444</v>
      </c>
      <c r="G888" s="9">
        <v>41</v>
      </c>
      <c r="H888" s="9" t="str" cm="1">
        <f t="array" ref="H888">_xlfn.IFS(OR(ISBLANK(G888), G888=""),"Unknown",G888&lt;=12,"Child",G888&lt;=17,"Teen",G888&lt;=29,"Young Adult",G888&lt;=44,"Adult",G888&lt;=59,"Middle Age",G888&lt;=79,"Senior",G888&gt;=80,"Elderly")</f>
        <v>Adult</v>
      </c>
      <c r="I888" s="4" t="s">
        <v>2558</v>
      </c>
      <c r="J888" s="7">
        <v>130.1</v>
      </c>
      <c r="K888" s="7">
        <v>96.2</v>
      </c>
      <c r="L888" s="4" t="s">
        <v>2567</v>
      </c>
      <c r="M888" s="4" t="s">
        <v>2572</v>
      </c>
      <c r="N888" s="4" t="s">
        <v>2589</v>
      </c>
      <c r="O888" s="4" t="s">
        <v>2601</v>
      </c>
      <c r="P888" s="11">
        <v>342.1</v>
      </c>
      <c r="Q888" s="4" t="s">
        <v>2604</v>
      </c>
      <c r="R888" t="str">
        <f t="shared" si="81"/>
        <v/>
      </c>
      <c r="S888" s="9">
        <v>1</v>
      </c>
      <c r="T888">
        <f t="shared" si="82"/>
        <v>0</v>
      </c>
      <c r="U888">
        <f t="shared" si="83"/>
        <v>342.1</v>
      </c>
    </row>
    <row r="889" spans="1:21" x14ac:dyDescent="0.35">
      <c r="A889" s="4" t="s">
        <v>901</v>
      </c>
      <c r="B889" s="2">
        <v>45558</v>
      </c>
      <c r="C889" s="9">
        <f t="shared" si="78"/>
        <v>9</v>
      </c>
      <c r="D889" s="9" t="str">
        <f t="shared" si="79"/>
        <v>Sep</v>
      </c>
      <c r="E889" s="9">
        <f t="shared" si="80"/>
        <v>2024</v>
      </c>
      <c r="F889" t="s">
        <v>2445</v>
      </c>
      <c r="H889" s="9" t="str" cm="1">
        <f t="array" ref="H889">_xlfn.IFS(OR(ISBLANK(G889), G889=""),"Unknown",G889&lt;=12,"Child",G889&lt;=17,"Teen",G889&lt;=29,"Young Adult",G889&lt;=44,"Adult",G889&lt;=59,"Middle Age",G889&lt;=79,"Senior",G889&gt;=80,"Elderly")</f>
        <v>Unknown</v>
      </c>
      <c r="I889" s="4" t="s">
        <v>2558</v>
      </c>
      <c r="K889" s="7"/>
      <c r="L889" s="4" t="s">
        <v>2568</v>
      </c>
      <c r="M889" s="4" t="s">
        <v>2575</v>
      </c>
      <c r="N889" s="4" t="s">
        <v>2588</v>
      </c>
      <c r="O889" s="4" t="s">
        <v>2599</v>
      </c>
      <c r="P889" s="11">
        <v>68.679987328190407</v>
      </c>
      <c r="Q889" s="4" t="s">
        <v>2604</v>
      </c>
      <c r="R889" t="str">
        <f t="shared" si="81"/>
        <v/>
      </c>
      <c r="S889" s="9">
        <v>4</v>
      </c>
      <c r="T889">
        <f t="shared" si="82"/>
        <v>0</v>
      </c>
      <c r="U889">
        <f t="shared" si="83"/>
        <v>68.679987328190407</v>
      </c>
    </row>
    <row r="890" spans="1:21" x14ac:dyDescent="0.35">
      <c r="A890" s="4" t="s">
        <v>902</v>
      </c>
      <c r="B890" s="2">
        <v>45771</v>
      </c>
      <c r="C890" s="9">
        <f t="shared" si="78"/>
        <v>4</v>
      </c>
      <c r="D890" s="9" t="str">
        <f t="shared" si="79"/>
        <v>Apr</v>
      </c>
      <c r="E890" s="9">
        <f t="shared" si="80"/>
        <v>2025</v>
      </c>
      <c r="F890" t="s">
        <v>2446</v>
      </c>
      <c r="H890" s="9" t="str" cm="1">
        <f t="array" ref="H890">_xlfn.IFS(OR(ISBLANK(G890), G890=""),"Unknown",G890&lt;=12,"Child",G890&lt;=17,"Teen",G890&lt;=29,"Young Adult",G890&lt;=44,"Adult",G890&lt;=59,"Middle Age",G890&lt;=79,"Senior",G890&gt;=80,"Elderly")</f>
        <v>Unknown</v>
      </c>
      <c r="I890" t="s">
        <v>2607</v>
      </c>
      <c r="K890" s="7">
        <v>72.400000000000006</v>
      </c>
      <c r="L890" s="4" t="s">
        <v>2568</v>
      </c>
      <c r="M890" s="4" t="s">
        <v>2571</v>
      </c>
      <c r="N890" s="4" t="s">
        <v>2591</v>
      </c>
      <c r="O890" s="4" t="s">
        <v>2600</v>
      </c>
      <c r="P890" s="11">
        <v>881.19</v>
      </c>
      <c r="Q890" t="s">
        <v>2609</v>
      </c>
      <c r="R890" t="str">
        <f t="shared" si="81"/>
        <v/>
      </c>
      <c r="S890" s="9">
        <v>1</v>
      </c>
      <c r="T890">
        <f t="shared" si="82"/>
        <v>0</v>
      </c>
      <c r="U890">
        <f t="shared" si="83"/>
        <v>881.19</v>
      </c>
    </row>
    <row r="891" spans="1:21" x14ac:dyDescent="0.35">
      <c r="A891" s="4" t="s">
        <v>903</v>
      </c>
      <c r="B891" s="2">
        <v>45734</v>
      </c>
      <c r="C891" s="9">
        <f t="shared" si="78"/>
        <v>3</v>
      </c>
      <c r="D891" s="9" t="str">
        <f t="shared" si="79"/>
        <v>Mar</v>
      </c>
      <c r="E891" s="9">
        <f t="shared" si="80"/>
        <v>2025</v>
      </c>
      <c r="F891" t="s">
        <v>2447</v>
      </c>
      <c r="H891" s="9" t="str" cm="1">
        <f t="array" ref="H891">_xlfn.IFS(OR(ISBLANK(G891), G891=""),"Unknown",G891&lt;=12,"Child",G891&lt;=17,"Teen",G891&lt;=29,"Young Adult",G891&lt;=44,"Adult",G891&lt;=59,"Middle Age",G891&lt;=79,"Senior",G891&gt;=80,"Elderly")</f>
        <v>Unknown</v>
      </c>
      <c r="I891" s="4" t="s">
        <v>2558</v>
      </c>
      <c r="K891" s="7"/>
      <c r="L891" s="4" t="s">
        <v>2563</v>
      </c>
      <c r="M891" s="4" t="s">
        <v>2578</v>
      </c>
      <c r="N891" s="4" t="s">
        <v>2588</v>
      </c>
      <c r="O891" s="4" t="s">
        <v>2600</v>
      </c>
      <c r="P891" s="11">
        <v>297.51</v>
      </c>
      <c r="Q891" t="s">
        <v>2609</v>
      </c>
      <c r="R891" t="str">
        <f t="shared" si="81"/>
        <v/>
      </c>
      <c r="S891" s="9">
        <v>1</v>
      </c>
      <c r="T891">
        <f t="shared" si="82"/>
        <v>0</v>
      </c>
      <c r="U891">
        <f t="shared" si="83"/>
        <v>297.51</v>
      </c>
    </row>
    <row r="892" spans="1:21" x14ac:dyDescent="0.35">
      <c r="A892" s="4" t="s">
        <v>904</v>
      </c>
      <c r="B892" s="2">
        <v>45843</v>
      </c>
      <c r="C892" s="9">
        <f t="shared" si="78"/>
        <v>7</v>
      </c>
      <c r="D892" s="9" t="str">
        <f t="shared" si="79"/>
        <v>Jul</v>
      </c>
      <c r="E892" s="9">
        <f t="shared" si="80"/>
        <v>2025</v>
      </c>
      <c r="F892" t="s">
        <v>2448</v>
      </c>
      <c r="H892" s="9" t="str" cm="1">
        <f t="array" ref="H892">_xlfn.IFS(OR(ISBLANK(G892), G892=""),"Unknown",G892&lt;=12,"Child",G892&lt;=17,"Teen",G892&lt;=29,"Young Adult",G892&lt;=44,"Adult",G892&lt;=59,"Middle Age",G892&lt;=79,"Senior",G892&gt;=80,"Elderly")</f>
        <v>Unknown</v>
      </c>
      <c r="I892" s="4" t="s">
        <v>2607</v>
      </c>
      <c r="J892" s="7">
        <v>189.6</v>
      </c>
      <c r="K892" s="7">
        <v>97.3</v>
      </c>
      <c r="L892" s="4" t="s">
        <v>2565</v>
      </c>
      <c r="M892" s="4" t="s">
        <v>2569</v>
      </c>
      <c r="N892" s="4" t="s">
        <v>2590</v>
      </c>
      <c r="O892" s="4" t="s">
        <v>2598</v>
      </c>
      <c r="P892" s="11">
        <v>608.55450365373895</v>
      </c>
      <c r="Q892" s="4" t="s">
        <v>2604</v>
      </c>
      <c r="R892" t="str">
        <f t="shared" si="81"/>
        <v/>
      </c>
      <c r="S892" s="9">
        <v>4</v>
      </c>
      <c r="T892">
        <f t="shared" si="82"/>
        <v>0</v>
      </c>
      <c r="U892">
        <f t="shared" si="83"/>
        <v>608.55450365373895</v>
      </c>
    </row>
    <row r="893" spans="1:21" x14ac:dyDescent="0.35">
      <c r="A893" s="4" t="s">
        <v>905</v>
      </c>
      <c r="B893" s="2">
        <v>45524</v>
      </c>
      <c r="C893" s="9">
        <f t="shared" si="78"/>
        <v>8</v>
      </c>
      <c r="D893" s="9" t="str">
        <f t="shared" si="79"/>
        <v>Aug</v>
      </c>
      <c r="E893" s="9">
        <f t="shared" si="80"/>
        <v>2024</v>
      </c>
      <c r="F893" t="s">
        <v>2449</v>
      </c>
      <c r="H893" s="9" t="str" cm="1">
        <f t="array" ref="H893">_xlfn.IFS(OR(ISBLANK(G893), G893=""),"Unknown",G893&lt;=12,"Child",G893&lt;=17,"Teen",G893&lt;=29,"Young Adult",G893&lt;=44,"Adult",G893&lt;=59,"Middle Age",G893&lt;=79,"Senior",G893&gt;=80,"Elderly")</f>
        <v>Unknown</v>
      </c>
      <c r="I893" t="s">
        <v>2607</v>
      </c>
      <c r="K893" s="7">
        <v>104.6</v>
      </c>
      <c r="L893" s="4" t="s">
        <v>2566</v>
      </c>
      <c r="M893" s="4" t="s">
        <v>2579</v>
      </c>
      <c r="N893" s="4" t="s">
        <v>2585</v>
      </c>
      <c r="O893" s="4" t="s">
        <v>2600</v>
      </c>
      <c r="P893" s="11">
        <v>976.28</v>
      </c>
      <c r="Q893" s="4" t="s">
        <v>2602</v>
      </c>
      <c r="R893" t="str">
        <f t="shared" si="81"/>
        <v/>
      </c>
      <c r="S893" s="9">
        <v>1</v>
      </c>
      <c r="T893">
        <f t="shared" si="82"/>
        <v>0</v>
      </c>
      <c r="U893">
        <f t="shared" si="83"/>
        <v>976.28</v>
      </c>
    </row>
    <row r="894" spans="1:21" x14ac:dyDescent="0.35">
      <c r="A894" s="4" t="s">
        <v>906</v>
      </c>
      <c r="B894" s="2">
        <v>45524</v>
      </c>
      <c r="C894" s="9">
        <f t="shared" si="78"/>
        <v>8</v>
      </c>
      <c r="D894" s="9" t="str">
        <f t="shared" si="79"/>
        <v>Aug</v>
      </c>
      <c r="E894" s="9">
        <f t="shared" si="80"/>
        <v>2024</v>
      </c>
      <c r="F894" t="s">
        <v>2450</v>
      </c>
      <c r="G894" s="9">
        <v>38</v>
      </c>
      <c r="H894" s="9" t="str" cm="1">
        <f t="array" ref="H894">_xlfn.IFS(OR(ISBLANK(G894), G894=""),"Unknown",G894&lt;=12,"Child",G894&lt;=17,"Teen",G894&lt;=29,"Young Adult",G894&lt;=44,"Adult",G894&lt;=59,"Middle Age",G894&lt;=79,"Senior",G894&gt;=80,"Elderly")</f>
        <v>Adult</v>
      </c>
      <c r="I894" s="4" t="s">
        <v>2561</v>
      </c>
      <c r="K894" s="7"/>
      <c r="L894" s="4" t="s">
        <v>2567</v>
      </c>
      <c r="M894" s="4" t="s">
        <v>2577</v>
      </c>
      <c r="N894" s="4" t="s">
        <v>2586</v>
      </c>
      <c r="O894" s="4" t="s">
        <v>2600</v>
      </c>
      <c r="P894" s="11">
        <v>470.41866784703302</v>
      </c>
      <c r="Q894" t="s">
        <v>2609</v>
      </c>
      <c r="R894" t="str">
        <f t="shared" si="81"/>
        <v/>
      </c>
      <c r="S894" s="9">
        <v>3</v>
      </c>
      <c r="T894">
        <f t="shared" si="82"/>
        <v>0</v>
      </c>
      <c r="U894">
        <f t="shared" si="83"/>
        <v>470.41866784703302</v>
      </c>
    </row>
    <row r="895" spans="1:21" x14ac:dyDescent="0.35">
      <c r="A895" s="4" t="s">
        <v>907</v>
      </c>
      <c r="B895" s="2">
        <v>45577</v>
      </c>
      <c r="C895" s="9">
        <f t="shared" si="78"/>
        <v>10</v>
      </c>
      <c r="D895" s="9" t="str">
        <f t="shared" si="79"/>
        <v>Oct</v>
      </c>
      <c r="E895" s="9">
        <f t="shared" si="80"/>
        <v>2024</v>
      </c>
      <c r="F895" t="s">
        <v>2451</v>
      </c>
      <c r="H895" s="9" t="str" cm="1">
        <f t="array" ref="H895">_xlfn.IFS(OR(ISBLANK(G895), G895=""),"Unknown",G895&lt;=12,"Child",G895&lt;=17,"Teen",G895&lt;=29,"Young Adult",G895&lt;=44,"Adult",G895&lt;=59,"Middle Age",G895&lt;=79,"Senior",G895&gt;=80,"Elderly")</f>
        <v>Unknown</v>
      </c>
      <c r="I895" s="4" t="s">
        <v>2558</v>
      </c>
      <c r="J895" s="7">
        <v>178</v>
      </c>
      <c r="K895" s="7"/>
      <c r="L895" s="4" t="s">
        <v>2568</v>
      </c>
      <c r="M895" s="4" t="s">
        <v>2577</v>
      </c>
      <c r="N895" s="4" t="s">
        <v>2588</v>
      </c>
      <c r="O895" s="4" t="s">
        <v>2600</v>
      </c>
      <c r="P895" s="11">
        <v>781.44</v>
      </c>
      <c r="Q895" t="s">
        <v>2609</v>
      </c>
      <c r="R895" t="str">
        <f t="shared" si="81"/>
        <v/>
      </c>
      <c r="S895" s="9" t="s">
        <v>2610</v>
      </c>
      <c r="T895">
        <f t="shared" si="82"/>
        <v>0</v>
      </c>
      <c r="U895">
        <f t="shared" si="83"/>
        <v>781.44</v>
      </c>
    </row>
    <row r="896" spans="1:21" x14ac:dyDescent="0.35">
      <c r="A896" s="4" t="s">
        <v>908</v>
      </c>
      <c r="B896" s="2">
        <v>45467</v>
      </c>
      <c r="C896" s="9">
        <f t="shared" si="78"/>
        <v>6</v>
      </c>
      <c r="D896" s="9" t="str">
        <f t="shared" si="79"/>
        <v>Jun</v>
      </c>
      <c r="E896" s="9">
        <f t="shared" si="80"/>
        <v>2024</v>
      </c>
      <c r="F896" t="s">
        <v>2452</v>
      </c>
      <c r="H896" s="9" t="str" cm="1">
        <f t="array" ref="H896">_xlfn.IFS(OR(ISBLANK(G896), G896=""),"Unknown",G896&lt;=12,"Child",G896&lt;=17,"Teen",G896&lt;=29,"Young Adult",G896&lt;=44,"Adult",G896&lt;=59,"Middle Age",G896&lt;=79,"Senior",G896&gt;=80,"Elderly")</f>
        <v>Unknown</v>
      </c>
      <c r="I896" s="4" t="s">
        <v>2607</v>
      </c>
      <c r="J896" s="7">
        <v>168.5</v>
      </c>
      <c r="K896" s="7"/>
      <c r="L896" s="4" t="s">
        <v>2568</v>
      </c>
      <c r="M896" s="4" t="s">
        <v>2575</v>
      </c>
      <c r="N896" s="4" t="s">
        <v>2588</v>
      </c>
      <c r="O896" s="4" t="s">
        <v>2600</v>
      </c>
      <c r="P896" s="11">
        <v>954.17</v>
      </c>
      <c r="Q896" s="4" t="s">
        <v>2604</v>
      </c>
      <c r="R896" t="str">
        <f t="shared" si="81"/>
        <v/>
      </c>
      <c r="S896" s="9">
        <v>4</v>
      </c>
      <c r="T896">
        <f t="shared" si="82"/>
        <v>0</v>
      </c>
      <c r="U896">
        <f t="shared" si="83"/>
        <v>954.17</v>
      </c>
    </row>
    <row r="897" spans="1:21" x14ac:dyDescent="0.35">
      <c r="A897" s="4" t="s">
        <v>909</v>
      </c>
      <c r="B897" s="2">
        <v>45615</v>
      </c>
      <c r="C897" s="9">
        <f t="shared" si="78"/>
        <v>11</v>
      </c>
      <c r="D897" s="9" t="str">
        <f t="shared" si="79"/>
        <v>Nov</v>
      </c>
      <c r="E897" s="9">
        <f t="shared" si="80"/>
        <v>2024</v>
      </c>
      <c r="F897" t="s">
        <v>2453</v>
      </c>
      <c r="G897" s="9">
        <v>57</v>
      </c>
      <c r="H897" s="9" t="str" cm="1">
        <f t="array" ref="H897">_xlfn.IFS(OR(ISBLANK(G897), G897=""),"Unknown",G897&lt;=12,"Child",G897&lt;=17,"Teen",G897&lt;=29,"Young Adult",G897&lt;=44,"Adult",G897&lt;=59,"Middle Age",G897&lt;=79,"Senior",G897&gt;=80,"Elderly")</f>
        <v>Middle Age</v>
      </c>
      <c r="I897" s="4" t="s">
        <v>2607</v>
      </c>
      <c r="K897" s="7"/>
      <c r="L897" s="4" t="s">
        <v>2567</v>
      </c>
      <c r="M897" s="4" t="s">
        <v>2582</v>
      </c>
      <c r="N897" s="4" t="s">
        <v>2587</v>
      </c>
      <c r="O897" s="4" t="s">
        <v>2598</v>
      </c>
      <c r="P897" s="11">
        <v>928.77</v>
      </c>
      <c r="Q897" s="4" t="s">
        <v>2602</v>
      </c>
      <c r="R897" t="str">
        <f t="shared" si="81"/>
        <v/>
      </c>
      <c r="S897" s="9">
        <v>1</v>
      </c>
      <c r="T897">
        <f t="shared" si="82"/>
        <v>0</v>
      </c>
      <c r="U897">
        <f t="shared" si="83"/>
        <v>928.77</v>
      </c>
    </row>
    <row r="898" spans="1:21" x14ac:dyDescent="0.35">
      <c r="A898" s="4" t="s">
        <v>910</v>
      </c>
      <c r="B898" s="2">
        <v>45302</v>
      </c>
      <c r="C898" s="9">
        <f t="shared" ref="C898:C961" si="84">MONTH(B898)</f>
        <v>1</v>
      </c>
      <c r="D898" s="9" t="str">
        <f t="shared" ref="D898:D961" si="85">TEXT(B898, "mmm")</f>
        <v>Jan</v>
      </c>
      <c r="E898" s="9">
        <f t="shared" ref="E898:E961" si="86">YEAR(B898)</f>
        <v>2024</v>
      </c>
      <c r="F898" t="s">
        <v>2454</v>
      </c>
      <c r="H898" s="9" t="str" cm="1">
        <f t="array" ref="H898">_xlfn.IFS(OR(ISBLANK(G898), G898=""),"Unknown",G898&lt;=12,"Child",G898&lt;=17,"Teen",G898&lt;=29,"Young Adult",G898&lt;=44,"Adult",G898&lt;=59,"Middle Age",G898&lt;=79,"Senior",G898&gt;=80,"Elderly")</f>
        <v>Unknown</v>
      </c>
      <c r="I898" s="4" t="s">
        <v>2561</v>
      </c>
      <c r="K898" s="7"/>
      <c r="L898" s="4" t="s">
        <v>2566</v>
      </c>
      <c r="M898" s="4" t="s">
        <v>2575</v>
      </c>
      <c r="N898" s="4" t="s">
        <v>2586</v>
      </c>
      <c r="O898" s="4" t="s">
        <v>2598</v>
      </c>
      <c r="P898" s="11">
        <v>380.4</v>
      </c>
      <c r="Q898" s="4" t="s">
        <v>2602</v>
      </c>
      <c r="R898" t="str">
        <f t="shared" ref="R898:R961" si="87">IF(AND(OR(ISBLANK(P898), P898=""), Q898="Unpaid"), "Needs Review", "")</f>
        <v/>
      </c>
      <c r="S898" s="9">
        <v>5</v>
      </c>
      <c r="T898">
        <f t="shared" ref="T898:T961" si="88">IF(Q898="Paid",P898,0)</f>
        <v>0</v>
      </c>
      <c r="U898">
        <f t="shared" ref="U898:U961" si="89">IF(OR(Q898="Unpaid", Q898 = "Status Missing", Q898 = "Pending"), P898, 0)</f>
        <v>380.4</v>
      </c>
    </row>
    <row r="899" spans="1:21" x14ac:dyDescent="0.35">
      <c r="A899" s="4" t="s">
        <v>911</v>
      </c>
      <c r="B899" s="2">
        <v>45560</v>
      </c>
      <c r="C899" s="9">
        <f t="shared" si="84"/>
        <v>9</v>
      </c>
      <c r="D899" s="9" t="str">
        <f t="shared" si="85"/>
        <v>Sep</v>
      </c>
      <c r="E899" s="9">
        <f t="shared" si="86"/>
        <v>2024</v>
      </c>
      <c r="F899" t="s">
        <v>2455</v>
      </c>
      <c r="G899" s="9">
        <v>87</v>
      </c>
      <c r="H899" s="9" t="str" cm="1">
        <f t="array" ref="H899">_xlfn.IFS(OR(ISBLANK(G899), G899=""),"Unknown",G899&lt;=12,"Child",G899&lt;=17,"Teen",G899&lt;=29,"Young Adult",G899&lt;=44,"Adult",G899&lt;=59,"Middle Age",G899&lt;=79,"Senior",G899&gt;=80,"Elderly")</f>
        <v>Elderly</v>
      </c>
      <c r="I899" s="4" t="s">
        <v>2561</v>
      </c>
      <c r="K899" s="7">
        <v>89.3</v>
      </c>
      <c r="L899" s="4" t="s">
        <v>2568</v>
      </c>
      <c r="M899" s="4" t="s">
        <v>2578</v>
      </c>
      <c r="N899" s="4" t="s">
        <v>2587</v>
      </c>
      <c r="O899" s="4" t="s">
        <v>2601</v>
      </c>
      <c r="P899" s="11">
        <v>66.2</v>
      </c>
      <c r="Q899" s="4" t="s">
        <v>2604</v>
      </c>
      <c r="R899" t="str">
        <f t="shared" si="87"/>
        <v/>
      </c>
      <c r="S899" s="9">
        <v>3</v>
      </c>
      <c r="T899">
        <f t="shared" si="88"/>
        <v>0</v>
      </c>
      <c r="U899">
        <f t="shared" si="89"/>
        <v>66.2</v>
      </c>
    </row>
    <row r="900" spans="1:21" x14ac:dyDescent="0.35">
      <c r="A900" s="4" t="s">
        <v>912</v>
      </c>
      <c r="B900" s="2">
        <v>45711</v>
      </c>
      <c r="C900" s="9">
        <f t="shared" si="84"/>
        <v>2</v>
      </c>
      <c r="D900" s="9" t="str">
        <f t="shared" si="85"/>
        <v>Feb</v>
      </c>
      <c r="E900" s="9">
        <f t="shared" si="86"/>
        <v>2025</v>
      </c>
      <c r="F900" t="s">
        <v>2456</v>
      </c>
      <c r="H900" s="9" t="str" cm="1">
        <f t="array" ref="H900">_xlfn.IFS(OR(ISBLANK(G900), G900=""),"Unknown",G900&lt;=12,"Child",G900&lt;=17,"Teen",G900&lt;=29,"Young Adult",G900&lt;=44,"Adult",G900&lt;=59,"Middle Age",G900&lt;=79,"Senior",G900&gt;=80,"Elderly")</f>
        <v>Unknown</v>
      </c>
      <c r="I900" s="4" t="s">
        <v>2607</v>
      </c>
      <c r="J900" s="7">
        <v>103.2</v>
      </c>
      <c r="K900" s="7">
        <v>64.2</v>
      </c>
      <c r="L900" s="4" t="s">
        <v>2566</v>
      </c>
      <c r="M900" s="4" t="s">
        <v>2578</v>
      </c>
      <c r="N900" s="4" t="s">
        <v>2590</v>
      </c>
      <c r="O900" s="4" t="s">
        <v>2600</v>
      </c>
      <c r="P900" s="11">
        <v>740.28</v>
      </c>
      <c r="Q900" s="4" t="s">
        <v>2603</v>
      </c>
      <c r="R900" t="str">
        <f t="shared" si="87"/>
        <v/>
      </c>
      <c r="S900" s="9">
        <v>4</v>
      </c>
      <c r="T900">
        <f t="shared" si="88"/>
        <v>740.28</v>
      </c>
      <c r="U900">
        <f t="shared" si="89"/>
        <v>0</v>
      </c>
    </row>
    <row r="901" spans="1:21" x14ac:dyDescent="0.35">
      <c r="A901" s="4" t="s">
        <v>913</v>
      </c>
      <c r="B901" s="2">
        <v>45303</v>
      </c>
      <c r="C901" s="9">
        <f t="shared" si="84"/>
        <v>1</v>
      </c>
      <c r="D901" s="9" t="str">
        <f t="shared" si="85"/>
        <v>Jan</v>
      </c>
      <c r="E901" s="9">
        <f t="shared" si="86"/>
        <v>2024</v>
      </c>
      <c r="F901" t="s">
        <v>2457</v>
      </c>
      <c r="G901" s="9">
        <v>15</v>
      </c>
      <c r="H901" s="9" t="str" cm="1">
        <f t="array" ref="H901">_xlfn.IFS(OR(ISBLANK(G901), G901=""),"Unknown",G901&lt;=12,"Child",G901&lt;=17,"Teen",G901&lt;=29,"Young Adult",G901&lt;=44,"Adult",G901&lt;=59,"Middle Age",G901&lt;=79,"Senior",G901&gt;=80,"Elderly")</f>
        <v>Teen</v>
      </c>
      <c r="I901" s="4" t="s">
        <v>2561</v>
      </c>
      <c r="K901" s="7"/>
      <c r="L901" s="4" t="s">
        <v>2564</v>
      </c>
      <c r="M901" s="4" t="s">
        <v>2580</v>
      </c>
      <c r="N901" s="4" t="s">
        <v>2584</v>
      </c>
      <c r="O901" s="4" t="s">
        <v>2601</v>
      </c>
      <c r="P901" s="11">
        <v>738.33</v>
      </c>
      <c r="Q901" t="s">
        <v>2609</v>
      </c>
      <c r="R901" t="str">
        <f t="shared" si="87"/>
        <v/>
      </c>
      <c r="S901" s="9">
        <v>4</v>
      </c>
      <c r="T901">
        <f t="shared" si="88"/>
        <v>0</v>
      </c>
      <c r="U901">
        <f t="shared" si="89"/>
        <v>738.33</v>
      </c>
    </row>
    <row r="902" spans="1:21" x14ac:dyDescent="0.35">
      <c r="A902" s="4" t="s">
        <v>914</v>
      </c>
      <c r="B902" s="2">
        <v>45778</v>
      </c>
      <c r="C902" s="9">
        <f t="shared" si="84"/>
        <v>5</v>
      </c>
      <c r="D902" s="9" t="str">
        <f t="shared" si="85"/>
        <v>May</v>
      </c>
      <c r="E902" s="9">
        <f t="shared" si="86"/>
        <v>2025</v>
      </c>
      <c r="F902" t="s">
        <v>2458</v>
      </c>
      <c r="G902" s="9">
        <v>56</v>
      </c>
      <c r="H902" s="9" t="str" cm="1">
        <f t="array" ref="H902">_xlfn.IFS(OR(ISBLANK(G902), G902=""),"Unknown",G902&lt;=12,"Child",G902&lt;=17,"Teen",G902&lt;=29,"Young Adult",G902&lt;=44,"Adult",G902&lt;=59,"Middle Age",G902&lt;=79,"Senior",G902&gt;=80,"Elderly")</f>
        <v>Middle Age</v>
      </c>
      <c r="I902" s="4" t="s">
        <v>2561</v>
      </c>
      <c r="K902" s="7"/>
      <c r="L902" s="4" t="s">
        <v>2565</v>
      </c>
      <c r="M902" s="4" t="s">
        <v>2583</v>
      </c>
      <c r="N902" s="4" t="s">
        <v>2585</v>
      </c>
      <c r="O902" s="4" t="s">
        <v>2598</v>
      </c>
      <c r="P902" s="11">
        <v>829.05</v>
      </c>
      <c r="Q902" s="4" t="s">
        <v>2603</v>
      </c>
      <c r="R902" t="str">
        <f t="shared" si="87"/>
        <v/>
      </c>
      <c r="S902" s="9">
        <v>1</v>
      </c>
      <c r="T902">
        <f t="shared" si="88"/>
        <v>829.05</v>
      </c>
      <c r="U902">
        <f t="shared" si="89"/>
        <v>0</v>
      </c>
    </row>
    <row r="903" spans="1:21" x14ac:dyDescent="0.35">
      <c r="A903" s="4" t="s">
        <v>915</v>
      </c>
      <c r="B903" s="2">
        <v>45616</v>
      </c>
      <c r="C903" s="9">
        <f t="shared" si="84"/>
        <v>11</v>
      </c>
      <c r="D903" s="9" t="str">
        <f t="shared" si="85"/>
        <v>Nov</v>
      </c>
      <c r="E903" s="9">
        <f t="shared" si="86"/>
        <v>2024</v>
      </c>
      <c r="F903" t="s">
        <v>2459</v>
      </c>
      <c r="H903" s="9" t="str" cm="1">
        <f t="array" ref="H903">_xlfn.IFS(OR(ISBLANK(G903), G903=""),"Unknown",G903&lt;=12,"Child",G903&lt;=17,"Teen",G903&lt;=29,"Young Adult",G903&lt;=44,"Adult",G903&lt;=59,"Middle Age",G903&lt;=79,"Senior",G903&gt;=80,"Elderly")</f>
        <v>Unknown</v>
      </c>
      <c r="I903" s="4" t="s">
        <v>2607</v>
      </c>
      <c r="J903" s="7">
        <v>190.7</v>
      </c>
      <c r="K903" s="7"/>
      <c r="L903" s="4" t="s">
        <v>2565</v>
      </c>
      <c r="M903" s="4" t="s">
        <v>2581</v>
      </c>
      <c r="N903" s="4" t="s">
        <v>2588</v>
      </c>
      <c r="O903" s="4" t="s">
        <v>2600</v>
      </c>
      <c r="P903" s="11">
        <v>515.26524470482298</v>
      </c>
      <c r="Q903" s="4" t="s">
        <v>2602</v>
      </c>
      <c r="R903" t="str">
        <f t="shared" si="87"/>
        <v/>
      </c>
      <c r="S903" s="9">
        <v>1</v>
      </c>
      <c r="T903">
        <f t="shared" si="88"/>
        <v>0</v>
      </c>
      <c r="U903">
        <f t="shared" si="89"/>
        <v>515.26524470482298</v>
      </c>
    </row>
    <row r="904" spans="1:21" x14ac:dyDescent="0.35">
      <c r="A904" s="4" t="s">
        <v>916</v>
      </c>
      <c r="B904" s="2">
        <v>45614</v>
      </c>
      <c r="C904" s="9">
        <f t="shared" si="84"/>
        <v>11</v>
      </c>
      <c r="D904" s="9" t="str">
        <f t="shared" si="85"/>
        <v>Nov</v>
      </c>
      <c r="E904" s="9">
        <f t="shared" si="86"/>
        <v>2024</v>
      </c>
      <c r="F904" t="s">
        <v>2460</v>
      </c>
      <c r="H904" s="9" t="str" cm="1">
        <f t="array" ref="H904">_xlfn.IFS(OR(ISBLANK(G904), G904=""),"Unknown",G904&lt;=12,"Child",G904&lt;=17,"Teen",G904&lt;=29,"Young Adult",G904&lt;=44,"Adult",G904&lt;=59,"Middle Age",G904&lt;=79,"Senior",G904&gt;=80,"Elderly")</f>
        <v>Unknown</v>
      </c>
      <c r="I904" s="4" t="s">
        <v>2561</v>
      </c>
      <c r="K904" s="7"/>
      <c r="L904" s="4" t="s">
        <v>2565</v>
      </c>
      <c r="M904" s="4" t="s">
        <v>2577</v>
      </c>
      <c r="N904" s="4" t="s">
        <v>2596</v>
      </c>
      <c r="O904" s="4" t="s">
        <v>2601</v>
      </c>
      <c r="P904" s="11">
        <v>135.12</v>
      </c>
      <c r="Q904" s="4" t="s">
        <v>2602</v>
      </c>
      <c r="R904" t="str">
        <f t="shared" si="87"/>
        <v/>
      </c>
      <c r="S904" s="9" t="s">
        <v>2610</v>
      </c>
      <c r="T904">
        <f t="shared" si="88"/>
        <v>0</v>
      </c>
      <c r="U904">
        <f t="shared" si="89"/>
        <v>135.12</v>
      </c>
    </row>
    <row r="905" spans="1:21" x14ac:dyDescent="0.35">
      <c r="A905" s="4" t="s">
        <v>917</v>
      </c>
      <c r="B905" s="2">
        <v>45671</v>
      </c>
      <c r="C905" s="9">
        <f t="shared" si="84"/>
        <v>1</v>
      </c>
      <c r="D905" s="9" t="str">
        <f t="shared" si="85"/>
        <v>Jan</v>
      </c>
      <c r="E905" s="9">
        <f t="shared" si="86"/>
        <v>2025</v>
      </c>
      <c r="F905" t="s">
        <v>2461</v>
      </c>
      <c r="G905" s="9">
        <v>13</v>
      </c>
      <c r="H905" s="9" t="str" cm="1">
        <f t="array" ref="H905">_xlfn.IFS(OR(ISBLANK(G905), G905=""),"Unknown",G905&lt;=12,"Child",G905&lt;=17,"Teen",G905&lt;=29,"Young Adult",G905&lt;=44,"Adult",G905&lt;=59,"Middle Age",G905&lt;=79,"Senior",G905&gt;=80,"Elderly")</f>
        <v>Teen</v>
      </c>
      <c r="I905" s="4" t="s">
        <v>2607</v>
      </c>
      <c r="K905" s="7"/>
      <c r="L905" s="4" t="s">
        <v>2564</v>
      </c>
      <c r="M905" s="4" t="s">
        <v>2578</v>
      </c>
      <c r="N905" s="4" t="s">
        <v>2586</v>
      </c>
      <c r="O905" s="4" t="s">
        <v>2599</v>
      </c>
      <c r="P905" s="11">
        <v>586.44845547586795</v>
      </c>
      <c r="Q905" t="s">
        <v>2609</v>
      </c>
      <c r="R905" t="str">
        <f t="shared" si="87"/>
        <v/>
      </c>
      <c r="S905" s="9">
        <v>4</v>
      </c>
      <c r="T905">
        <f t="shared" si="88"/>
        <v>0</v>
      </c>
      <c r="U905">
        <f t="shared" si="89"/>
        <v>586.44845547586795</v>
      </c>
    </row>
    <row r="906" spans="1:21" x14ac:dyDescent="0.35">
      <c r="A906" s="4" t="s">
        <v>918</v>
      </c>
      <c r="B906" s="2">
        <v>45579</v>
      </c>
      <c r="C906" s="9">
        <f t="shared" si="84"/>
        <v>10</v>
      </c>
      <c r="D906" s="9" t="str">
        <f t="shared" si="85"/>
        <v>Oct</v>
      </c>
      <c r="E906" s="9">
        <f t="shared" si="86"/>
        <v>2024</v>
      </c>
      <c r="F906" t="s">
        <v>2462</v>
      </c>
      <c r="H906" s="9" t="str" cm="1">
        <f t="array" ref="H906">_xlfn.IFS(OR(ISBLANK(G906), G906=""),"Unknown",G906&lt;=12,"Child",G906&lt;=17,"Teen",G906&lt;=29,"Young Adult",G906&lt;=44,"Adult",G906&lt;=59,"Middle Age",G906&lt;=79,"Senior",G906&gt;=80,"Elderly")</f>
        <v>Unknown</v>
      </c>
      <c r="I906" s="4" t="s">
        <v>2607</v>
      </c>
      <c r="K906" s="7"/>
      <c r="L906" s="4" t="s">
        <v>2566</v>
      </c>
      <c r="M906" s="4" t="s">
        <v>2581</v>
      </c>
      <c r="N906" s="4" t="s">
        <v>2588</v>
      </c>
      <c r="O906" s="4" t="s">
        <v>2600</v>
      </c>
      <c r="P906" s="11">
        <v>799.59</v>
      </c>
      <c r="Q906" s="4" t="s">
        <v>2602</v>
      </c>
      <c r="R906" t="str">
        <f t="shared" si="87"/>
        <v/>
      </c>
      <c r="S906" s="9" t="s">
        <v>2610</v>
      </c>
      <c r="T906">
        <f t="shared" si="88"/>
        <v>0</v>
      </c>
      <c r="U906">
        <f t="shared" si="89"/>
        <v>799.59</v>
      </c>
    </row>
    <row r="907" spans="1:21" x14ac:dyDescent="0.35">
      <c r="A907" s="4" t="s">
        <v>919</v>
      </c>
      <c r="B907" s="2">
        <v>45499</v>
      </c>
      <c r="C907" s="9">
        <f t="shared" si="84"/>
        <v>7</v>
      </c>
      <c r="D907" s="9" t="str">
        <f t="shared" si="85"/>
        <v>Jul</v>
      </c>
      <c r="E907" s="9">
        <f t="shared" si="86"/>
        <v>2024</v>
      </c>
      <c r="F907" t="s">
        <v>2463</v>
      </c>
      <c r="G907" s="9">
        <v>22</v>
      </c>
      <c r="H907" s="9" t="str" cm="1">
        <f t="array" ref="H907">_xlfn.IFS(OR(ISBLANK(G907), G907=""),"Unknown",G907&lt;=12,"Child",G907&lt;=17,"Teen",G907&lt;=29,"Young Adult",G907&lt;=44,"Adult",G907&lt;=59,"Middle Age",G907&lt;=79,"Senior",G907&gt;=80,"Elderly")</f>
        <v>Young Adult</v>
      </c>
      <c r="I907" s="4" t="s">
        <v>2558</v>
      </c>
      <c r="K907" s="7"/>
      <c r="L907" s="4" t="s">
        <v>2568</v>
      </c>
      <c r="M907" s="4" t="s">
        <v>2577</v>
      </c>
      <c r="N907" s="4" t="s">
        <v>2590</v>
      </c>
      <c r="O907" s="4" t="s">
        <v>2601</v>
      </c>
      <c r="P907" s="11">
        <v>789.7</v>
      </c>
      <c r="Q907" t="s">
        <v>2609</v>
      </c>
      <c r="R907" t="str">
        <f t="shared" si="87"/>
        <v/>
      </c>
      <c r="S907" s="9">
        <v>4</v>
      </c>
      <c r="T907">
        <f t="shared" si="88"/>
        <v>0</v>
      </c>
      <c r="U907">
        <f t="shared" si="89"/>
        <v>789.7</v>
      </c>
    </row>
    <row r="908" spans="1:21" x14ac:dyDescent="0.35">
      <c r="A908" s="4" t="s">
        <v>920</v>
      </c>
      <c r="B908" s="2">
        <v>45562</v>
      </c>
      <c r="C908" s="9">
        <f t="shared" si="84"/>
        <v>9</v>
      </c>
      <c r="D908" s="9" t="str">
        <f t="shared" si="85"/>
        <v>Sep</v>
      </c>
      <c r="E908" s="9">
        <f t="shared" si="86"/>
        <v>2024</v>
      </c>
      <c r="F908" t="s">
        <v>2464</v>
      </c>
      <c r="H908" s="9" t="str" cm="1">
        <f t="array" ref="H908">_xlfn.IFS(OR(ISBLANK(G908), G908=""),"Unknown",G908&lt;=12,"Child",G908&lt;=17,"Teen",G908&lt;=29,"Young Adult",G908&lt;=44,"Adult",G908&lt;=59,"Middle Age",G908&lt;=79,"Senior",G908&gt;=80,"Elderly")</f>
        <v>Unknown</v>
      </c>
      <c r="I908" s="4" t="s">
        <v>2607</v>
      </c>
      <c r="K908" s="7"/>
      <c r="L908" s="4" t="s">
        <v>2565</v>
      </c>
      <c r="M908" s="4" t="s">
        <v>2572</v>
      </c>
      <c r="N908" s="4" t="s">
        <v>2586</v>
      </c>
      <c r="O908" s="4" t="s">
        <v>2601</v>
      </c>
      <c r="P908" s="11">
        <v>983.86</v>
      </c>
      <c r="Q908" t="s">
        <v>2609</v>
      </c>
      <c r="R908" t="str">
        <f t="shared" si="87"/>
        <v/>
      </c>
      <c r="S908" s="9" t="s">
        <v>2610</v>
      </c>
      <c r="T908">
        <f t="shared" si="88"/>
        <v>0</v>
      </c>
      <c r="U908">
        <f t="shared" si="89"/>
        <v>983.86</v>
      </c>
    </row>
    <row r="909" spans="1:21" x14ac:dyDescent="0.35">
      <c r="A909" s="4" t="s">
        <v>921</v>
      </c>
      <c r="B909" s="2">
        <v>45675</v>
      </c>
      <c r="C909" s="9">
        <f t="shared" si="84"/>
        <v>1</v>
      </c>
      <c r="D909" s="9" t="str">
        <f t="shared" si="85"/>
        <v>Jan</v>
      </c>
      <c r="E909" s="9">
        <f t="shared" si="86"/>
        <v>2025</v>
      </c>
      <c r="F909" t="s">
        <v>2465</v>
      </c>
      <c r="G909" s="9">
        <v>62</v>
      </c>
      <c r="H909" s="9" t="str" cm="1">
        <f t="array" ref="H909">_xlfn.IFS(OR(ISBLANK(G909), G909=""),"Unknown",G909&lt;=12,"Child",G909&lt;=17,"Teen",G909&lt;=29,"Young Adult",G909&lt;=44,"Adult",G909&lt;=59,"Middle Age",G909&lt;=79,"Senior",G909&gt;=80,"Elderly")</f>
        <v>Senior</v>
      </c>
      <c r="I909" s="4" t="s">
        <v>2561</v>
      </c>
      <c r="K909" s="7">
        <v>115.2</v>
      </c>
      <c r="L909" s="4" t="s">
        <v>2566</v>
      </c>
      <c r="M909" s="4" t="s">
        <v>2582</v>
      </c>
      <c r="N909" s="4" t="s">
        <v>2590</v>
      </c>
      <c r="O909" s="4" t="s">
        <v>2601</v>
      </c>
      <c r="P909" s="11">
        <v>518.92999999999995</v>
      </c>
      <c r="Q909" s="4" t="s">
        <v>2603</v>
      </c>
      <c r="R909" t="str">
        <f t="shared" si="87"/>
        <v/>
      </c>
      <c r="S909" s="9">
        <v>3</v>
      </c>
      <c r="T909">
        <f t="shared" si="88"/>
        <v>518.92999999999995</v>
      </c>
      <c r="U909">
        <f t="shared" si="89"/>
        <v>0</v>
      </c>
    </row>
    <row r="910" spans="1:21" x14ac:dyDescent="0.35">
      <c r="A910" s="4" t="s">
        <v>922</v>
      </c>
      <c r="B910" s="2">
        <v>45452</v>
      </c>
      <c r="C910" s="9">
        <f t="shared" si="84"/>
        <v>6</v>
      </c>
      <c r="D910" s="9" t="str">
        <f t="shared" si="85"/>
        <v>Jun</v>
      </c>
      <c r="E910" s="9">
        <f t="shared" si="86"/>
        <v>2024</v>
      </c>
      <c r="F910" t="s">
        <v>2466</v>
      </c>
      <c r="H910" s="9" t="str" cm="1">
        <f t="array" ref="H910">_xlfn.IFS(OR(ISBLANK(G910), G910=""),"Unknown",G910&lt;=12,"Child",G910&lt;=17,"Teen",G910&lt;=29,"Young Adult",G910&lt;=44,"Adult",G910&lt;=59,"Middle Age",G910&lt;=79,"Senior",G910&gt;=80,"Elderly")</f>
        <v>Unknown</v>
      </c>
      <c r="I910" s="4" t="s">
        <v>2561</v>
      </c>
      <c r="K910" s="7"/>
      <c r="L910" s="4" t="s">
        <v>2563</v>
      </c>
      <c r="M910" s="4" t="s">
        <v>2577</v>
      </c>
      <c r="N910" s="4" t="s">
        <v>2590</v>
      </c>
      <c r="O910" s="4" t="s">
        <v>2600</v>
      </c>
      <c r="P910" s="11">
        <v>571.04</v>
      </c>
      <c r="Q910" s="4" t="s">
        <v>2603</v>
      </c>
      <c r="R910" t="str">
        <f t="shared" si="87"/>
        <v/>
      </c>
      <c r="S910" s="9" t="s">
        <v>2610</v>
      </c>
      <c r="T910">
        <f t="shared" si="88"/>
        <v>571.04</v>
      </c>
      <c r="U910">
        <f t="shared" si="89"/>
        <v>0</v>
      </c>
    </row>
    <row r="911" spans="1:21" x14ac:dyDescent="0.35">
      <c r="A911" s="4" t="s">
        <v>923</v>
      </c>
      <c r="B911" s="2">
        <v>45362</v>
      </c>
      <c r="C911" s="9">
        <f t="shared" si="84"/>
        <v>3</v>
      </c>
      <c r="D911" s="9" t="str">
        <f t="shared" si="85"/>
        <v>Mar</v>
      </c>
      <c r="E911" s="9">
        <f t="shared" si="86"/>
        <v>2024</v>
      </c>
      <c r="F911" t="s">
        <v>2467</v>
      </c>
      <c r="H911" s="9" t="str" cm="1">
        <f t="array" ref="H911">_xlfn.IFS(OR(ISBLANK(G911), G911=""),"Unknown",G911&lt;=12,"Child",G911&lt;=17,"Teen",G911&lt;=29,"Young Adult",G911&lt;=44,"Adult",G911&lt;=59,"Middle Age",G911&lt;=79,"Senior",G911&gt;=80,"Elderly")</f>
        <v>Unknown</v>
      </c>
      <c r="I911" s="4" t="s">
        <v>2561</v>
      </c>
      <c r="K911" s="7">
        <v>90.1</v>
      </c>
      <c r="L911" s="4" t="s">
        <v>2564</v>
      </c>
      <c r="M911" s="4" t="s">
        <v>2573</v>
      </c>
      <c r="N911" s="4" t="s">
        <v>2589</v>
      </c>
      <c r="O911" s="4" t="s">
        <v>2601</v>
      </c>
      <c r="P911" s="11">
        <v>738</v>
      </c>
      <c r="Q911" s="4" t="s">
        <v>2604</v>
      </c>
      <c r="R911" t="str">
        <f t="shared" si="87"/>
        <v/>
      </c>
      <c r="S911" s="9">
        <v>4</v>
      </c>
      <c r="T911">
        <f t="shared" si="88"/>
        <v>0</v>
      </c>
      <c r="U911">
        <f t="shared" si="89"/>
        <v>738</v>
      </c>
    </row>
    <row r="912" spans="1:21" x14ac:dyDescent="0.35">
      <c r="A912" s="4" t="s">
        <v>924</v>
      </c>
      <c r="B912" s="2">
        <v>45803</v>
      </c>
      <c r="C912" s="9">
        <f t="shared" si="84"/>
        <v>5</v>
      </c>
      <c r="D912" s="9" t="str">
        <f t="shared" si="85"/>
        <v>May</v>
      </c>
      <c r="E912" s="9">
        <f t="shared" si="86"/>
        <v>2025</v>
      </c>
      <c r="F912" t="s">
        <v>2468</v>
      </c>
      <c r="H912" s="9" t="str" cm="1">
        <f t="array" ref="H912">_xlfn.IFS(OR(ISBLANK(G912), G912=""),"Unknown",G912&lt;=12,"Child",G912&lt;=17,"Teen",G912&lt;=29,"Young Adult",G912&lt;=44,"Adult",G912&lt;=59,"Middle Age",G912&lt;=79,"Senior",G912&gt;=80,"Elderly")</f>
        <v>Unknown</v>
      </c>
      <c r="I912" s="4" t="s">
        <v>2561</v>
      </c>
      <c r="K912" s="7"/>
      <c r="L912" s="4" t="s">
        <v>2563</v>
      </c>
      <c r="M912" s="4" t="s">
        <v>2583</v>
      </c>
      <c r="N912" s="4" t="s">
        <v>2584</v>
      </c>
      <c r="O912" s="4" t="s">
        <v>2600</v>
      </c>
      <c r="P912" s="11">
        <v>730.41</v>
      </c>
      <c r="Q912" t="s">
        <v>2609</v>
      </c>
      <c r="R912" t="str">
        <f t="shared" si="87"/>
        <v/>
      </c>
      <c r="S912" s="9">
        <v>2</v>
      </c>
      <c r="T912">
        <f t="shared" si="88"/>
        <v>0</v>
      </c>
      <c r="U912">
        <f t="shared" si="89"/>
        <v>730.41</v>
      </c>
    </row>
    <row r="913" spans="1:21" x14ac:dyDescent="0.35">
      <c r="A913" s="4" t="s">
        <v>925</v>
      </c>
      <c r="B913" s="2">
        <v>45904</v>
      </c>
      <c r="C913" s="9">
        <f t="shared" si="84"/>
        <v>9</v>
      </c>
      <c r="D913" s="9" t="str">
        <f t="shared" si="85"/>
        <v>Sep</v>
      </c>
      <c r="E913" s="9">
        <f t="shared" si="86"/>
        <v>2025</v>
      </c>
      <c r="F913" t="s">
        <v>2469</v>
      </c>
      <c r="G913" s="9">
        <v>38</v>
      </c>
      <c r="H913" s="9" t="str" cm="1">
        <f t="array" ref="H913">_xlfn.IFS(OR(ISBLANK(G913), G913=""),"Unknown",G913&lt;=12,"Child",G913&lt;=17,"Teen",G913&lt;=29,"Young Adult",G913&lt;=44,"Adult",G913&lt;=59,"Middle Age",G913&lt;=79,"Senior",G913&gt;=80,"Elderly")</f>
        <v>Adult</v>
      </c>
      <c r="I913" t="s">
        <v>2607</v>
      </c>
      <c r="K913" s="7"/>
      <c r="L913" s="4" t="s">
        <v>2568</v>
      </c>
      <c r="M913" s="4" t="s">
        <v>2572</v>
      </c>
      <c r="N913" s="4" t="s">
        <v>2587</v>
      </c>
      <c r="O913" s="4" t="s">
        <v>2598</v>
      </c>
      <c r="P913" s="11">
        <v>533.03</v>
      </c>
      <c r="Q913" s="4" t="s">
        <v>2602</v>
      </c>
      <c r="R913" t="str">
        <f t="shared" si="87"/>
        <v/>
      </c>
      <c r="S913" s="9" t="s">
        <v>2610</v>
      </c>
      <c r="T913">
        <f t="shared" si="88"/>
        <v>0</v>
      </c>
      <c r="U913">
        <f t="shared" si="89"/>
        <v>533.03</v>
      </c>
    </row>
    <row r="914" spans="1:21" x14ac:dyDescent="0.35">
      <c r="A914" s="4" t="s">
        <v>926</v>
      </c>
      <c r="B914" s="2">
        <v>45638</v>
      </c>
      <c r="C914" s="9">
        <f t="shared" si="84"/>
        <v>12</v>
      </c>
      <c r="D914" s="9" t="str">
        <f t="shared" si="85"/>
        <v>Dec</v>
      </c>
      <c r="E914" s="9">
        <f t="shared" si="86"/>
        <v>2024</v>
      </c>
      <c r="F914" t="s">
        <v>2470</v>
      </c>
      <c r="H914" s="9" t="str" cm="1">
        <f t="array" ref="H914">_xlfn.IFS(OR(ISBLANK(G914), G914=""),"Unknown",G914&lt;=12,"Child",G914&lt;=17,"Teen",G914&lt;=29,"Young Adult",G914&lt;=44,"Adult",G914&lt;=59,"Middle Age",G914&lt;=79,"Senior",G914&gt;=80,"Elderly")</f>
        <v>Unknown</v>
      </c>
      <c r="I914" s="4" t="s">
        <v>2558</v>
      </c>
      <c r="J914" s="7">
        <v>170.7</v>
      </c>
      <c r="K914" s="7">
        <v>60.1</v>
      </c>
      <c r="L914" s="4" t="s">
        <v>2563</v>
      </c>
      <c r="M914" s="4" t="s">
        <v>2576</v>
      </c>
      <c r="N914" s="4" t="s">
        <v>2589</v>
      </c>
      <c r="O914" s="4" t="s">
        <v>2598</v>
      </c>
      <c r="P914" s="11">
        <v>50.44</v>
      </c>
      <c r="Q914" s="4" t="s">
        <v>2603</v>
      </c>
      <c r="R914" t="str">
        <f t="shared" si="87"/>
        <v/>
      </c>
      <c r="S914" s="9" t="s">
        <v>2610</v>
      </c>
      <c r="T914">
        <f t="shared" si="88"/>
        <v>50.44</v>
      </c>
      <c r="U914">
        <f t="shared" si="89"/>
        <v>0</v>
      </c>
    </row>
    <row r="915" spans="1:21" x14ac:dyDescent="0.35">
      <c r="A915" s="4" t="s">
        <v>927</v>
      </c>
      <c r="B915" s="2">
        <v>45459</v>
      </c>
      <c r="C915" s="9">
        <f t="shared" si="84"/>
        <v>6</v>
      </c>
      <c r="D915" s="9" t="str">
        <f t="shared" si="85"/>
        <v>Jun</v>
      </c>
      <c r="E915" s="9">
        <f t="shared" si="86"/>
        <v>2024</v>
      </c>
      <c r="F915" t="s">
        <v>2471</v>
      </c>
      <c r="G915" s="9">
        <v>16</v>
      </c>
      <c r="H915" s="9" t="str" cm="1">
        <f t="array" ref="H915">_xlfn.IFS(OR(ISBLANK(G915), G915=""),"Unknown",G915&lt;=12,"Child",G915&lt;=17,"Teen",G915&lt;=29,"Young Adult",G915&lt;=44,"Adult",G915&lt;=59,"Middle Age",G915&lt;=79,"Senior",G915&gt;=80,"Elderly")</f>
        <v>Teen</v>
      </c>
      <c r="I915" t="s">
        <v>2607</v>
      </c>
      <c r="K915" s="7"/>
      <c r="L915" s="4" t="s">
        <v>2565</v>
      </c>
      <c r="M915" s="4" t="s">
        <v>2579</v>
      </c>
      <c r="N915" s="4" t="s">
        <v>2586</v>
      </c>
      <c r="O915" s="4" t="s">
        <v>2598</v>
      </c>
      <c r="P915" s="11">
        <v>434.99</v>
      </c>
      <c r="Q915" s="4" t="s">
        <v>2603</v>
      </c>
      <c r="R915" t="str">
        <f t="shared" si="87"/>
        <v/>
      </c>
      <c r="S915" s="9">
        <v>3</v>
      </c>
      <c r="T915">
        <f t="shared" si="88"/>
        <v>434.99</v>
      </c>
      <c r="U915">
        <f t="shared" si="89"/>
        <v>0</v>
      </c>
    </row>
    <row r="916" spans="1:21" x14ac:dyDescent="0.35">
      <c r="A916" s="4" t="s">
        <v>928</v>
      </c>
      <c r="B916" s="2">
        <v>45688</v>
      </c>
      <c r="C916" s="9">
        <f t="shared" si="84"/>
        <v>1</v>
      </c>
      <c r="D916" s="9" t="str">
        <f t="shared" si="85"/>
        <v>Jan</v>
      </c>
      <c r="E916" s="9">
        <f t="shared" si="86"/>
        <v>2025</v>
      </c>
      <c r="F916" t="s">
        <v>2472</v>
      </c>
      <c r="H916" s="9" t="str" cm="1">
        <f t="array" ref="H916">_xlfn.IFS(OR(ISBLANK(G916), G916=""),"Unknown",G916&lt;=12,"Child",G916&lt;=17,"Teen",G916&lt;=29,"Young Adult",G916&lt;=44,"Adult",G916&lt;=59,"Middle Age",G916&lt;=79,"Senior",G916&gt;=80,"Elderly")</f>
        <v>Unknown</v>
      </c>
      <c r="I916" s="4" t="s">
        <v>2561</v>
      </c>
      <c r="K916" s="7">
        <v>62.1</v>
      </c>
      <c r="L916" s="4" t="s">
        <v>2567</v>
      </c>
      <c r="M916" s="4" t="s">
        <v>2574</v>
      </c>
      <c r="N916" s="4" t="s">
        <v>2584</v>
      </c>
      <c r="O916" s="4" t="s">
        <v>2600</v>
      </c>
      <c r="P916" s="11">
        <v>694.26</v>
      </c>
      <c r="Q916" s="4" t="s">
        <v>2604</v>
      </c>
      <c r="R916" t="str">
        <f t="shared" si="87"/>
        <v/>
      </c>
      <c r="S916" s="9">
        <v>2</v>
      </c>
      <c r="T916">
        <f t="shared" si="88"/>
        <v>0</v>
      </c>
      <c r="U916">
        <f t="shared" si="89"/>
        <v>694.26</v>
      </c>
    </row>
    <row r="917" spans="1:21" x14ac:dyDescent="0.35">
      <c r="A917" s="4" t="s">
        <v>929</v>
      </c>
      <c r="B917" s="2">
        <v>45661</v>
      </c>
      <c r="C917" s="9">
        <f t="shared" si="84"/>
        <v>1</v>
      </c>
      <c r="D917" s="9" t="str">
        <f t="shared" si="85"/>
        <v>Jan</v>
      </c>
      <c r="E917" s="9">
        <f t="shared" si="86"/>
        <v>2025</v>
      </c>
      <c r="F917" t="s">
        <v>2473</v>
      </c>
      <c r="H917" s="9" t="str" cm="1">
        <f t="array" ref="H917">_xlfn.IFS(OR(ISBLANK(G917), G917=""),"Unknown",G917&lt;=12,"Child",G917&lt;=17,"Teen",G917&lt;=29,"Young Adult",G917&lt;=44,"Adult",G917&lt;=59,"Middle Age",G917&lt;=79,"Senior",G917&gt;=80,"Elderly")</f>
        <v>Unknown</v>
      </c>
      <c r="I917" t="s">
        <v>2607</v>
      </c>
      <c r="J917" s="7">
        <v>143.6</v>
      </c>
      <c r="K917" s="7">
        <v>96.8</v>
      </c>
      <c r="L917" s="4" t="s">
        <v>2566</v>
      </c>
      <c r="M917" s="4" t="s">
        <v>2569</v>
      </c>
      <c r="N917" s="4" t="s">
        <v>2589</v>
      </c>
      <c r="O917" s="4" t="s">
        <v>2600</v>
      </c>
      <c r="P917" s="11">
        <v>541.41999999999996</v>
      </c>
      <c r="Q917" s="4" t="s">
        <v>2604</v>
      </c>
      <c r="R917" t="str">
        <f t="shared" si="87"/>
        <v/>
      </c>
      <c r="S917" s="9">
        <v>4</v>
      </c>
      <c r="T917">
        <f t="shared" si="88"/>
        <v>0</v>
      </c>
      <c r="U917">
        <f t="shared" si="89"/>
        <v>541.41999999999996</v>
      </c>
    </row>
    <row r="918" spans="1:21" x14ac:dyDescent="0.35">
      <c r="A918" s="4" t="s">
        <v>930</v>
      </c>
      <c r="B918" s="2">
        <v>45460</v>
      </c>
      <c r="C918" s="9">
        <f t="shared" si="84"/>
        <v>6</v>
      </c>
      <c r="D918" s="9" t="str">
        <f t="shared" si="85"/>
        <v>Jun</v>
      </c>
      <c r="E918" s="9">
        <f t="shared" si="86"/>
        <v>2024</v>
      </c>
      <c r="F918" t="s">
        <v>2474</v>
      </c>
      <c r="G918" s="9">
        <v>43</v>
      </c>
      <c r="H918" s="9" t="str" cm="1">
        <f t="array" ref="H918">_xlfn.IFS(OR(ISBLANK(G918), G918=""),"Unknown",G918&lt;=12,"Child",G918&lt;=17,"Teen",G918&lt;=29,"Young Adult",G918&lt;=44,"Adult",G918&lt;=59,"Middle Age",G918&lt;=79,"Senior",G918&gt;=80,"Elderly")</f>
        <v>Adult</v>
      </c>
      <c r="I918" s="4" t="s">
        <v>2561</v>
      </c>
      <c r="K918" s="7">
        <v>85.9</v>
      </c>
      <c r="L918" s="4" t="s">
        <v>2567</v>
      </c>
      <c r="M918" s="4" t="s">
        <v>2583</v>
      </c>
      <c r="N918" s="4" t="s">
        <v>2589</v>
      </c>
      <c r="O918" s="4" t="s">
        <v>2599</v>
      </c>
      <c r="P918" s="11">
        <v>63.051242958902897</v>
      </c>
      <c r="Q918" t="s">
        <v>2609</v>
      </c>
      <c r="R918" t="str">
        <f t="shared" si="87"/>
        <v/>
      </c>
      <c r="S918" s="9">
        <v>5</v>
      </c>
      <c r="T918">
        <f t="shared" si="88"/>
        <v>0</v>
      </c>
      <c r="U918">
        <f t="shared" si="89"/>
        <v>63.051242958902897</v>
      </c>
    </row>
    <row r="919" spans="1:21" x14ac:dyDescent="0.35">
      <c r="A919" s="4" t="s">
        <v>931</v>
      </c>
      <c r="B919" s="2">
        <v>45778</v>
      </c>
      <c r="C919" s="9">
        <f t="shared" si="84"/>
        <v>5</v>
      </c>
      <c r="D919" s="9" t="str">
        <f t="shared" si="85"/>
        <v>May</v>
      </c>
      <c r="E919" s="9">
        <f t="shared" si="86"/>
        <v>2025</v>
      </c>
      <c r="F919" t="s">
        <v>2475</v>
      </c>
      <c r="H919" s="9" t="str" cm="1">
        <f t="array" ref="H919">_xlfn.IFS(OR(ISBLANK(G919), G919=""),"Unknown",G919&lt;=12,"Child",G919&lt;=17,"Teen",G919&lt;=29,"Young Adult",G919&lt;=44,"Adult",G919&lt;=59,"Middle Age",G919&lt;=79,"Senior",G919&gt;=80,"Elderly")</f>
        <v>Unknown</v>
      </c>
      <c r="I919" s="4" t="s">
        <v>2558</v>
      </c>
      <c r="J919" s="7">
        <v>140.1</v>
      </c>
      <c r="K919" s="7">
        <v>106.1</v>
      </c>
      <c r="L919" s="4" t="s">
        <v>2563</v>
      </c>
      <c r="M919" s="4" t="s">
        <v>2573</v>
      </c>
      <c r="N919" s="4" t="s">
        <v>2586</v>
      </c>
      <c r="O919" s="4" t="s">
        <v>2599</v>
      </c>
      <c r="P919" s="11">
        <v>960.19</v>
      </c>
      <c r="Q919" t="s">
        <v>2609</v>
      </c>
      <c r="R919" t="str">
        <f t="shared" si="87"/>
        <v/>
      </c>
      <c r="S919" s="9">
        <v>4</v>
      </c>
      <c r="T919">
        <f t="shared" si="88"/>
        <v>0</v>
      </c>
      <c r="U919">
        <f t="shared" si="89"/>
        <v>960.19</v>
      </c>
    </row>
    <row r="920" spans="1:21" x14ac:dyDescent="0.35">
      <c r="A920" s="4" t="s">
        <v>932</v>
      </c>
      <c r="B920" s="2">
        <v>45593</v>
      </c>
      <c r="C920" s="9">
        <f t="shared" si="84"/>
        <v>10</v>
      </c>
      <c r="D920" s="9" t="str">
        <f t="shared" si="85"/>
        <v>Oct</v>
      </c>
      <c r="E920" s="9">
        <f t="shared" si="86"/>
        <v>2024</v>
      </c>
      <c r="F920" t="s">
        <v>2476</v>
      </c>
      <c r="H920" s="9" t="str" cm="1">
        <f t="array" ref="H920">_xlfn.IFS(OR(ISBLANK(G920), G920=""),"Unknown",G920&lt;=12,"Child",G920&lt;=17,"Teen",G920&lt;=29,"Young Adult",G920&lt;=44,"Adult",G920&lt;=59,"Middle Age",G920&lt;=79,"Senior",G920&gt;=80,"Elderly")</f>
        <v>Unknown</v>
      </c>
      <c r="I920" t="s">
        <v>2607</v>
      </c>
      <c r="K920" s="7"/>
      <c r="L920" s="4" t="s">
        <v>2566</v>
      </c>
      <c r="M920" s="4" t="s">
        <v>2577</v>
      </c>
      <c r="N920" s="4" t="s">
        <v>2584</v>
      </c>
      <c r="O920" s="4" t="s">
        <v>2598</v>
      </c>
      <c r="P920" s="11">
        <v>448.29</v>
      </c>
      <c r="Q920" t="s">
        <v>2609</v>
      </c>
      <c r="R920" t="str">
        <f t="shared" si="87"/>
        <v/>
      </c>
      <c r="S920" s="9" t="s">
        <v>2610</v>
      </c>
      <c r="T920">
        <f t="shared" si="88"/>
        <v>0</v>
      </c>
      <c r="U920">
        <f t="shared" si="89"/>
        <v>448.29</v>
      </c>
    </row>
    <row r="921" spans="1:21" x14ac:dyDescent="0.35">
      <c r="A921" s="4" t="s">
        <v>933</v>
      </c>
      <c r="B921" s="2">
        <v>45591</v>
      </c>
      <c r="C921" s="9">
        <f t="shared" si="84"/>
        <v>10</v>
      </c>
      <c r="D921" s="9" t="str">
        <f t="shared" si="85"/>
        <v>Oct</v>
      </c>
      <c r="E921" s="9">
        <f t="shared" si="86"/>
        <v>2024</v>
      </c>
      <c r="F921" t="s">
        <v>2477</v>
      </c>
      <c r="H921" s="9" t="str" cm="1">
        <f t="array" ref="H921">_xlfn.IFS(OR(ISBLANK(G921), G921=""),"Unknown",G921&lt;=12,"Child",G921&lt;=17,"Teen",G921&lt;=29,"Young Adult",G921&lt;=44,"Adult",G921&lt;=59,"Middle Age",G921&lt;=79,"Senior",G921&gt;=80,"Elderly")</f>
        <v>Unknown</v>
      </c>
      <c r="I921" t="s">
        <v>2607</v>
      </c>
      <c r="K921" s="7"/>
      <c r="L921" s="4" t="s">
        <v>2563</v>
      </c>
      <c r="M921" s="4" t="s">
        <v>2581</v>
      </c>
      <c r="N921" s="4" t="s">
        <v>2585</v>
      </c>
      <c r="O921" s="4" t="s">
        <v>2599</v>
      </c>
      <c r="P921" s="11">
        <v>666.09668850415198</v>
      </c>
      <c r="Q921" t="s">
        <v>2609</v>
      </c>
      <c r="R921" t="str">
        <f t="shared" si="87"/>
        <v/>
      </c>
      <c r="S921" s="9">
        <v>4</v>
      </c>
      <c r="T921">
        <f t="shared" si="88"/>
        <v>0</v>
      </c>
      <c r="U921">
        <f t="shared" si="89"/>
        <v>666.09668850415198</v>
      </c>
    </row>
    <row r="922" spans="1:21" x14ac:dyDescent="0.35">
      <c r="A922" s="4" t="s">
        <v>934</v>
      </c>
      <c r="B922" s="2">
        <v>45480</v>
      </c>
      <c r="C922" s="9">
        <f t="shared" si="84"/>
        <v>7</v>
      </c>
      <c r="D922" s="9" t="str">
        <f t="shared" si="85"/>
        <v>Jul</v>
      </c>
      <c r="E922" s="9">
        <f t="shared" si="86"/>
        <v>2024</v>
      </c>
      <c r="F922" t="s">
        <v>2478</v>
      </c>
      <c r="H922" s="9" t="str" cm="1">
        <f t="array" ref="H922">_xlfn.IFS(OR(ISBLANK(G922), G922=""),"Unknown",G922&lt;=12,"Child",G922&lt;=17,"Teen",G922&lt;=29,"Young Adult",G922&lt;=44,"Adult",G922&lt;=59,"Middle Age",G922&lt;=79,"Senior",G922&gt;=80,"Elderly")</f>
        <v>Unknown</v>
      </c>
      <c r="I922" t="s">
        <v>2607</v>
      </c>
      <c r="J922" s="7">
        <v>133.80000000000001</v>
      </c>
      <c r="K922" s="7">
        <v>109.5</v>
      </c>
      <c r="L922" s="4" t="s">
        <v>2563</v>
      </c>
      <c r="M922" s="4" t="s">
        <v>2569</v>
      </c>
      <c r="N922" s="4" t="s">
        <v>2584</v>
      </c>
      <c r="O922" s="4" t="s">
        <v>2599</v>
      </c>
      <c r="P922" s="11">
        <v>241.508811628649</v>
      </c>
      <c r="Q922" t="s">
        <v>2609</v>
      </c>
      <c r="R922" t="str">
        <f t="shared" si="87"/>
        <v/>
      </c>
      <c r="S922" s="9">
        <v>3</v>
      </c>
      <c r="T922">
        <f t="shared" si="88"/>
        <v>0</v>
      </c>
      <c r="U922">
        <f t="shared" si="89"/>
        <v>241.508811628649</v>
      </c>
    </row>
    <row r="923" spans="1:21" x14ac:dyDescent="0.35">
      <c r="A923" s="4" t="s">
        <v>935</v>
      </c>
      <c r="B923" s="2">
        <v>45589</v>
      </c>
      <c r="C923" s="9">
        <f t="shared" si="84"/>
        <v>10</v>
      </c>
      <c r="D923" s="9" t="str">
        <f t="shared" si="85"/>
        <v>Oct</v>
      </c>
      <c r="E923" s="9">
        <f t="shared" si="86"/>
        <v>2024</v>
      </c>
      <c r="F923" t="s">
        <v>2479</v>
      </c>
      <c r="G923" s="9">
        <v>77</v>
      </c>
      <c r="H923" s="9" t="str" cm="1">
        <f t="array" ref="H923">_xlfn.IFS(OR(ISBLANK(G923), G923=""),"Unknown",G923&lt;=12,"Child",G923&lt;=17,"Teen",G923&lt;=29,"Young Adult",G923&lt;=44,"Adult",G923&lt;=59,"Middle Age",G923&lt;=79,"Senior",G923&gt;=80,"Elderly")</f>
        <v>Senior</v>
      </c>
      <c r="I923" s="4" t="s">
        <v>2607</v>
      </c>
      <c r="J923" s="7">
        <v>174</v>
      </c>
      <c r="K923" s="7"/>
      <c r="L923" s="4" t="s">
        <v>2565</v>
      </c>
      <c r="M923" s="4" t="s">
        <v>2583</v>
      </c>
      <c r="N923" s="4" t="s">
        <v>2588</v>
      </c>
      <c r="O923" s="4" t="s">
        <v>2599</v>
      </c>
      <c r="P923" s="11">
        <v>27.52</v>
      </c>
      <c r="Q923" s="4" t="s">
        <v>2604</v>
      </c>
      <c r="R923" t="str">
        <f t="shared" si="87"/>
        <v/>
      </c>
      <c r="S923" s="9" t="s">
        <v>2610</v>
      </c>
      <c r="T923">
        <f t="shared" si="88"/>
        <v>0</v>
      </c>
      <c r="U923">
        <f t="shared" si="89"/>
        <v>27.52</v>
      </c>
    </row>
    <row r="924" spans="1:21" x14ac:dyDescent="0.35">
      <c r="A924" s="4" t="s">
        <v>936</v>
      </c>
      <c r="B924" s="2">
        <v>45710</v>
      </c>
      <c r="C924" s="9">
        <f t="shared" si="84"/>
        <v>2</v>
      </c>
      <c r="D924" s="9" t="str">
        <f t="shared" si="85"/>
        <v>Feb</v>
      </c>
      <c r="E924" s="9">
        <f t="shared" si="86"/>
        <v>2025</v>
      </c>
      <c r="F924" t="s">
        <v>2480</v>
      </c>
      <c r="H924" s="9" t="str" cm="1">
        <f t="array" ref="H924">_xlfn.IFS(OR(ISBLANK(G924), G924=""),"Unknown",G924&lt;=12,"Child",G924&lt;=17,"Teen",G924&lt;=29,"Young Adult",G924&lt;=44,"Adult",G924&lt;=59,"Middle Age",G924&lt;=79,"Senior",G924&gt;=80,"Elderly")</f>
        <v>Unknown</v>
      </c>
      <c r="I924" s="4" t="s">
        <v>2558</v>
      </c>
      <c r="K924" s="7"/>
      <c r="L924" s="4" t="s">
        <v>2565</v>
      </c>
      <c r="M924" s="4" t="s">
        <v>2572</v>
      </c>
      <c r="N924" s="4" t="s">
        <v>2586</v>
      </c>
      <c r="O924" s="4" t="s">
        <v>2599</v>
      </c>
      <c r="P924" s="11">
        <v>453.78</v>
      </c>
      <c r="Q924" s="4" t="s">
        <v>2602</v>
      </c>
      <c r="R924" t="str">
        <f t="shared" si="87"/>
        <v/>
      </c>
      <c r="S924" s="9">
        <v>4</v>
      </c>
      <c r="T924">
        <f t="shared" si="88"/>
        <v>0</v>
      </c>
      <c r="U924">
        <f t="shared" si="89"/>
        <v>453.78</v>
      </c>
    </row>
    <row r="925" spans="1:21" x14ac:dyDescent="0.35">
      <c r="A925" s="4" t="s">
        <v>937</v>
      </c>
      <c r="B925" s="2">
        <v>45648</v>
      </c>
      <c r="C925" s="9">
        <f t="shared" si="84"/>
        <v>12</v>
      </c>
      <c r="D925" s="9" t="str">
        <f t="shared" si="85"/>
        <v>Dec</v>
      </c>
      <c r="E925" s="9">
        <f t="shared" si="86"/>
        <v>2024</v>
      </c>
      <c r="F925" t="s">
        <v>2481</v>
      </c>
      <c r="G925" s="9">
        <v>80</v>
      </c>
      <c r="H925" s="9" t="str" cm="1">
        <f t="array" ref="H925">_xlfn.IFS(OR(ISBLANK(G925), G925=""),"Unknown",G925&lt;=12,"Child",G925&lt;=17,"Teen",G925&lt;=29,"Young Adult",G925&lt;=44,"Adult",G925&lt;=59,"Middle Age",G925&lt;=79,"Senior",G925&gt;=80,"Elderly")</f>
        <v>Elderly</v>
      </c>
      <c r="I925" s="4" t="s">
        <v>2561</v>
      </c>
      <c r="J925" s="7">
        <v>162.5</v>
      </c>
      <c r="K925" s="7"/>
      <c r="L925" s="4" t="s">
        <v>2566</v>
      </c>
      <c r="M925" s="4" t="s">
        <v>2574</v>
      </c>
      <c r="N925" s="4" t="s">
        <v>2588</v>
      </c>
      <c r="O925" s="4" t="s">
        <v>2599</v>
      </c>
      <c r="P925" s="11">
        <v>463.98</v>
      </c>
      <c r="Q925" s="4" t="s">
        <v>2604</v>
      </c>
      <c r="R925" t="str">
        <f t="shared" si="87"/>
        <v/>
      </c>
      <c r="S925" s="9">
        <v>1</v>
      </c>
      <c r="T925">
        <f t="shared" si="88"/>
        <v>0</v>
      </c>
      <c r="U925">
        <f t="shared" si="89"/>
        <v>463.98</v>
      </c>
    </row>
    <row r="926" spans="1:21" x14ac:dyDescent="0.35">
      <c r="A926" s="4" t="s">
        <v>938</v>
      </c>
      <c r="B926" s="2">
        <v>45423</v>
      </c>
      <c r="C926" s="9">
        <f t="shared" si="84"/>
        <v>5</v>
      </c>
      <c r="D926" s="9" t="str">
        <f t="shared" si="85"/>
        <v>May</v>
      </c>
      <c r="E926" s="9">
        <f t="shared" si="86"/>
        <v>2024</v>
      </c>
      <c r="F926" t="s">
        <v>2482</v>
      </c>
      <c r="H926" s="9" t="str" cm="1">
        <f t="array" ref="H926">_xlfn.IFS(OR(ISBLANK(G926), G926=""),"Unknown",G926&lt;=12,"Child",G926&lt;=17,"Teen",G926&lt;=29,"Young Adult",G926&lt;=44,"Adult",G926&lt;=59,"Middle Age",G926&lt;=79,"Senior",G926&gt;=80,"Elderly")</f>
        <v>Unknown</v>
      </c>
      <c r="I926" s="4" t="s">
        <v>2558</v>
      </c>
      <c r="K926" s="7"/>
      <c r="L926" s="4" t="s">
        <v>2568</v>
      </c>
      <c r="M926" s="4" t="s">
        <v>2575</v>
      </c>
      <c r="N926" s="4" t="s">
        <v>2584</v>
      </c>
      <c r="O926" s="4" t="s">
        <v>2600</v>
      </c>
      <c r="P926" s="11">
        <v>385.66</v>
      </c>
      <c r="Q926" s="4" t="s">
        <v>2604</v>
      </c>
      <c r="R926" t="str">
        <f t="shared" si="87"/>
        <v/>
      </c>
      <c r="S926" s="9">
        <v>4</v>
      </c>
      <c r="T926">
        <f t="shared" si="88"/>
        <v>0</v>
      </c>
      <c r="U926">
        <f t="shared" si="89"/>
        <v>385.66</v>
      </c>
    </row>
    <row r="927" spans="1:21" x14ac:dyDescent="0.35">
      <c r="A927" s="4" t="s">
        <v>939</v>
      </c>
      <c r="B927" s="2">
        <v>45572</v>
      </c>
      <c r="C927" s="9">
        <f t="shared" si="84"/>
        <v>10</v>
      </c>
      <c r="D927" s="9" t="str">
        <f t="shared" si="85"/>
        <v>Oct</v>
      </c>
      <c r="E927" s="9">
        <f t="shared" si="86"/>
        <v>2024</v>
      </c>
      <c r="F927" t="s">
        <v>2483</v>
      </c>
      <c r="H927" s="9" t="str" cm="1">
        <f t="array" ref="H927">_xlfn.IFS(OR(ISBLANK(G927), G927=""),"Unknown",G927&lt;=12,"Child",G927&lt;=17,"Teen",G927&lt;=29,"Young Adult",G927&lt;=44,"Adult",G927&lt;=59,"Middle Age",G927&lt;=79,"Senior",G927&gt;=80,"Elderly")</f>
        <v>Unknown</v>
      </c>
      <c r="I927" s="4" t="s">
        <v>2561</v>
      </c>
      <c r="K927" s="7">
        <v>73.8</v>
      </c>
      <c r="L927" s="4" t="s">
        <v>2563</v>
      </c>
      <c r="M927" s="4" t="s">
        <v>2582</v>
      </c>
      <c r="N927" s="4" t="s">
        <v>2590</v>
      </c>
      <c r="O927" s="4" t="s">
        <v>2598</v>
      </c>
      <c r="P927" s="11">
        <v>189.43</v>
      </c>
      <c r="Q927" s="4" t="s">
        <v>2604</v>
      </c>
      <c r="R927" t="str">
        <f t="shared" si="87"/>
        <v/>
      </c>
      <c r="S927" s="9">
        <v>2</v>
      </c>
      <c r="T927">
        <f t="shared" si="88"/>
        <v>0</v>
      </c>
      <c r="U927">
        <f t="shared" si="89"/>
        <v>189.43</v>
      </c>
    </row>
    <row r="928" spans="1:21" x14ac:dyDescent="0.35">
      <c r="A928" s="4" t="s">
        <v>940</v>
      </c>
      <c r="B928" s="2">
        <v>45742</v>
      </c>
      <c r="C928" s="9">
        <f t="shared" si="84"/>
        <v>3</v>
      </c>
      <c r="D928" s="9" t="str">
        <f t="shared" si="85"/>
        <v>Mar</v>
      </c>
      <c r="E928" s="9">
        <f t="shared" si="86"/>
        <v>2025</v>
      </c>
      <c r="F928" t="s">
        <v>2484</v>
      </c>
      <c r="H928" s="9" t="str" cm="1">
        <f t="array" ref="H928">_xlfn.IFS(OR(ISBLANK(G928), G928=""),"Unknown",G928&lt;=12,"Child",G928&lt;=17,"Teen",G928&lt;=29,"Young Adult",G928&lt;=44,"Adult",G928&lt;=59,"Middle Age",G928&lt;=79,"Senior",G928&gt;=80,"Elderly")</f>
        <v>Unknown</v>
      </c>
      <c r="I928" s="4" t="s">
        <v>2558</v>
      </c>
      <c r="K928" s="7"/>
      <c r="L928" s="4" t="s">
        <v>2566</v>
      </c>
      <c r="M928" s="4" t="s">
        <v>2576</v>
      </c>
      <c r="N928" s="4" t="s">
        <v>2586</v>
      </c>
      <c r="O928" s="4" t="s">
        <v>2600</v>
      </c>
      <c r="P928" s="11">
        <v>241.47</v>
      </c>
      <c r="Q928" s="4" t="s">
        <v>2603</v>
      </c>
      <c r="R928" t="str">
        <f t="shared" si="87"/>
        <v/>
      </c>
      <c r="S928" s="9">
        <v>4</v>
      </c>
      <c r="T928">
        <f t="shared" si="88"/>
        <v>241.47</v>
      </c>
      <c r="U928">
        <f t="shared" si="89"/>
        <v>0</v>
      </c>
    </row>
    <row r="929" spans="1:21" x14ac:dyDescent="0.35">
      <c r="A929" s="4" t="s">
        <v>941</v>
      </c>
      <c r="B929" s="2">
        <v>45720</v>
      </c>
      <c r="C929" s="9">
        <f t="shared" si="84"/>
        <v>3</v>
      </c>
      <c r="D929" s="9" t="str">
        <f t="shared" si="85"/>
        <v>Mar</v>
      </c>
      <c r="E929" s="9">
        <f t="shared" si="86"/>
        <v>2025</v>
      </c>
      <c r="F929" t="s">
        <v>2485</v>
      </c>
      <c r="G929" s="9">
        <v>3</v>
      </c>
      <c r="H929" s="9" t="str" cm="1">
        <f t="array" ref="H929">_xlfn.IFS(OR(ISBLANK(G929), G929=""),"Unknown",G929&lt;=12,"Child",G929&lt;=17,"Teen",G929&lt;=29,"Young Adult",G929&lt;=44,"Adult",G929&lt;=59,"Middle Age",G929&lt;=79,"Senior",G929&gt;=80,"Elderly")</f>
        <v>Child</v>
      </c>
      <c r="I929" t="s">
        <v>2607</v>
      </c>
      <c r="K929" s="7"/>
      <c r="L929" s="4" t="s">
        <v>2565</v>
      </c>
      <c r="M929" s="4" t="s">
        <v>2576</v>
      </c>
      <c r="N929" s="4" t="s">
        <v>2586</v>
      </c>
      <c r="O929" s="4" t="s">
        <v>2598</v>
      </c>
      <c r="P929" s="11">
        <v>892.2</v>
      </c>
      <c r="Q929" s="4" t="s">
        <v>2604</v>
      </c>
      <c r="R929" t="str">
        <f t="shared" si="87"/>
        <v/>
      </c>
      <c r="S929" s="9">
        <v>4</v>
      </c>
      <c r="T929">
        <f t="shared" si="88"/>
        <v>0</v>
      </c>
      <c r="U929">
        <f t="shared" si="89"/>
        <v>892.2</v>
      </c>
    </row>
    <row r="930" spans="1:21" x14ac:dyDescent="0.35">
      <c r="A930" s="4" t="s">
        <v>942</v>
      </c>
      <c r="B930" s="2">
        <v>45645</v>
      </c>
      <c r="C930" s="9">
        <f t="shared" si="84"/>
        <v>12</v>
      </c>
      <c r="D930" s="9" t="str">
        <f t="shared" si="85"/>
        <v>Dec</v>
      </c>
      <c r="E930" s="9">
        <f t="shared" si="86"/>
        <v>2024</v>
      </c>
      <c r="F930" t="s">
        <v>2486</v>
      </c>
      <c r="H930" s="9" t="str" cm="1">
        <f t="array" ref="H930">_xlfn.IFS(OR(ISBLANK(G930), G930=""),"Unknown",G930&lt;=12,"Child",G930&lt;=17,"Teen",G930&lt;=29,"Young Adult",G930&lt;=44,"Adult",G930&lt;=59,"Middle Age",G930&lt;=79,"Senior",G930&gt;=80,"Elderly")</f>
        <v>Unknown</v>
      </c>
      <c r="I930" t="s">
        <v>2607</v>
      </c>
      <c r="K930" s="7"/>
      <c r="L930" s="4" t="s">
        <v>2565</v>
      </c>
      <c r="M930" s="4" t="s">
        <v>2581</v>
      </c>
      <c r="N930" s="4" t="s">
        <v>2590</v>
      </c>
      <c r="O930" s="4" t="s">
        <v>2598</v>
      </c>
      <c r="P930" s="11">
        <v>841.13</v>
      </c>
      <c r="Q930" t="s">
        <v>2609</v>
      </c>
      <c r="R930" t="str">
        <f t="shared" si="87"/>
        <v/>
      </c>
      <c r="S930" s="9">
        <v>1</v>
      </c>
      <c r="T930">
        <f t="shared" si="88"/>
        <v>0</v>
      </c>
      <c r="U930">
        <f t="shared" si="89"/>
        <v>841.13</v>
      </c>
    </row>
    <row r="931" spans="1:21" x14ac:dyDescent="0.35">
      <c r="A931" s="4" t="s">
        <v>943</v>
      </c>
      <c r="B931" s="2">
        <v>45301</v>
      </c>
      <c r="C931" s="9">
        <f t="shared" si="84"/>
        <v>1</v>
      </c>
      <c r="D931" s="9" t="str">
        <f t="shared" si="85"/>
        <v>Jan</v>
      </c>
      <c r="E931" s="9">
        <f t="shared" si="86"/>
        <v>2024</v>
      </c>
      <c r="F931" t="s">
        <v>2487</v>
      </c>
      <c r="H931" s="9" t="str" cm="1">
        <f t="array" ref="H931">_xlfn.IFS(OR(ISBLANK(G931), G931=""),"Unknown",G931&lt;=12,"Child",G931&lt;=17,"Teen",G931&lt;=29,"Young Adult",G931&lt;=44,"Adult",G931&lt;=59,"Middle Age",G931&lt;=79,"Senior",G931&gt;=80,"Elderly")</f>
        <v>Unknown</v>
      </c>
      <c r="I931" t="s">
        <v>2607</v>
      </c>
      <c r="K931" s="7"/>
      <c r="L931" s="4" t="s">
        <v>2565</v>
      </c>
      <c r="M931" s="4" t="s">
        <v>2574</v>
      </c>
      <c r="N931" s="4" t="s">
        <v>2595</v>
      </c>
      <c r="O931" s="4" t="s">
        <v>2598</v>
      </c>
      <c r="P931" s="11">
        <v>597.87925980811804</v>
      </c>
      <c r="Q931" t="s">
        <v>2609</v>
      </c>
      <c r="R931" t="str">
        <f t="shared" si="87"/>
        <v/>
      </c>
      <c r="S931" s="9" t="s">
        <v>2610</v>
      </c>
      <c r="T931">
        <f t="shared" si="88"/>
        <v>0</v>
      </c>
      <c r="U931">
        <f t="shared" si="89"/>
        <v>597.87925980811804</v>
      </c>
    </row>
    <row r="932" spans="1:21" x14ac:dyDescent="0.35">
      <c r="A932" s="4" t="s">
        <v>944</v>
      </c>
      <c r="B932" s="2">
        <v>45519</v>
      </c>
      <c r="C932" s="9">
        <f t="shared" si="84"/>
        <v>8</v>
      </c>
      <c r="D932" s="9" t="str">
        <f t="shared" si="85"/>
        <v>Aug</v>
      </c>
      <c r="E932" s="9">
        <f t="shared" si="86"/>
        <v>2024</v>
      </c>
      <c r="F932" t="s">
        <v>2488</v>
      </c>
      <c r="H932" s="9" t="str" cm="1">
        <f t="array" ref="H932">_xlfn.IFS(OR(ISBLANK(G932), G932=""),"Unknown",G932&lt;=12,"Child",G932&lt;=17,"Teen",G932&lt;=29,"Young Adult",G932&lt;=44,"Adult",G932&lt;=59,"Middle Age",G932&lt;=79,"Senior",G932&gt;=80,"Elderly")</f>
        <v>Unknown</v>
      </c>
      <c r="I932" s="4" t="s">
        <v>2558</v>
      </c>
      <c r="K932" s="7"/>
      <c r="L932" s="4" t="s">
        <v>2566</v>
      </c>
      <c r="M932" s="4" t="s">
        <v>2576</v>
      </c>
      <c r="N932" s="4" t="s">
        <v>2586</v>
      </c>
      <c r="O932" s="4" t="s">
        <v>2600</v>
      </c>
      <c r="P932" s="11">
        <v>728.28</v>
      </c>
      <c r="Q932" s="4" t="s">
        <v>2603</v>
      </c>
      <c r="R932" t="str">
        <f t="shared" si="87"/>
        <v/>
      </c>
      <c r="S932" s="9" t="s">
        <v>2610</v>
      </c>
      <c r="T932">
        <f t="shared" si="88"/>
        <v>728.28</v>
      </c>
      <c r="U932">
        <f t="shared" si="89"/>
        <v>0</v>
      </c>
    </row>
    <row r="933" spans="1:21" x14ac:dyDescent="0.35">
      <c r="A933" s="4" t="s">
        <v>945</v>
      </c>
      <c r="B933" s="2">
        <v>45997</v>
      </c>
      <c r="C933" s="9">
        <f t="shared" si="84"/>
        <v>12</v>
      </c>
      <c r="D933" s="9" t="str">
        <f t="shared" si="85"/>
        <v>Dec</v>
      </c>
      <c r="E933" s="9">
        <f t="shared" si="86"/>
        <v>2025</v>
      </c>
      <c r="F933" t="s">
        <v>2489</v>
      </c>
      <c r="G933" s="9">
        <v>41</v>
      </c>
      <c r="H933" s="9" t="str" cm="1">
        <f t="array" ref="H933">_xlfn.IFS(OR(ISBLANK(G933), G933=""),"Unknown",G933&lt;=12,"Child",G933&lt;=17,"Teen",G933&lt;=29,"Young Adult",G933&lt;=44,"Adult",G933&lt;=59,"Middle Age",G933&lt;=79,"Senior",G933&gt;=80,"Elderly")</f>
        <v>Adult</v>
      </c>
      <c r="I933" s="4" t="s">
        <v>2558</v>
      </c>
      <c r="K933" s="7">
        <v>100.4</v>
      </c>
      <c r="L933" s="4" t="s">
        <v>2568</v>
      </c>
      <c r="M933" s="4" t="s">
        <v>2573</v>
      </c>
      <c r="N933" s="4" t="s">
        <v>2587</v>
      </c>
      <c r="O933" s="4" t="s">
        <v>2599</v>
      </c>
      <c r="P933" s="11">
        <v>517.44000000000005</v>
      </c>
      <c r="Q933" s="4" t="s">
        <v>2602</v>
      </c>
      <c r="R933" t="str">
        <f t="shared" si="87"/>
        <v/>
      </c>
      <c r="S933" s="9">
        <v>2</v>
      </c>
      <c r="T933">
        <f t="shared" si="88"/>
        <v>0</v>
      </c>
      <c r="U933">
        <f t="shared" si="89"/>
        <v>517.44000000000005</v>
      </c>
    </row>
    <row r="934" spans="1:21" x14ac:dyDescent="0.35">
      <c r="A934" s="4" t="s">
        <v>946</v>
      </c>
      <c r="B934" s="2">
        <v>45491</v>
      </c>
      <c r="C934" s="9">
        <f t="shared" si="84"/>
        <v>7</v>
      </c>
      <c r="D934" s="9" t="str">
        <f t="shared" si="85"/>
        <v>Jul</v>
      </c>
      <c r="E934" s="9">
        <f t="shared" si="86"/>
        <v>2024</v>
      </c>
      <c r="F934" t="s">
        <v>2490</v>
      </c>
      <c r="H934" s="9" t="str" cm="1">
        <f t="array" ref="H934">_xlfn.IFS(OR(ISBLANK(G934), G934=""),"Unknown",G934&lt;=12,"Child",G934&lt;=17,"Teen",G934&lt;=29,"Young Adult",G934&lt;=44,"Adult",G934&lt;=59,"Middle Age",G934&lt;=79,"Senior",G934&gt;=80,"Elderly")</f>
        <v>Unknown</v>
      </c>
      <c r="I934" t="s">
        <v>2607</v>
      </c>
      <c r="K934" s="7">
        <v>83.9</v>
      </c>
      <c r="L934" s="4" t="s">
        <v>2564</v>
      </c>
      <c r="M934" s="4" t="s">
        <v>2582</v>
      </c>
      <c r="N934" s="4" t="s">
        <v>2587</v>
      </c>
      <c r="O934" s="4" t="s">
        <v>2598</v>
      </c>
      <c r="P934" s="11">
        <v>874.68950278732495</v>
      </c>
      <c r="Q934" t="s">
        <v>2609</v>
      </c>
      <c r="R934" t="str">
        <f t="shared" si="87"/>
        <v/>
      </c>
      <c r="S934" s="9" t="s">
        <v>2610</v>
      </c>
      <c r="T934">
        <f t="shared" si="88"/>
        <v>0</v>
      </c>
      <c r="U934">
        <f t="shared" si="89"/>
        <v>874.68950278732495</v>
      </c>
    </row>
    <row r="935" spans="1:21" x14ac:dyDescent="0.35">
      <c r="A935" s="4" t="s">
        <v>947</v>
      </c>
      <c r="B935" s="2">
        <v>45584</v>
      </c>
      <c r="C935" s="9">
        <f t="shared" si="84"/>
        <v>10</v>
      </c>
      <c r="D935" s="9" t="str">
        <f t="shared" si="85"/>
        <v>Oct</v>
      </c>
      <c r="E935" s="9">
        <f t="shared" si="86"/>
        <v>2024</v>
      </c>
      <c r="F935" t="s">
        <v>2491</v>
      </c>
      <c r="H935" s="9" t="str" cm="1">
        <f t="array" ref="H935">_xlfn.IFS(OR(ISBLANK(G935), G935=""),"Unknown",G935&lt;=12,"Child",G935&lt;=17,"Teen",G935&lt;=29,"Young Adult",G935&lt;=44,"Adult",G935&lt;=59,"Middle Age",G935&lt;=79,"Senior",G935&gt;=80,"Elderly")</f>
        <v>Unknown</v>
      </c>
      <c r="I935" s="4" t="s">
        <v>2607</v>
      </c>
      <c r="K935" s="7">
        <v>107</v>
      </c>
      <c r="L935" s="4" t="s">
        <v>2567</v>
      </c>
      <c r="M935" s="4" t="s">
        <v>2573</v>
      </c>
      <c r="N935" s="4" t="s">
        <v>2589</v>
      </c>
      <c r="O935" s="4" t="s">
        <v>2601</v>
      </c>
      <c r="P935" s="11">
        <v>887.56</v>
      </c>
      <c r="Q935" s="4" t="s">
        <v>2603</v>
      </c>
      <c r="R935" t="str">
        <f t="shared" si="87"/>
        <v/>
      </c>
      <c r="S935" s="9" t="s">
        <v>2610</v>
      </c>
      <c r="T935">
        <f t="shared" si="88"/>
        <v>887.56</v>
      </c>
      <c r="U935">
        <f t="shared" si="89"/>
        <v>0</v>
      </c>
    </row>
    <row r="936" spans="1:21" x14ac:dyDescent="0.35">
      <c r="A936" s="4" t="s">
        <v>948</v>
      </c>
      <c r="B936" s="2">
        <v>45562</v>
      </c>
      <c r="C936" s="9">
        <f t="shared" si="84"/>
        <v>9</v>
      </c>
      <c r="D936" s="9" t="str">
        <f t="shared" si="85"/>
        <v>Sep</v>
      </c>
      <c r="E936" s="9">
        <f t="shared" si="86"/>
        <v>2024</v>
      </c>
      <c r="F936" t="s">
        <v>2492</v>
      </c>
      <c r="G936" s="9">
        <v>83</v>
      </c>
      <c r="H936" s="9" t="str" cm="1">
        <f t="array" ref="H936">_xlfn.IFS(OR(ISBLANK(G936), G936=""),"Unknown",G936&lt;=12,"Child",G936&lt;=17,"Teen",G936&lt;=29,"Young Adult",G936&lt;=44,"Adult",G936&lt;=59,"Middle Age",G936&lt;=79,"Senior",G936&gt;=80,"Elderly")</f>
        <v>Elderly</v>
      </c>
      <c r="I936" s="4" t="s">
        <v>2607</v>
      </c>
      <c r="K936" s="7">
        <v>84.8</v>
      </c>
      <c r="L936" s="4" t="s">
        <v>2567</v>
      </c>
      <c r="M936" s="4" t="s">
        <v>2570</v>
      </c>
      <c r="N936" s="4" t="s">
        <v>2585</v>
      </c>
      <c r="O936" s="4" t="s">
        <v>2598</v>
      </c>
      <c r="P936" s="11">
        <v>674.85332965005898</v>
      </c>
      <c r="Q936" s="4" t="s">
        <v>2602</v>
      </c>
      <c r="R936" t="str">
        <f t="shared" si="87"/>
        <v/>
      </c>
      <c r="S936" s="9">
        <v>2</v>
      </c>
      <c r="T936">
        <f t="shared" si="88"/>
        <v>0</v>
      </c>
      <c r="U936">
        <f t="shared" si="89"/>
        <v>674.85332965005898</v>
      </c>
    </row>
    <row r="937" spans="1:21" x14ac:dyDescent="0.35">
      <c r="A937" s="4" t="s">
        <v>949</v>
      </c>
      <c r="B937" s="2">
        <v>45642</v>
      </c>
      <c r="C937" s="9">
        <f t="shared" si="84"/>
        <v>12</v>
      </c>
      <c r="D937" s="9" t="str">
        <f t="shared" si="85"/>
        <v>Dec</v>
      </c>
      <c r="E937" s="9">
        <f t="shared" si="86"/>
        <v>2024</v>
      </c>
      <c r="F937" t="s">
        <v>2493</v>
      </c>
      <c r="G937" s="9">
        <v>20</v>
      </c>
      <c r="H937" s="9" t="str" cm="1">
        <f t="array" ref="H937">_xlfn.IFS(OR(ISBLANK(G937), G937=""),"Unknown",G937&lt;=12,"Child",G937&lt;=17,"Teen",G937&lt;=29,"Young Adult",G937&lt;=44,"Adult",G937&lt;=59,"Middle Age",G937&lt;=79,"Senior",G937&gt;=80,"Elderly")</f>
        <v>Young Adult</v>
      </c>
      <c r="I937" t="s">
        <v>2607</v>
      </c>
      <c r="K937" s="7">
        <v>55.2</v>
      </c>
      <c r="L937" s="4" t="s">
        <v>2565</v>
      </c>
      <c r="M937" s="4" t="s">
        <v>2577</v>
      </c>
      <c r="N937" s="4" t="s">
        <v>2587</v>
      </c>
      <c r="O937" s="4" t="s">
        <v>2600</v>
      </c>
      <c r="P937" s="11">
        <v>197.6</v>
      </c>
      <c r="Q937" s="4" t="s">
        <v>2604</v>
      </c>
      <c r="R937" t="str">
        <f t="shared" si="87"/>
        <v/>
      </c>
      <c r="S937" s="9">
        <v>3</v>
      </c>
      <c r="T937">
        <f t="shared" si="88"/>
        <v>0</v>
      </c>
      <c r="U937">
        <f t="shared" si="89"/>
        <v>197.6</v>
      </c>
    </row>
    <row r="938" spans="1:21" x14ac:dyDescent="0.35">
      <c r="A938" s="4" t="s">
        <v>950</v>
      </c>
      <c r="B938" s="2">
        <v>45674</v>
      </c>
      <c r="C938" s="9">
        <f t="shared" si="84"/>
        <v>1</v>
      </c>
      <c r="D938" s="9" t="str">
        <f t="shared" si="85"/>
        <v>Jan</v>
      </c>
      <c r="E938" s="9">
        <f t="shared" si="86"/>
        <v>2025</v>
      </c>
      <c r="F938" t="s">
        <v>2494</v>
      </c>
      <c r="H938" s="9" t="str" cm="1">
        <f t="array" ref="H938">_xlfn.IFS(OR(ISBLANK(G938), G938=""),"Unknown",G938&lt;=12,"Child",G938&lt;=17,"Teen",G938&lt;=29,"Young Adult",G938&lt;=44,"Adult",G938&lt;=59,"Middle Age",G938&lt;=79,"Senior",G938&gt;=80,"Elderly")</f>
        <v>Unknown</v>
      </c>
      <c r="I938" s="4" t="s">
        <v>2558</v>
      </c>
      <c r="K938" s="7">
        <v>115.1</v>
      </c>
      <c r="L938" s="4" t="s">
        <v>2565</v>
      </c>
      <c r="M938" s="4" t="s">
        <v>2574</v>
      </c>
      <c r="N938" s="4" t="s">
        <v>2584</v>
      </c>
      <c r="O938" s="4" t="s">
        <v>2598</v>
      </c>
      <c r="P938" s="11">
        <v>268.63121339116998</v>
      </c>
      <c r="Q938" t="s">
        <v>2609</v>
      </c>
      <c r="R938" t="str">
        <f t="shared" si="87"/>
        <v/>
      </c>
      <c r="S938" s="9">
        <v>4</v>
      </c>
      <c r="T938">
        <f t="shared" si="88"/>
        <v>0</v>
      </c>
      <c r="U938">
        <f t="shared" si="89"/>
        <v>268.63121339116998</v>
      </c>
    </row>
    <row r="939" spans="1:21" x14ac:dyDescent="0.35">
      <c r="A939" s="4" t="s">
        <v>951</v>
      </c>
      <c r="B939" s="2">
        <v>45424</v>
      </c>
      <c r="C939" s="9">
        <f t="shared" si="84"/>
        <v>5</v>
      </c>
      <c r="D939" s="9" t="str">
        <f t="shared" si="85"/>
        <v>May</v>
      </c>
      <c r="E939" s="9">
        <f t="shared" si="86"/>
        <v>2024</v>
      </c>
      <c r="F939" t="s">
        <v>2495</v>
      </c>
      <c r="G939" s="9">
        <v>80</v>
      </c>
      <c r="H939" s="9" t="str" cm="1">
        <f t="array" ref="H939">_xlfn.IFS(OR(ISBLANK(G939), G939=""),"Unknown",G939&lt;=12,"Child",G939&lt;=17,"Teen",G939&lt;=29,"Young Adult",G939&lt;=44,"Adult",G939&lt;=59,"Middle Age",G939&lt;=79,"Senior",G939&gt;=80,"Elderly")</f>
        <v>Elderly</v>
      </c>
      <c r="I939" s="4" t="s">
        <v>2561</v>
      </c>
      <c r="K939" s="7">
        <v>51.7</v>
      </c>
      <c r="L939" s="4" t="s">
        <v>2566</v>
      </c>
      <c r="M939" s="4" t="s">
        <v>2570</v>
      </c>
      <c r="N939" s="4" t="s">
        <v>2590</v>
      </c>
      <c r="O939" s="4" t="s">
        <v>2598</v>
      </c>
      <c r="P939" s="11">
        <v>416.63</v>
      </c>
      <c r="Q939" t="s">
        <v>2609</v>
      </c>
      <c r="R939" t="str">
        <f t="shared" si="87"/>
        <v/>
      </c>
      <c r="S939" s="9">
        <v>5</v>
      </c>
      <c r="T939">
        <f t="shared" si="88"/>
        <v>0</v>
      </c>
      <c r="U939">
        <f t="shared" si="89"/>
        <v>416.63</v>
      </c>
    </row>
    <row r="940" spans="1:21" x14ac:dyDescent="0.35">
      <c r="A940" s="4" t="s">
        <v>952</v>
      </c>
      <c r="B940" s="2">
        <v>45632</v>
      </c>
      <c r="C940" s="9">
        <f t="shared" si="84"/>
        <v>12</v>
      </c>
      <c r="D940" s="9" t="str">
        <f t="shared" si="85"/>
        <v>Dec</v>
      </c>
      <c r="E940" s="9">
        <f t="shared" si="86"/>
        <v>2024</v>
      </c>
      <c r="F940" t="s">
        <v>2496</v>
      </c>
      <c r="G940" s="9">
        <v>67</v>
      </c>
      <c r="H940" s="9" t="str" cm="1">
        <f t="array" ref="H940">_xlfn.IFS(OR(ISBLANK(G940), G940=""),"Unknown",G940&lt;=12,"Child",G940&lt;=17,"Teen",G940&lt;=29,"Young Adult",G940&lt;=44,"Adult",G940&lt;=59,"Middle Age",G940&lt;=79,"Senior",G940&gt;=80,"Elderly")</f>
        <v>Senior</v>
      </c>
      <c r="I940" t="s">
        <v>2607</v>
      </c>
      <c r="K940" s="7">
        <v>98.1</v>
      </c>
      <c r="L940" s="4" t="s">
        <v>2563</v>
      </c>
      <c r="M940" s="4" t="s">
        <v>2579</v>
      </c>
      <c r="N940" s="4" t="s">
        <v>2587</v>
      </c>
      <c r="O940" s="4" t="s">
        <v>2599</v>
      </c>
      <c r="P940" s="11">
        <v>709.5</v>
      </c>
      <c r="Q940" s="4" t="s">
        <v>2603</v>
      </c>
      <c r="R940" t="str">
        <f t="shared" si="87"/>
        <v/>
      </c>
      <c r="S940" s="9">
        <v>4</v>
      </c>
      <c r="T940">
        <f t="shared" si="88"/>
        <v>709.5</v>
      </c>
      <c r="U940">
        <f t="shared" si="89"/>
        <v>0</v>
      </c>
    </row>
    <row r="941" spans="1:21" x14ac:dyDescent="0.35">
      <c r="A941" s="4" t="s">
        <v>953</v>
      </c>
      <c r="B941" s="2">
        <v>45622</v>
      </c>
      <c r="C941" s="9">
        <f t="shared" si="84"/>
        <v>11</v>
      </c>
      <c r="D941" s="9" t="str">
        <f t="shared" si="85"/>
        <v>Nov</v>
      </c>
      <c r="E941" s="9">
        <f t="shared" si="86"/>
        <v>2024</v>
      </c>
      <c r="F941" t="s">
        <v>2497</v>
      </c>
      <c r="G941" s="9">
        <v>14</v>
      </c>
      <c r="H941" s="9" t="str" cm="1">
        <f t="array" ref="H941">_xlfn.IFS(OR(ISBLANK(G941), G941=""),"Unknown",G941&lt;=12,"Child",G941&lt;=17,"Teen",G941&lt;=29,"Young Adult",G941&lt;=44,"Adult",G941&lt;=59,"Middle Age",G941&lt;=79,"Senior",G941&gt;=80,"Elderly")</f>
        <v>Teen</v>
      </c>
      <c r="I941" s="4" t="s">
        <v>2561</v>
      </c>
      <c r="J941" s="7">
        <v>136.4</v>
      </c>
      <c r="K941" s="7"/>
      <c r="L941" s="4" t="s">
        <v>2563</v>
      </c>
      <c r="M941" s="4" t="s">
        <v>2576</v>
      </c>
      <c r="N941" s="4" t="s">
        <v>2586</v>
      </c>
      <c r="O941" s="4" t="s">
        <v>2599</v>
      </c>
      <c r="P941" s="11">
        <v>815.47</v>
      </c>
      <c r="Q941" s="4" t="s">
        <v>2602</v>
      </c>
      <c r="R941" t="str">
        <f t="shared" si="87"/>
        <v/>
      </c>
      <c r="S941" s="9">
        <v>1</v>
      </c>
      <c r="T941">
        <f t="shared" si="88"/>
        <v>0</v>
      </c>
      <c r="U941">
        <f t="shared" si="89"/>
        <v>815.47</v>
      </c>
    </row>
    <row r="942" spans="1:21" x14ac:dyDescent="0.35">
      <c r="A942" s="4" t="s">
        <v>954</v>
      </c>
      <c r="B942" s="2">
        <v>45615</v>
      </c>
      <c r="C942" s="9">
        <f t="shared" si="84"/>
        <v>11</v>
      </c>
      <c r="D942" s="9" t="str">
        <f t="shared" si="85"/>
        <v>Nov</v>
      </c>
      <c r="E942" s="9">
        <f t="shared" si="86"/>
        <v>2024</v>
      </c>
      <c r="F942" t="s">
        <v>2498</v>
      </c>
      <c r="H942" s="9" t="str" cm="1">
        <f t="array" ref="H942">_xlfn.IFS(OR(ISBLANK(G942), G942=""),"Unknown",G942&lt;=12,"Child",G942&lt;=17,"Teen",G942&lt;=29,"Young Adult",G942&lt;=44,"Adult",G942&lt;=59,"Middle Age",G942&lt;=79,"Senior",G942&gt;=80,"Elderly")</f>
        <v>Unknown</v>
      </c>
      <c r="I942" s="4" t="s">
        <v>2558</v>
      </c>
      <c r="J942" s="7">
        <v>153.4</v>
      </c>
      <c r="K942" s="7"/>
      <c r="L942" s="4" t="s">
        <v>2565</v>
      </c>
      <c r="M942" s="4" t="s">
        <v>2578</v>
      </c>
      <c r="N942" s="4" t="s">
        <v>2588</v>
      </c>
      <c r="O942" s="4" t="s">
        <v>2599</v>
      </c>
      <c r="P942" s="11">
        <v>368.92</v>
      </c>
      <c r="Q942" t="s">
        <v>2609</v>
      </c>
      <c r="R942" t="str">
        <f t="shared" si="87"/>
        <v/>
      </c>
      <c r="S942" s="9">
        <v>4</v>
      </c>
      <c r="T942">
        <f t="shared" si="88"/>
        <v>0</v>
      </c>
      <c r="U942">
        <f t="shared" si="89"/>
        <v>368.92</v>
      </c>
    </row>
    <row r="943" spans="1:21" x14ac:dyDescent="0.35">
      <c r="A943" s="4" t="s">
        <v>955</v>
      </c>
      <c r="B943" s="2">
        <v>45563</v>
      </c>
      <c r="C943" s="9">
        <f t="shared" si="84"/>
        <v>9</v>
      </c>
      <c r="D943" s="9" t="str">
        <f t="shared" si="85"/>
        <v>Sep</v>
      </c>
      <c r="E943" s="9">
        <f t="shared" si="86"/>
        <v>2024</v>
      </c>
      <c r="F943" t="s">
        <v>2499</v>
      </c>
      <c r="H943" s="9" t="str" cm="1">
        <f t="array" ref="H943">_xlfn.IFS(OR(ISBLANK(G943), G943=""),"Unknown",G943&lt;=12,"Child",G943&lt;=17,"Teen",G943&lt;=29,"Young Adult",G943&lt;=44,"Adult",G943&lt;=59,"Middle Age",G943&lt;=79,"Senior",G943&gt;=80,"Elderly")</f>
        <v>Unknown</v>
      </c>
      <c r="I943" s="4" t="s">
        <v>2561</v>
      </c>
      <c r="K943" s="7"/>
      <c r="L943" s="4" t="s">
        <v>2566</v>
      </c>
      <c r="M943" s="4" t="s">
        <v>2575</v>
      </c>
      <c r="N943" s="4" t="s">
        <v>2589</v>
      </c>
      <c r="O943" s="4" t="s">
        <v>2600</v>
      </c>
      <c r="P943" s="11">
        <v>140.52000000000001</v>
      </c>
      <c r="Q943" s="4" t="s">
        <v>2602</v>
      </c>
      <c r="R943" t="str">
        <f t="shared" si="87"/>
        <v/>
      </c>
      <c r="S943" s="9">
        <v>1</v>
      </c>
      <c r="T943">
        <f t="shared" si="88"/>
        <v>0</v>
      </c>
      <c r="U943">
        <f t="shared" si="89"/>
        <v>140.52000000000001</v>
      </c>
    </row>
    <row r="944" spans="1:21" x14ac:dyDescent="0.35">
      <c r="A944" s="4" t="s">
        <v>956</v>
      </c>
      <c r="B944" s="2">
        <v>45737</v>
      </c>
      <c r="C944" s="9">
        <f t="shared" si="84"/>
        <v>3</v>
      </c>
      <c r="D944" s="9" t="str">
        <f t="shared" si="85"/>
        <v>Mar</v>
      </c>
      <c r="E944" s="9">
        <f t="shared" si="86"/>
        <v>2025</v>
      </c>
      <c r="F944" t="s">
        <v>2500</v>
      </c>
      <c r="H944" s="9" t="str" cm="1">
        <f t="array" ref="H944">_xlfn.IFS(OR(ISBLANK(G944), G944=""),"Unknown",G944&lt;=12,"Child",G944&lt;=17,"Teen",G944&lt;=29,"Young Adult",G944&lt;=44,"Adult",G944&lt;=59,"Middle Age",G944&lt;=79,"Senior",G944&gt;=80,"Elderly")</f>
        <v>Unknown</v>
      </c>
      <c r="I944" s="4" t="s">
        <v>2561</v>
      </c>
      <c r="K944" s="7"/>
      <c r="L944" s="4" t="s">
        <v>2564</v>
      </c>
      <c r="M944" s="4" t="s">
        <v>2573</v>
      </c>
      <c r="N944" s="4" t="s">
        <v>2584</v>
      </c>
      <c r="O944" s="4" t="s">
        <v>2599</v>
      </c>
      <c r="P944" s="11">
        <v>258.26</v>
      </c>
      <c r="Q944" s="4" t="s">
        <v>2604</v>
      </c>
      <c r="R944" t="str">
        <f t="shared" si="87"/>
        <v/>
      </c>
      <c r="S944" s="9" t="s">
        <v>2610</v>
      </c>
      <c r="T944">
        <f t="shared" si="88"/>
        <v>0</v>
      </c>
      <c r="U944">
        <f t="shared" si="89"/>
        <v>258.26</v>
      </c>
    </row>
    <row r="945" spans="1:21" x14ac:dyDescent="0.35">
      <c r="A945" s="4" t="s">
        <v>957</v>
      </c>
      <c r="B945" s="2">
        <v>45807</v>
      </c>
      <c r="C945" s="9">
        <f t="shared" si="84"/>
        <v>5</v>
      </c>
      <c r="D945" s="9" t="str">
        <f t="shared" si="85"/>
        <v>May</v>
      </c>
      <c r="E945" s="9">
        <f t="shared" si="86"/>
        <v>2025</v>
      </c>
      <c r="F945" t="s">
        <v>2501</v>
      </c>
      <c r="G945" s="9">
        <v>63</v>
      </c>
      <c r="H945" s="9" t="str" cm="1">
        <f t="array" ref="H945">_xlfn.IFS(OR(ISBLANK(G945), G945=""),"Unknown",G945&lt;=12,"Child",G945&lt;=17,"Teen",G945&lt;=29,"Young Adult",G945&lt;=44,"Adult",G945&lt;=59,"Middle Age",G945&lt;=79,"Senior",G945&gt;=80,"Elderly")</f>
        <v>Senior</v>
      </c>
      <c r="I945" s="4" t="s">
        <v>2558</v>
      </c>
      <c r="J945" s="7">
        <v>164.1</v>
      </c>
      <c r="K945" s="7"/>
      <c r="L945" s="4" t="s">
        <v>2567</v>
      </c>
      <c r="M945" s="4" t="s">
        <v>2569</v>
      </c>
      <c r="N945" s="4" t="s">
        <v>2586</v>
      </c>
      <c r="O945" s="4" t="s">
        <v>2601</v>
      </c>
      <c r="P945" s="11">
        <v>520.24176786065402</v>
      </c>
      <c r="Q945" t="s">
        <v>2609</v>
      </c>
      <c r="R945" t="str">
        <f t="shared" si="87"/>
        <v/>
      </c>
      <c r="S945" s="9">
        <v>5</v>
      </c>
      <c r="T945">
        <f t="shared" si="88"/>
        <v>0</v>
      </c>
      <c r="U945">
        <f t="shared" si="89"/>
        <v>520.24176786065402</v>
      </c>
    </row>
    <row r="946" spans="1:21" x14ac:dyDescent="0.35">
      <c r="A946" s="4" t="s">
        <v>958</v>
      </c>
      <c r="B946" s="2">
        <v>45674</v>
      </c>
      <c r="C946" s="9">
        <f t="shared" si="84"/>
        <v>1</v>
      </c>
      <c r="D946" s="9" t="str">
        <f t="shared" si="85"/>
        <v>Jan</v>
      </c>
      <c r="E946" s="9">
        <f t="shared" si="86"/>
        <v>2025</v>
      </c>
      <c r="F946" t="s">
        <v>2502</v>
      </c>
      <c r="H946" s="9" t="str" cm="1">
        <f t="array" ref="H946">_xlfn.IFS(OR(ISBLANK(G946), G946=""),"Unknown",G946&lt;=12,"Child",G946&lt;=17,"Teen",G946&lt;=29,"Young Adult",G946&lt;=44,"Adult",G946&lt;=59,"Middle Age",G946&lt;=79,"Senior",G946&gt;=80,"Elderly")</f>
        <v>Unknown</v>
      </c>
      <c r="I946" t="s">
        <v>2607</v>
      </c>
      <c r="K946" s="7">
        <v>110.1</v>
      </c>
      <c r="L946" s="4" t="s">
        <v>2566</v>
      </c>
      <c r="M946" s="4" t="s">
        <v>2581</v>
      </c>
      <c r="N946" s="4" t="s">
        <v>2589</v>
      </c>
      <c r="O946" s="4" t="s">
        <v>2601</v>
      </c>
      <c r="P946" s="11">
        <v>282.69</v>
      </c>
      <c r="Q946" s="4" t="s">
        <v>2603</v>
      </c>
      <c r="R946" t="str">
        <f t="shared" si="87"/>
        <v/>
      </c>
      <c r="S946" s="9" t="s">
        <v>2610</v>
      </c>
      <c r="T946">
        <f t="shared" si="88"/>
        <v>282.69</v>
      </c>
      <c r="U946">
        <f t="shared" si="89"/>
        <v>0</v>
      </c>
    </row>
    <row r="947" spans="1:21" x14ac:dyDescent="0.35">
      <c r="A947" s="4" t="s">
        <v>959</v>
      </c>
      <c r="B947" s="2">
        <v>45491</v>
      </c>
      <c r="C947" s="9">
        <f t="shared" si="84"/>
        <v>7</v>
      </c>
      <c r="D947" s="9" t="str">
        <f t="shared" si="85"/>
        <v>Jul</v>
      </c>
      <c r="E947" s="9">
        <f t="shared" si="86"/>
        <v>2024</v>
      </c>
      <c r="F947" t="s">
        <v>2503</v>
      </c>
      <c r="G947" s="9">
        <v>53</v>
      </c>
      <c r="H947" s="9" t="str" cm="1">
        <f t="array" ref="H947">_xlfn.IFS(OR(ISBLANK(G947), G947=""),"Unknown",G947&lt;=12,"Child",G947&lt;=17,"Teen",G947&lt;=29,"Young Adult",G947&lt;=44,"Adult",G947&lt;=59,"Middle Age",G947&lt;=79,"Senior",G947&gt;=80,"Elderly")</f>
        <v>Middle Age</v>
      </c>
      <c r="I947" s="4" t="s">
        <v>2607</v>
      </c>
      <c r="K947" s="7"/>
      <c r="L947" s="4" t="s">
        <v>2565</v>
      </c>
      <c r="M947" s="4" t="s">
        <v>2579</v>
      </c>
      <c r="N947" s="4" t="s">
        <v>2589</v>
      </c>
      <c r="O947" s="4" t="s">
        <v>2599</v>
      </c>
      <c r="P947" s="11">
        <v>693.26</v>
      </c>
      <c r="Q947" t="s">
        <v>2609</v>
      </c>
      <c r="R947" t="str">
        <f t="shared" si="87"/>
        <v/>
      </c>
      <c r="S947" s="9" t="s">
        <v>2610</v>
      </c>
      <c r="T947">
        <f t="shared" si="88"/>
        <v>0</v>
      </c>
      <c r="U947">
        <f t="shared" si="89"/>
        <v>693.26</v>
      </c>
    </row>
    <row r="948" spans="1:21" x14ac:dyDescent="0.35">
      <c r="A948" s="4" t="s">
        <v>960</v>
      </c>
      <c r="B948" s="2">
        <v>45803</v>
      </c>
      <c r="C948" s="9">
        <f t="shared" si="84"/>
        <v>5</v>
      </c>
      <c r="D948" s="9" t="str">
        <f t="shared" si="85"/>
        <v>May</v>
      </c>
      <c r="E948" s="9">
        <f t="shared" si="86"/>
        <v>2025</v>
      </c>
      <c r="F948" t="s">
        <v>2504</v>
      </c>
      <c r="H948" s="9" t="str" cm="1">
        <f t="array" ref="H948">_xlfn.IFS(OR(ISBLANK(G948), G948=""),"Unknown",G948&lt;=12,"Child",G948&lt;=17,"Teen",G948&lt;=29,"Young Adult",G948&lt;=44,"Adult",G948&lt;=59,"Middle Age",G948&lt;=79,"Senior",G948&gt;=80,"Elderly")</f>
        <v>Unknown</v>
      </c>
      <c r="I948" s="4" t="s">
        <v>2561</v>
      </c>
      <c r="K948" s="7"/>
      <c r="L948" s="4" t="s">
        <v>2568</v>
      </c>
      <c r="M948" s="4" t="s">
        <v>2582</v>
      </c>
      <c r="N948" s="4" t="s">
        <v>2586</v>
      </c>
      <c r="O948" s="4" t="s">
        <v>2598</v>
      </c>
      <c r="P948" s="11">
        <v>195.82</v>
      </c>
      <c r="Q948" s="4" t="s">
        <v>2603</v>
      </c>
      <c r="R948" t="str">
        <f t="shared" si="87"/>
        <v/>
      </c>
      <c r="S948" s="9">
        <v>2</v>
      </c>
      <c r="T948">
        <f t="shared" si="88"/>
        <v>195.82</v>
      </c>
      <c r="U948">
        <f t="shared" si="89"/>
        <v>0</v>
      </c>
    </row>
    <row r="949" spans="1:21" x14ac:dyDescent="0.35">
      <c r="A949" s="4" t="s">
        <v>961</v>
      </c>
      <c r="B949" s="2">
        <v>45462</v>
      </c>
      <c r="C949" s="9">
        <f t="shared" si="84"/>
        <v>6</v>
      </c>
      <c r="D949" s="9" t="str">
        <f t="shared" si="85"/>
        <v>Jun</v>
      </c>
      <c r="E949" s="9">
        <f t="shared" si="86"/>
        <v>2024</v>
      </c>
      <c r="F949" t="s">
        <v>2505</v>
      </c>
      <c r="G949" s="9">
        <v>8</v>
      </c>
      <c r="H949" s="9" t="str" cm="1">
        <f t="array" ref="H949">_xlfn.IFS(OR(ISBLANK(G949), G949=""),"Unknown",G949&lt;=12,"Child",G949&lt;=17,"Teen",G949&lt;=29,"Young Adult",G949&lt;=44,"Adult",G949&lt;=59,"Middle Age",G949&lt;=79,"Senior",G949&gt;=80,"Elderly")</f>
        <v>Child</v>
      </c>
      <c r="I949" t="s">
        <v>2607</v>
      </c>
      <c r="K949" s="7">
        <v>46.9</v>
      </c>
      <c r="L949" s="4" t="s">
        <v>2565</v>
      </c>
      <c r="M949" s="4" t="s">
        <v>2579</v>
      </c>
      <c r="N949" s="4" t="s">
        <v>2586</v>
      </c>
      <c r="O949" s="4" t="s">
        <v>2599</v>
      </c>
      <c r="P949" s="11">
        <v>178.47</v>
      </c>
      <c r="Q949" s="4" t="s">
        <v>2604</v>
      </c>
      <c r="R949" t="str">
        <f t="shared" si="87"/>
        <v/>
      </c>
      <c r="S949" s="9">
        <v>1</v>
      </c>
      <c r="T949">
        <f t="shared" si="88"/>
        <v>0</v>
      </c>
      <c r="U949">
        <f t="shared" si="89"/>
        <v>178.47</v>
      </c>
    </row>
    <row r="950" spans="1:21" x14ac:dyDescent="0.35">
      <c r="A950" s="4" t="s">
        <v>962</v>
      </c>
      <c r="B950" s="2">
        <v>45768</v>
      </c>
      <c r="C950" s="9">
        <f t="shared" si="84"/>
        <v>4</v>
      </c>
      <c r="D950" s="9" t="str">
        <f t="shared" si="85"/>
        <v>Apr</v>
      </c>
      <c r="E950" s="9">
        <f t="shared" si="86"/>
        <v>2025</v>
      </c>
      <c r="F950" t="s">
        <v>2506</v>
      </c>
      <c r="H950" s="9" t="str" cm="1">
        <f t="array" ref="H950">_xlfn.IFS(OR(ISBLANK(G950), G950=""),"Unknown",G950&lt;=12,"Child",G950&lt;=17,"Teen",G950&lt;=29,"Young Adult",G950&lt;=44,"Adult",G950&lt;=59,"Middle Age",G950&lt;=79,"Senior",G950&gt;=80,"Elderly")</f>
        <v>Unknown</v>
      </c>
      <c r="I950" s="4" t="s">
        <v>2607</v>
      </c>
      <c r="J950" s="7">
        <v>125.5</v>
      </c>
      <c r="K950" s="7">
        <v>85.5</v>
      </c>
      <c r="L950" s="4" t="s">
        <v>2567</v>
      </c>
      <c r="M950" s="4" t="s">
        <v>2576</v>
      </c>
      <c r="N950" s="4" t="s">
        <v>2587</v>
      </c>
      <c r="O950" s="4" t="s">
        <v>2598</v>
      </c>
      <c r="P950" s="11">
        <v>577.97</v>
      </c>
      <c r="Q950" t="s">
        <v>2609</v>
      </c>
      <c r="R950" t="str">
        <f t="shared" si="87"/>
        <v/>
      </c>
      <c r="S950" s="9">
        <v>5</v>
      </c>
      <c r="T950">
        <f t="shared" si="88"/>
        <v>0</v>
      </c>
      <c r="U950">
        <f t="shared" si="89"/>
        <v>577.97</v>
      </c>
    </row>
    <row r="951" spans="1:21" x14ac:dyDescent="0.35">
      <c r="A951" s="4" t="s">
        <v>963</v>
      </c>
      <c r="B951" s="2">
        <v>45966</v>
      </c>
      <c r="C951" s="9">
        <f t="shared" si="84"/>
        <v>11</v>
      </c>
      <c r="D951" s="9" t="str">
        <f t="shared" si="85"/>
        <v>Nov</v>
      </c>
      <c r="E951" s="9">
        <f t="shared" si="86"/>
        <v>2025</v>
      </c>
      <c r="F951" t="s">
        <v>2507</v>
      </c>
      <c r="H951" s="9" t="str" cm="1">
        <f t="array" ref="H951">_xlfn.IFS(OR(ISBLANK(G951), G951=""),"Unknown",G951&lt;=12,"Child",G951&lt;=17,"Teen",G951&lt;=29,"Young Adult",G951&lt;=44,"Adult",G951&lt;=59,"Middle Age",G951&lt;=79,"Senior",G951&gt;=80,"Elderly")</f>
        <v>Unknown</v>
      </c>
      <c r="I951" s="4" t="s">
        <v>2561</v>
      </c>
      <c r="J951" s="7">
        <v>141.5</v>
      </c>
      <c r="K951" s="7">
        <v>85</v>
      </c>
      <c r="L951" s="4" t="s">
        <v>2566</v>
      </c>
      <c r="M951" s="4" t="s">
        <v>2582</v>
      </c>
      <c r="N951" s="4" t="s">
        <v>2588</v>
      </c>
      <c r="O951" s="4" t="s">
        <v>2599</v>
      </c>
      <c r="P951" s="11">
        <v>40.954896017826798</v>
      </c>
      <c r="Q951" t="s">
        <v>2609</v>
      </c>
      <c r="R951" t="str">
        <f t="shared" si="87"/>
        <v/>
      </c>
      <c r="S951" s="9" t="s">
        <v>2610</v>
      </c>
      <c r="T951">
        <f t="shared" si="88"/>
        <v>0</v>
      </c>
      <c r="U951">
        <f t="shared" si="89"/>
        <v>40.954896017826798</v>
      </c>
    </row>
    <row r="952" spans="1:21" x14ac:dyDescent="0.35">
      <c r="A952" s="4" t="s">
        <v>964</v>
      </c>
      <c r="B952" s="2">
        <v>45590</v>
      </c>
      <c r="C952" s="9">
        <f t="shared" si="84"/>
        <v>10</v>
      </c>
      <c r="D952" s="9" t="str">
        <f t="shared" si="85"/>
        <v>Oct</v>
      </c>
      <c r="E952" s="9">
        <f t="shared" si="86"/>
        <v>2024</v>
      </c>
      <c r="F952" t="s">
        <v>2508</v>
      </c>
      <c r="H952" s="9" t="str" cm="1">
        <f t="array" ref="H952">_xlfn.IFS(OR(ISBLANK(G952), G952=""),"Unknown",G952&lt;=12,"Child",G952&lt;=17,"Teen",G952&lt;=29,"Young Adult",G952&lt;=44,"Adult",G952&lt;=59,"Middle Age",G952&lt;=79,"Senior",G952&gt;=80,"Elderly")</f>
        <v>Unknown</v>
      </c>
      <c r="I952" s="4" t="s">
        <v>2607</v>
      </c>
      <c r="J952" s="7">
        <v>153.69999999999999</v>
      </c>
      <c r="K952" s="7"/>
      <c r="L952" s="4" t="s">
        <v>2567</v>
      </c>
      <c r="M952" s="4" t="s">
        <v>2569</v>
      </c>
      <c r="N952" s="4" t="s">
        <v>2588</v>
      </c>
      <c r="O952" s="4" t="s">
        <v>2598</v>
      </c>
      <c r="P952" s="11">
        <v>361.58</v>
      </c>
      <c r="Q952" s="4" t="s">
        <v>2603</v>
      </c>
      <c r="R952" t="str">
        <f t="shared" si="87"/>
        <v/>
      </c>
      <c r="S952" s="9">
        <v>1</v>
      </c>
      <c r="T952">
        <f t="shared" si="88"/>
        <v>361.58</v>
      </c>
      <c r="U952">
        <f t="shared" si="89"/>
        <v>0</v>
      </c>
    </row>
    <row r="953" spans="1:21" x14ac:dyDescent="0.35">
      <c r="A953" s="4" t="s">
        <v>965</v>
      </c>
      <c r="B953" s="2">
        <v>45488</v>
      </c>
      <c r="C953" s="9">
        <f t="shared" si="84"/>
        <v>7</v>
      </c>
      <c r="D953" s="9" t="str">
        <f t="shared" si="85"/>
        <v>Jul</v>
      </c>
      <c r="E953" s="9">
        <f t="shared" si="86"/>
        <v>2024</v>
      </c>
      <c r="F953" t="s">
        <v>2509</v>
      </c>
      <c r="H953" s="9" t="str" cm="1">
        <f t="array" ref="H953">_xlfn.IFS(OR(ISBLANK(G953), G953=""),"Unknown",G953&lt;=12,"Child",G953&lt;=17,"Teen",G953&lt;=29,"Young Adult",G953&lt;=44,"Adult",G953&lt;=59,"Middle Age",G953&lt;=79,"Senior",G953&gt;=80,"Elderly")</f>
        <v>Unknown</v>
      </c>
      <c r="I953" s="4" t="s">
        <v>2607</v>
      </c>
      <c r="J953" s="7">
        <v>136</v>
      </c>
      <c r="K953" s="7"/>
      <c r="L953" s="4" t="s">
        <v>2567</v>
      </c>
      <c r="M953" s="4" t="s">
        <v>2579</v>
      </c>
      <c r="N953" s="4" t="s">
        <v>2584</v>
      </c>
      <c r="O953" s="4" t="s">
        <v>2599</v>
      </c>
      <c r="P953" s="11">
        <v>621.66</v>
      </c>
      <c r="Q953" t="s">
        <v>2609</v>
      </c>
      <c r="R953" t="str">
        <f t="shared" si="87"/>
        <v/>
      </c>
      <c r="S953" s="9">
        <v>5</v>
      </c>
      <c r="T953">
        <f t="shared" si="88"/>
        <v>0</v>
      </c>
      <c r="U953">
        <f t="shared" si="89"/>
        <v>621.66</v>
      </c>
    </row>
    <row r="954" spans="1:21" x14ac:dyDescent="0.35">
      <c r="A954" s="4" t="s">
        <v>966</v>
      </c>
      <c r="B954" s="2">
        <v>45779</v>
      </c>
      <c r="C954" s="9">
        <f t="shared" si="84"/>
        <v>5</v>
      </c>
      <c r="D954" s="9" t="str">
        <f t="shared" si="85"/>
        <v>May</v>
      </c>
      <c r="E954" s="9">
        <f t="shared" si="86"/>
        <v>2025</v>
      </c>
      <c r="F954" t="s">
        <v>2510</v>
      </c>
      <c r="H954" s="9" t="str" cm="1">
        <f t="array" ref="H954">_xlfn.IFS(OR(ISBLANK(G954), G954=""),"Unknown",G954&lt;=12,"Child",G954&lt;=17,"Teen",G954&lt;=29,"Young Adult",G954&lt;=44,"Adult",G954&lt;=59,"Middle Age",G954&lt;=79,"Senior",G954&gt;=80,"Elderly")</f>
        <v>Unknown</v>
      </c>
      <c r="I954" s="4" t="s">
        <v>2561</v>
      </c>
      <c r="K954" s="7">
        <v>94.6</v>
      </c>
      <c r="L954" s="4" t="s">
        <v>2568</v>
      </c>
      <c r="M954" s="4" t="s">
        <v>2579</v>
      </c>
      <c r="N954" s="4" t="s">
        <v>2588</v>
      </c>
      <c r="O954" s="4" t="s">
        <v>2601</v>
      </c>
      <c r="P954" s="11">
        <v>982.79</v>
      </c>
      <c r="Q954" t="s">
        <v>2609</v>
      </c>
      <c r="R954" t="str">
        <f t="shared" si="87"/>
        <v/>
      </c>
      <c r="S954" s="9" t="s">
        <v>2610</v>
      </c>
      <c r="T954">
        <f t="shared" si="88"/>
        <v>0</v>
      </c>
      <c r="U954">
        <f t="shared" si="89"/>
        <v>982.79</v>
      </c>
    </row>
    <row r="955" spans="1:21" x14ac:dyDescent="0.35">
      <c r="A955" s="4" t="s">
        <v>967</v>
      </c>
      <c r="B955" s="2">
        <v>45750</v>
      </c>
      <c r="C955" s="9">
        <f t="shared" si="84"/>
        <v>4</v>
      </c>
      <c r="D955" s="9" t="str">
        <f t="shared" si="85"/>
        <v>Apr</v>
      </c>
      <c r="E955" s="9">
        <f t="shared" si="86"/>
        <v>2025</v>
      </c>
      <c r="F955" t="s">
        <v>2511</v>
      </c>
      <c r="H955" s="9" t="str" cm="1">
        <f t="array" ref="H955">_xlfn.IFS(OR(ISBLANK(G955), G955=""),"Unknown",G955&lt;=12,"Child",G955&lt;=17,"Teen",G955&lt;=29,"Young Adult",G955&lt;=44,"Adult",G955&lt;=59,"Middle Age",G955&lt;=79,"Senior",G955&gt;=80,"Elderly")</f>
        <v>Unknown</v>
      </c>
      <c r="I955" t="s">
        <v>2607</v>
      </c>
      <c r="K955" s="7"/>
      <c r="L955" s="4" t="s">
        <v>2563</v>
      </c>
      <c r="M955" s="4" t="s">
        <v>2575</v>
      </c>
      <c r="N955" s="4" t="s">
        <v>2589</v>
      </c>
      <c r="O955" s="4" t="s">
        <v>2601</v>
      </c>
      <c r="P955" s="11">
        <v>216.37</v>
      </c>
      <c r="Q955" s="4" t="s">
        <v>2602</v>
      </c>
      <c r="R955" t="str">
        <f t="shared" si="87"/>
        <v/>
      </c>
      <c r="S955" s="9" t="s">
        <v>2610</v>
      </c>
      <c r="T955">
        <f t="shared" si="88"/>
        <v>0</v>
      </c>
      <c r="U955">
        <f t="shared" si="89"/>
        <v>216.37</v>
      </c>
    </row>
    <row r="956" spans="1:21" x14ac:dyDescent="0.35">
      <c r="A956" s="4" t="s">
        <v>968</v>
      </c>
      <c r="B956" s="2">
        <v>45619</v>
      </c>
      <c r="C956" s="9">
        <f t="shared" si="84"/>
        <v>11</v>
      </c>
      <c r="D956" s="9" t="str">
        <f t="shared" si="85"/>
        <v>Nov</v>
      </c>
      <c r="E956" s="9">
        <f t="shared" si="86"/>
        <v>2024</v>
      </c>
      <c r="F956" t="s">
        <v>2512</v>
      </c>
      <c r="G956" s="9">
        <v>37</v>
      </c>
      <c r="H956" s="9" t="str" cm="1">
        <f t="array" ref="H956">_xlfn.IFS(OR(ISBLANK(G956), G956=""),"Unknown",G956&lt;=12,"Child",G956&lt;=17,"Teen",G956&lt;=29,"Young Adult",G956&lt;=44,"Adult",G956&lt;=59,"Middle Age",G956&lt;=79,"Senior",G956&gt;=80,"Elderly")</f>
        <v>Adult</v>
      </c>
      <c r="I956" s="4" t="s">
        <v>2607</v>
      </c>
      <c r="K956" s="7"/>
      <c r="L956" s="4" t="s">
        <v>2568</v>
      </c>
      <c r="M956" s="4" t="s">
        <v>2572</v>
      </c>
      <c r="N956" s="4" t="s">
        <v>2584</v>
      </c>
      <c r="O956" s="4" t="s">
        <v>2601</v>
      </c>
      <c r="P956" s="11">
        <v>537.29999999999995</v>
      </c>
      <c r="Q956" t="s">
        <v>2609</v>
      </c>
      <c r="R956" t="str">
        <f t="shared" si="87"/>
        <v/>
      </c>
      <c r="S956" s="9">
        <v>1</v>
      </c>
      <c r="T956">
        <f t="shared" si="88"/>
        <v>0</v>
      </c>
      <c r="U956">
        <f t="shared" si="89"/>
        <v>537.29999999999995</v>
      </c>
    </row>
    <row r="957" spans="1:21" x14ac:dyDescent="0.35">
      <c r="A957" s="4" t="s">
        <v>969</v>
      </c>
      <c r="B957" s="2">
        <v>45733</v>
      </c>
      <c r="C957" s="9">
        <f t="shared" si="84"/>
        <v>3</v>
      </c>
      <c r="D957" s="9" t="str">
        <f t="shared" si="85"/>
        <v>Mar</v>
      </c>
      <c r="E957" s="9">
        <f t="shared" si="86"/>
        <v>2025</v>
      </c>
      <c r="F957" t="s">
        <v>2513</v>
      </c>
      <c r="H957" s="9" t="str" cm="1">
        <f t="array" ref="H957">_xlfn.IFS(OR(ISBLANK(G957), G957=""),"Unknown",G957&lt;=12,"Child",G957&lt;=17,"Teen",G957&lt;=29,"Young Adult",G957&lt;=44,"Adult",G957&lt;=59,"Middle Age",G957&lt;=79,"Senior",G957&gt;=80,"Elderly")</f>
        <v>Unknown</v>
      </c>
      <c r="I957" s="4" t="s">
        <v>2558</v>
      </c>
      <c r="J957" s="7">
        <v>142.9</v>
      </c>
      <c r="K957" s="7"/>
      <c r="L957" s="4" t="s">
        <v>2564</v>
      </c>
      <c r="M957" s="4" t="s">
        <v>2571</v>
      </c>
      <c r="N957" s="4" t="s">
        <v>2586</v>
      </c>
      <c r="O957" s="4" t="s">
        <v>2599</v>
      </c>
      <c r="P957" s="11">
        <v>572.96806906922097</v>
      </c>
      <c r="Q957" s="4" t="s">
        <v>2603</v>
      </c>
      <c r="R957" t="str">
        <f t="shared" si="87"/>
        <v/>
      </c>
      <c r="S957" s="9">
        <v>4</v>
      </c>
      <c r="T957">
        <f t="shared" si="88"/>
        <v>572.96806906922097</v>
      </c>
      <c r="U957">
        <f t="shared" si="89"/>
        <v>0</v>
      </c>
    </row>
    <row r="958" spans="1:21" x14ac:dyDescent="0.35">
      <c r="A958" s="4" t="s">
        <v>970</v>
      </c>
      <c r="B958" s="2">
        <v>45715</v>
      </c>
      <c r="C958" s="9">
        <f t="shared" si="84"/>
        <v>2</v>
      </c>
      <c r="D958" s="9" t="str">
        <f t="shared" si="85"/>
        <v>Feb</v>
      </c>
      <c r="E958" s="9">
        <f t="shared" si="86"/>
        <v>2025</v>
      </c>
      <c r="F958" t="s">
        <v>2514</v>
      </c>
      <c r="H958" s="9" t="str" cm="1">
        <f t="array" ref="H958">_xlfn.IFS(OR(ISBLANK(G958), G958=""),"Unknown",G958&lt;=12,"Child",G958&lt;=17,"Teen",G958&lt;=29,"Young Adult",G958&lt;=44,"Adult",G958&lt;=59,"Middle Age",G958&lt;=79,"Senior",G958&gt;=80,"Elderly")</f>
        <v>Unknown</v>
      </c>
      <c r="I958" s="4" t="s">
        <v>2607</v>
      </c>
      <c r="K958" s="7"/>
      <c r="L958" s="4" t="s">
        <v>2566</v>
      </c>
      <c r="M958" s="4" t="s">
        <v>2575</v>
      </c>
      <c r="N958" s="4" t="s">
        <v>2586</v>
      </c>
      <c r="O958" s="4" t="s">
        <v>2600</v>
      </c>
      <c r="P958" s="11">
        <v>900.97</v>
      </c>
      <c r="Q958" s="4" t="s">
        <v>2602</v>
      </c>
      <c r="R958" t="str">
        <f t="shared" si="87"/>
        <v/>
      </c>
      <c r="S958" s="9" t="s">
        <v>2610</v>
      </c>
      <c r="T958">
        <f t="shared" si="88"/>
        <v>0</v>
      </c>
      <c r="U958">
        <f t="shared" si="89"/>
        <v>900.97</v>
      </c>
    </row>
    <row r="959" spans="1:21" x14ac:dyDescent="0.35">
      <c r="A959" s="4" t="s">
        <v>971</v>
      </c>
      <c r="B959" s="2">
        <v>45457</v>
      </c>
      <c r="C959" s="9">
        <f t="shared" si="84"/>
        <v>6</v>
      </c>
      <c r="D959" s="9" t="str">
        <f t="shared" si="85"/>
        <v>Jun</v>
      </c>
      <c r="E959" s="9">
        <f t="shared" si="86"/>
        <v>2024</v>
      </c>
      <c r="F959" t="s">
        <v>2515</v>
      </c>
      <c r="H959" s="9" t="str" cm="1">
        <f t="array" ref="H959">_xlfn.IFS(OR(ISBLANK(G959), G959=""),"Unknown",G959&lt;=12,"Child",G959&lt;=17,"Teen",G959&lt;=29,"Young Adult",G959&lt;=44,"Adult",G959&lt;=59,"Middle Age",G959&lt;=79,"Senior",G959&gt;=80,"Elderly")</f>
        <v>Unknown</v>
      </c>
      <c r="I959" t="s">
        <v>2607</v>
      </c>
      <c r="K959" s="7">
        <v>109.2</v>
      </c>
      <c r="L959" s="4" t="s">
        <v>2568</v>
      </c>
      <c r="M959" s="4" t="s">
        <v>2571</v>
      </c>
      <c r="N959" s="4" t="s">
        <v>2587</v>
      </c>
      <c r="O959" s="4" t="s">
        <v>2601</v>
      </c>
      <c r="P959" s="11">
        <v>281.32</v>
      </c>
      <c r="Q959" t="s">
        <v>2609</v>
      </c>
      <c r="R959" t="str">
        <f t="shared" si="87"/>
        <v/>
      </c>
      <c r="S959" s="9" t="s">
        <v>2610</v>
      </c>
      <c r="T959">
        <f t="shared" si="88"/>
        <v>0</v>
      </c>
      <c r="U959">
        <f t="shared" si="89"/>
        <v>281.32</v>
      </c>
    </row>
    <row r="960" spans="1:21" x14ac:dyDescent="0.35">
      <c r="A960" s="4" t="s">
        <v>972</v>
      </c>
      <c r="B960" s="2">
        <v>45841</v>
      </c>
      <c r="C960" s="9">
        <f t="shared" si="84"/>
        <v>7</v>
      </c>
      <c r="D960" s="9" t="str">
        <f t="shared" si="85"/>
        <v>Jul</v>
      </c>
      <c r="E960" s="9">
        <f t="shared" si="86"/>
        <v>2025</v>
      </c>
      <c r="F960" t="s">
        <v>2516</v>
      </c>
      <c r="H960" s="9" t="str" cm="1">
        <f t="array" ref="H960">_xlfn.IFS(OR(ISBLANK(G960), G960=""),"Unknown",G960&lt;=12,"Child",G960&lt;=17,"Teen",G960&lt;=29,"Young Adult",G960&lt;=44,"Adult",G960&lt;=59,"Middle Age",G960&lt;=79,"Senior",G960&gt;=80,"Elderly")</f>
        <v>Unknown</v>
      </c>
      <c r="I960" s="4" t="s">
        <v>2561</v>
      </c>
      <c r="J960" s="7">
        <v>144.80000000000001</v>
      </c>
      <c r="K960" s="7"/>
      <c r="L960" s="4" t="s">
        <v>2565</v>
      </c>
      <c r="M960" s="4" t="s">
        <v>2571</v>
      </c>
      <c r="N960" s="4" t="s">
        <v>2586</v>
      </c>
      <c r="O960" s="4" t="s">
        <v>2599</v>
      </c>
      <c r="P960" s="11">
        <v>597.1</v>
      </c>
      <c r="Q960" s="4" t="s">
        <v>2603</v>
      </c>
      <c r="R960" t="str">
        <f t="shared" si="87"/>
        <v/>
      </c>
      <c r="S960" s="9">
        <v>2</v>
      </c>
      <c r="T960">
        <f t="shared" si="88"/>
        <v>597.1</v>
      </c>
      <c r="U960">
        <f t="shared" si="89"/>
        <v>0</v>
      </c>
    </row>
    <row r="961" spans="1:21" x14ac:dyDescent="0.35">
      <c r="A961" s="4" t="s">
        <v>973</v>
      </c>
      <c r="B961" s="2">
        <v>45496</v>
      </c>
      <c r="C961" s="9">
        <f t="shared" si="84"/>
        <v>7</v>
      </c>
      <c r="D961" s="9" t="str">
        <f t="shared" si="85"/>
        <v>Jul</v>
      </c>
      <c r="E961" s="9">
        <f t="shared" si="86"/>
        <v>2024</v>
      </c>
      <c r="F961" t="s">
        <v>2517</v>
      </c>
      <c r="H961" s="9" t="str" cm="1">
        <f t="array" ref="H961">_xlfn.IFS(OR(ISBLANK(G961), G961=""),"Unknown",G961&lt;=12,"Child",G961&lt;=17,"Teen",G961&lt;=29,"Young Adult",G961&lt;=44,"Adult",G961&lt;=59,"Middle Age",G961&lt;=79,"Senior",G961&gt;=80,"Elderly")</f>
        <v>Unknown</v>
      </c>
      <c r="I961" s="4" t="s">
        <v>2558</v>
      </c>
      <c r="K961" s="7">
        <v>83.8</v>
      </c>
      <c r="L961" s="4" t="s">
        <v>2563</v>
      </c>
      <c r="M961" s="4" t="s">
        <v>2578</v>
      </c>
      <c r="N961" s="4" t="s">
        <v>2585</v>
      </c>
      <c r="O961" s="4" t="s">
        <v>2599</v>
      </c>
      <c r="P961" s="11">
        <v>204.06</v>
      </c>
      <c r="Q961" t="s">
        <v>2609</v>
      </c>
      <c r="R961" t="str">
        <f t="shared" si="87"/>
        <v/>
      </c>
      <c r="S961" s="9" t="s">
        <v>2610</v>
      </c>
      <c r="T961">
        <f t="shared" si="88"/>
        <v>0</v>
      </c>
      <c r="U961">
        <f t="shared" si="89"/>
        <v>204.06</v>
      </c>
    </row>
    <row r="962" spans="1:21" x14ac:dyDescent="0.35">
      <c r="A962" s="4" t="s">
        <v>974</v>
      </c>
      <c r="B962" s="2">
        <v>45717</v>
      </c>
      <c r="C962" s="9">
        <f t="shared" ref="C962:C1001" si="90">MONTH(B962)</f>
        <v>3</v>
      </c>
      <c r="D962" s="9" t="str">
        <f t="shared" ref="D962:D1001" si="91">TEXT(B962, "mmm")</f>
        <v>Mar</v>
      </c>
      <c r="E962" s="9">
        <f t="shared" ref="E962:E1001" si="92">YEAR(B962)</f>
        <v>2025</v>
      </c>
      <c r="F962" t="s">
        <v>2518</v>
      </c>
      <c r="H962" s="9" t="str" cm="1">
        <f t="array" ref="H962">_xlfn.IFS(OR(ISBLANK(G962), G962=""),"Unknown",G962&lt;=12,"Child",G962&lt;=17,"Teen",G962&lt;=29,"Young Adult",G962&lt;=44,"Adult",G962&lt;=59,"Middle Age",G962&lt;=79,"Senior",G962&gt;=80,"Elderly")</f>
        <v>Unknown</v>
      </c>
      <c r="I962" s="4" t="s">
        <v>2558</v>
      </c>
      <c r="K962" s="7"/>
      <c r="L962" s="4" t="s">
        <v>2568</v>
      </c>
      <c r="M962" s="4" t="s">
        <v>2580</v>
      </c>
      <c r="N962" s="4" t="s">
        <v>2590</v>
      </c>
      <c r="O962" s="4" t="s">
        <v>2601</v>
      </c>
      <c r="P962" s="11">
        <v>714.57</v>
      </c>
      <c r="Q962" s="4" t="s">
        <v>2602</v>
      </c>
      <c r="R962" t="str">
        <f t="shared" ref="R962:R1001" si="93">IF(AND(OR(ISBLANK(P962), P962=""), Q962="Unpaid"), "Needs Review", "")</f>
        <v/>
      </c>
      <c r="S962" s="9">
        <v>2</v>
      </c>
      <c r="T962">
        <f t="shared" ref="T962:T1001" si="94">IF(Q962="Paid",P962,0)</f>
        <v>0</v>
      </c>
      <c r="U962">
        <f t="shared" ref="U962:U1001" si="95">IF(OR(Q962="Unpaid", Q962 = "Status Missing", Q962 = "Pending"), P962, 0)</f>
        <v>714.57</v>
      </c>
    </row>
    <row r="963" spans="1:21" x14ac:dyDescent="0.35">
      <c r="A963" s="4" t="s">
        <v>975</v>
      </c>
      <c r="B963" s="2">
        <v>45779</v>
      </c>
      <c r="C963" s="9">
        <f t="shared" si="90"/>
        <v>5</v>
      </c>
      <c r="D963" s="9" t="str">
        <f t="shared" si="91"/>
        <v>May</v>
      </c>
      <c r="E963" s="9">
        <f t="shared" si="92"/>
        <v>2025</v>
      </c>
      <c r="F963" t="s">
        <v>2519</v>
      </c>
      <c r="H963" s="9" t="str" cm="1">
        <f t="array" ref="H963">_xlfn.IFS(OR(ISBLANK(G963), G963=""),"Unknown",G963&lt;=12,"Child",G963&lt;=17,"Teen",G963&lt;=29,"Young Adult",G963&lt;=44,"Adult",G963&lt;=59,"Middle Age",G963&lt;=79,"Senior",G963&gt;=80,"Elderly")</f>
        <v>Unknown</v>
      </c>
      <c r="I963" s="4" t="s">
        <v>2607</v>
      </c>
      <c r="J963" s="7">
        <v>133.30000000000001</v>
      </c>
      <c r="K963" s="7">
        <v>56.4</v>
      </c>
      <c r="L963" s="4" t="s">
        <v>2565</v>
      </c>
      <c r="M963" s="4" t="s">
        <v>2573</v>
      </c>
      <c r="N963" s="4" t="s">
        <v>2588</v>
      </c>
      <c r="O963" s="4" t="s">
        <v>2600</v>
      </c>
      <c r="P963" s="11">
        <v>479.31</v>
      </c>
      <c r="Q963" t="s">
        <v>2609</v>
      </c>
      <c r="R963" t="str">
        <f t="shared" si="93"/>
        <v/>
      </c>
      <c r="S963" s="9" t="s">
        <v>2610</v>
      </c>
      <c r="T963">
        <f t="shared" si="94"/>
        <v>0</v>
      </c>
      <c r="U963">
        <f t="shared" si="95"/>
        <v>479.31</v>
      </c>
    </row>
    <row r="964" spans="1:21" x14ac:dyDescent="0.35">
      <c r="A964" s="4" t="s">
        <v>976</v>
      </c>
      <c r="B964" s="2">
        <v>45619</v>
      </c>
      <c r="C964" s="9">
        <f t="shared" si="90"/>
        <v>11</v>
      </c>
      <c r="D964" s="9" t="str">
        <f t="shared" si="91"/>
        <v>Nov</v>
      </c>
      <c r="E964" s="9">
        <f t="shared" si="92"/>
        <v>2024</v>
      </c>
      <c r="F964" t="s">
        <v>2520</v>
      </c>
      <c r="G964" s="9">
        <v>63</v>
      </c>
      <c r="H964" s="9" t="str" cm="1">
        <f t="array" ref="H964">_xlfn.IFS(OR(ISBLANK(G964), G964=""),"Unknown",G964&lt;=12,"Child",G964&lt;=17,"Teen",G964&lt;=29,"Young Adult",G964&lt;=44,"Adult",G964&lt;=59,"Middle Age",G964&lt;=79,"Senior",G964&gt;=80,"Elderly")</f>
        <v>Senior</v>
      </c>
      <c r="I964" t="s">
        <v>2607</v>
      </c>
      <c r="K964" s="7">
        <v>102.1</v>
      </c>
      <c r="L964" s="4" t="s">
        <v>2563</v>
      </c>
      <c r="M964" s="4" t="s">
        <v>2569</v>
      </c>
      <c r="N964" s="4" t="s">
        <v>2586</v>
      </c>
      <c r="O964" s="4" t="s">
        <v>2599</v>
      </c>
      <c r="P964" s="11">
        <v>652.89</v>
      </c>
      <c r="Q964" s="4" t="s">
        <v>2602</v>
      </c>
      <c r="R964" t="str">
        <f t="shared" si="93"/>
        <v/>
      </c>
      <c r="S964" s="9">
        <v>4</v>
      </c>
      <c r="T964">
        <f t="shared" si="94"/>
        <v>0</v>
      </c>
      <c r="U964">
        <f t="shared" si="95"/>
        <v>652.89</v>
      </c>
    </row>
    <row r="965" spans="1:21" x14ac:dyDescent="0.35">
      <c r="A965" s="4" t="s">
        <v>977</v>
      </c>
      <c r="B965" s="2">
        <v>45781</v>
      </c>
      <c r="C965" s="9">
        <f t="shared" si="90"/>
        <v>5</v>
      </c>
      <c r="D965" s="9" t="str">
        <f t="shared" si="91"/>
        <v>May</v>
      </c>
      <c r="E965" s="9">
        <f t="shared" si="92"/>
        <v>2025</v>
      </c>
      <c r="F965" t="s">
        <v>2521</v>
      </c>
      <c r="G965" s="9">
        <v>67</v>
      </c>
      <c r="H965" s="9" t="str" cm="1">
        <f t="array" ref="H965">_xlfn.IFS(OR(ISBLANK(G965), G965=""),"Unknown",G965&lt;=12,"Child",G965&lt;=17,"Teen",G965&lt;=29,"Young Adult",G965&lt;=44,"Adult",G965&lt;=59,"Middle Age",G965&lt;=79,"Senior",G965&gt;=80,"Elderly")</f>
        <v>Senior</v>
      </c>
      <c r="I965" s="4" t="s">
        <v>2558</v>
      </c>
      <c r="K965" s="7">
        <v>60.1</v>
      </c>
      <c r="L965" s="4" t="s">
        <v>2567</v>
      </c>
      <c r="M965" s="4" t="s">
        <v>2577</v>
      </c>
      <c r="N965" s="4" t="s">
        <v>2584</v>
      </c>
      <c r="O965" s="4" t="s">
        <v>2598</v>
      </c>
      <c r="P965" s="11">
        <v>704.07</v>
      </c>
      <c r="Q965" t="s">
        <v>2609</v>
      </c>
      <c r="R965" t="str">
        <f t="shared" si="93"/>
        <v/>
      </c>
      <c r="S965" s="9">
        <v>1</v>
      </c>
      <c r="T965">
        <f t="shared" si="94"/>
        <v>0</v>
      </c>
      <c r="U965">
        <f t="shared" si="95"/>
        <v>704.07</v>
      </c>
    </row>
    <row r="966" spans="1:21" x14ac:dyDescent="0.35">
      <c r="A966" s="4" t="s">
        <v>978</v>
      </c>
      <c r="B966" s="2">
        <v>45503</v>
      </c>
      <c r="C966" s="9">
        <f t="shared" si="90"/>
        <v>7</v>
      </c>
      <c r="D966" s="9" t="str">
        <f t="shared" si="91"/>
        <v>Jul</v>
      </c>
      <c r="E966" s="9">
        <f t="shared" si="92"/>
        <v>2024</v>
      </c>
      <c r="F966" t="s">
        <v>2522</v>
      </c>
      <c r="H966" s="9" t="str" cm="1">
        <f t="array" ref="H966">_xlfn.IFS(OR(ISBLANK(G966), G966=""),"Unknown",G966&lt;=12,"Child",G966&lt;=17,"Teen",G966&lt;=29,"Young Adult",G966&lt;=44,"Adult",G966&lt;=59,"Middle Age",G966&lt;=79,"Senior",G966&gt;=80,"Elderly")</f>
        <v>Unknown</v>
      </c>
      <c r="I966" s="4" t="s">
        <v>2558</v>
      </c>
      <c r="K966" s="7">
        <v>87</v>
      </c>
      <c r="L966" s="4" t="s">
        <v>2565</v>
      </c>
      <c r="M966" s="4" t="s">
        <v>2572</v>
      </c>
      <c r="N966" s="4" t="s">
        <v>2587</v>
      </c>
      <c r="O966" s="4" t="s">
        <v>2601</v>
      </c>
      <c r="P966" s="11">
        <v>544.71</v>
      </c>
      <c r="Q966" s="4" t="s">
        <v>2603</v>
      </c>
      <c r="R966" t="str">
        <f t="shared" si="93"/>
        <v/>
      </c>
      <c r="S966" s="9">
        <v>5</v>
      </c>
      <c r="T966">
        <f t="shared" si="94"/>
        <v>544.71</v>
      </c>
      <c r="U966">
        <f t="shared" si="95"/>
        <v>0</v>
      </c>
    </row>
    <row r="967" spans="1:21" x14ac:dyDescent="0.35">
      <c r="A967" s="4" t="s">
        <v>979</v>
      </c>
      <c r="B967" s="2">
        <v>45801</v>
      </c>
      <c r="C967" s="9">
        <f t="shared" si="90"/>
        <v>5</v>
      </c>
      <c r="D967" s="9" t="str">
        <f t="shared" si="91"/>
        <v>May</v>
      </c>
      <c r="E967" s="9">
        <f t="shared" si="92"/>
        <v>2025</v>
      </c>
      <c r="F967" t="s">
        <v>2523</v>
      </c>
      <c r="H967" s="9" t="str" cm="1">
        <f t="array" ref="H967">_xlfn.IFS(OR(ISBLANK(G967), G967=""),"Unknown",G967&lt;=12,"Child",G967&lt;=17,"Teen",G967&lt;=29,"Young Adult",G967&lt;=44,"Adult",G967&lt;=59,"Middle Age",G967&lt;=79,"Senior",G967&gt;=80,"Elderly")</f>
        <v>Unknown</v>
      </c>
      <c r="I967" s="4" t="s">
        <v>2607</v>
      </c>
      <c r="K967" s="7"/>
      <c r="L967" s="4" t="s">
        <v>2565</v>
      </c>
      <c r="M967" s="4" t="s">
        <v>2580</v>
      </c>
      <c r="N967" s="4" t="s">
        <v>2590</v>
      </c>
      <c r="O967" s="4" t="s">
        <v>2598</v>
      </c>
      <c r="P967" s="11">
        <v>488.41</v>
      </c>
      <c r="Q967" t="s">
        <v>2609</v>
      </c>
      <c r="R967" t="str">
        <f t="shared" si="93"/>
        <v/>
      </c>
      <c r="S967" s="9">
        <v>3</v>
      </c>
      <c r="T967">
        <f t="shared" si="94"/>
        <v>0</v>
      </c>
      <c r="U967">
        <f t="shared" si="95"/>
        <v>488.41</v>
      </c>
    </row>
    <row r="968" spans="1:21" x14ac:dyDescent="0.35">
      <c r="A968" s="4" t="s">
        <v>980</v>
      </c>
      <c r="B968" s="2">
        <v>45330</v>
      </c>
      <c r="C968" s="9">
        <f t="shared" si="90"/>
        <v>2</v>
      </c>
      <c r="D968" s="9" t="str">
        <f t="shared" si="91"/>
        <v>Feb</v>
      </c>
      <c r="E968" s="9">
        <f t="shared" si="92"/>
        <v>2024</v>
      </c>
      <c r="F968" t="s">
        <v>2524</v>
      </c>
      <c r="H968" s="9" t="str" cm="1">
        <f t="array" ref="H968">_xlfn.IFS(OR(ISBLANK(G968), G968=""),"Unknown",G968&lt;=12,"Child",G968&lt;=17,"Teen",G968&lt;=29,"Young Adult",G968&lt;=44,"Adult",G968&lt;=59,"Middle Age",G968&lt;=79,"Senior",G968&gt;=80,"Elderly")</f>
        <v>Unknown</v>
      </c>
      <c r="I968" s="4" t="s">
        <v>2558</v>
      </c>
      <c r="J968" s="7">
        <v>124.2</v>
      </c>
      <c r="K968" s="7"/>
      <c r="L968" s="4" t="s">
        <v>2563</v>
      </c>
      <c r="M968" s="4" t="s">
        <v>2581</v>
      </c>
      <c r="N968" s="4" t="s">
        <v>2587</v>
      </c>
      <c r="O968" s="4" t="s">
        <v>2598</v>
      </c>
      <c r="P968" s="11">
        <v>811.48</v>
      </c>
      <c r="Q968" s="4" t="s">
        <v>2604</v>
      </c>
      <c r="R968" t="str">
        <f t="shared" si="93"/>
        <v/>
      </c>
      <c r="S968" s="9" t="s">
        <v>2610</v>
      </c>
      <c r="T968">
        <f t="shared" si="94"/>
        <v>0</v>
      </c>
      <c r="U968">
        <f t="shared" si="95"/>
        <v>811.48</v>
      </c>
    </row>
    <row r="969" spans="1:21" x14ac:dyDescent="0.35">
      <c r="A969" s="4" t="s">
        <v>981</v>
      </c>
      <c r="B969" s="2">
        <v>45394</v>
      </c>
      <c r="C969" s="9">
        <f t="shared" si="90"/>
        <v>4</v>
      </c>
      <c r="D969" s="9" t="str">
        <f t="shared" si="91"/>
        <v>Apr</v>
      </c>
      <c r="E969" s="9">
        <f t="shared" si="92"/>
        <v>2024</v>
      </c>
      <c r="F969" t="s">
        <v>2525</v>
      </c>
      <c r="H969" s="9" t="str" cm="1">
        <f t="array" ref="H969">_xlfn.IFS(OR(ISBLANK(G969), G969=""),"Unknown",G969&lt;=12,"Child",G969&lt;=17,"Teen",G969&lt;=29,"Young Adult",G969&lt;=44,"Adult",G969&lt;=59,"Middle Age",G969&lt;=79,"Senior",G969&gt;=80,"Elderly")</f>
        <v>Unknown</v>
      </c>
      <c r="I969" s="4" t="s">
        <v>2558</v>
      </c>
      <c r="K969" s="7">
        <v>51.8</v>
      </c>
      <c r="L969" s="4" t="s">
        <v>2565</v>
      </c>
      <c r="M969" s="4" t="s">
        <v>2574</v>
      </c>
      <c r="N969" s="4" t="s">
        <v>2589</v>
      </c>
      <c r="O969" s="4" t="s">
        <v>2598</v>
      </c>
      <c r="P969" s="11">
        <v>301.89</v>
      </c>
      <c r="Q969" s="4" t="s">
        <v>2603</v>
      </c>
      <c r="R969" t="str">
        <f t="shared" si="93"/>
        <v/>
      </c>
      <c r="S969" s="9">
        <v>1</v>
      </c>
      <c r="T969">
        <f t="shared" si="94"/>
        <v>301.89</v>
      </c>
      <c r="U969">
        <f t="shared" si="95"/>
        <v>0</v>
      </c>
    </row>
    <row r="970" spans="1:21" x14ac:dyDescent="0.35">
      <c r="A970" s="4" t="s">
        <v>982</v>
      </c>
      <c r="B970" s="2">
        <v>45466</v>
      </c>
      <c r="C970" s="9">
        <f t="shared" si="90"/>
        <v>6</v>
      </c>
      <c r="D970" s="9" t="str">
        <f t="shared" si="91"/>
        <v>Jun</v>
      </c>
      <c r="E970" s="9">
        <f t="shared" si="92"/>
        <v>2024</v>
      </c>
      <c r="F970" t="s">
        <v>2526</v>
      </c>
      <c r="G970" s="9">
        <v>81</v>
      </c>
      <c r="H970" s="9" t="str" cm="1">
        <f t="array" ref="H970">_xlfn.IFS(OR(ISBLANK(G970), G970=""),"Unknown",G970&lt;=12,"Child",G970&lt;=17,"Teen",G970&lt;=29,"Young Adult",G970&lt;=44,"Adult",G970&lt;=59,"Middle Age",G970&lt;=79,"Senior",G970&gt;=80,"Elderly")</f>
        <v>Elderly</v>
      </c>
      <c r="I970" s="4" t="s">
        <v>2607</v>
      </c>
      <c r="J970" s="7">
        <v>130</v>
      </c>
      <c r="K970" s="7"/>
      <c r="L970" s="4" t="s">
        <v>2566</v>
      </c>
      <c r="M970" s="4" t="s">
        <v>2580</v>
      </c>
      <c r="N970" s="4" t="s">
        <v>2587</v>
      </c>
      <c r="O970" s="4" t="s">
        <v>2600</v>
      </c>
      <c r="P970" s="11">
        <v>111.4</v>
      </c>
      <c r="Q970" s="4" t="s">
        <v>2602</v>
      </c>
      <c r="R970" t="str">
        <f t="shared" si="93"/>
        <v/>
      </c>
      <c r="S970" s="9">
        <v>4</v>
      </c>
      <c r="T970">
        <f t="shared" si="94"/>
        <v>0</v>
      </c>
      <c r="U970">
        <f t="shared" si="95"/>
        <v>111.4</v>
      </c>
    </row>
    <row r="971" spans="1:21" x14ac:dyDescent="0.35">
      <c r="A971" s="4" t="s">
        <v>983</v>
      </c>
      <c r="B971" s="2">
        <v>45615</v>
      </c>
      <c r="C971" s="9">
        <f t="shared" si="90"/>
        <v>11</v>
      </c>
      <c r="D971" s="9" t="str">
        <f t="shared" si="91"/>
        <v>Nov</v>
      </c>
      <c r="E971" s="9">
        <f t="shared" si="92"/>
        <v>2024</v>
      </c>
      <c r="F971" t="s">
        <v>2527</v>
      </c>
      <c r="H971" s="9" t="str" cm="1">
        <f t="array" ref="H971">_xlfn.IFS(OR(ISBLANK(G971), G971=""),"Unknown",G971&lt;=12,"Child",G971&lt;=17,"Teen",G971&lt;=29,"Young Adult",G971&lt;=44,"Adult",G971&lt;=59,"Middle Age",G971&lt;=79,"Senior",G971&gt;=80,"Elderly")</f>
        <v>Unknown</v>
      </c>
      <c r="I971" s="4" t="s">
        <v>2558</v>
      </c>
      <c r="K971" s="7">
        <v>54.3</v>
      </c>
      <c r="L971" s="4" t="s">
        <v>2564</v>
      </c>
      <c r="M971" s="4" t="s">
        <v>2575</v>
      </c>
      <c r="N971" s="4" t="s">
        <v>2585</v>
      </c>
      <c r="O971" s="4" t="s">
        <v>2599</v>
      </c>
      <c r="P971" s="11">
        <v>862.4</v>
      </c>
      <c r="Q971" t="s">
        <v>2609</v>
      </c>
      <c r="R971" t="str">
        <f t="shared" si="93"/>
        <v/>
      </c>
      <c r="S971" s="9">
        <v>4</v>
      </c>
      <c r="T971">
        <f t="shared" si="94"/>
        <v>0</v>
      </c>
      <c r="U971">
        <f t="shared" si="95"/>
        <v>862.4</v>
      </c>
    </row>
    <row r="972" spans="1:21" x14ac:dyDescent="0.35">
      <c r="A972" s="4" t="s">
        <v>984</v>
      </c>
      <c r="B972" s="2">
        <v>45500</v>
      </c>
      <c r="C972" s="9">
        <f t="shared" si="90"/>
        <v>7</v>
      </c>
      <c r="D972" s="9" t="str">
        <f t="shared" si="91"/>
        <v>Jul</v>
      </c>
      <c r="E972" s="9">
        <f t="shared" si="92"/>
        <v>2024</v>
      </c>
      <c r="F972" t="s">
        <v>2528</v>
      </c>
      <c r="H972" s="9" t="str" cm="1">
        <f t="array" ref="H972">_xlfn.IFS(OR(ISBLANK(G972), G972=""),"Unknown",G972&lt;=12,"Child",G972&lt;=17,"Teen",G972&lt;=29,"Young Adult",G972&lt;=44,"Adult",G972&lt;=59,"Middle Age",G972&lt;=79,"Senior",G972&gt;=80,"Elderly")</f>
        <v>Unknown</v>
      </c>
      <c r="I972" s="4" t="s">
        <v>2607</v>
      </c>
      <c r="J972" s="7">
        <v>149.1</v>
      </c>
      <c r="K972" s="7"/>
      <c r="L972" s="4" t="s">
        <v>2568</v>
      </c>
      <c r="M972" s="4" t="s">
        <v>2576</v>
      </c>
      <c r="N972" s="4" t="s">
        <v>2588</v>
      </c>
      <c r="O972" s="4" t="s">
        <v>2601</v>
      </c>
      <c r="P972" s="11">
        <v>611.33000000000004</v>
      </c>
      <c r="Q972" t="s">
        <v>2609</v>
      </c>
      <c r="R972" t="str">
        <f t="shared" si="93"/>
        <v/>
      </c>
      <c r="S972" s="9" t="s">
        <v>2610</v>
      </c>
      <c r="T972">
        <f t="shared" si="94"/>
        <v>0</v>
      </c>
      <c r="U972">
        <f t="shared" si="95"/>
        <v>611.33000000000004</v>
      </c>
    </row>
    <row r="973" spans="1:21" x14ac:dyDescent="0.35">
      <c r="A973" s="4" t="s">
        <v>985</v>
      </c>
      <c r="B973" s="2">
        <v>45576</v>
      </c>
      <c r="C973" s="9">
        <f t="shared" si="90"/>
        <v>10</v>
      </c>
      <c r="D973" s="9" t="str">
        <f t="shared" si="91"/>
        <v>Oct</v>
      </c>
      <c r="E973" s="9">
        <f t="shared" si="92"/>
        <v>2024</v>
      </c>
      <c r="F973" t="s">
        <v>2529</v>
      </c>
      <c r="H973" s="9" t="str" cm="1">
        <f t="array" ref="H973">_xlfn.IFS(OR(ISBLANK(G973), G973=""),"Unknown",G973&lt;=12,"Child",G973&lt;=17,"Teen",G973&lt;=29,"Young Adult",G973&lt;=44,"Adult",G973&lt;=59,"Middle Age",G973&lt;=79,"Senior",G973&gt;=80,"Elderly")</f>
        <v>Unknown</v>
      </c>
      <c r="I973" s="4" t="s">
        <v>2561</v>
      </c>
      <c r="K973" s="7">
        <v>75.900000000000006</v>
      </c>
      <c r="L973" s="4" t="s">
        <v>2564</v>
      </c>
      <c r="M973" s="4" t="s">
        <v>2569</v>
      </c>
      <c r="N973" s="4" t="s">
        <v>2589</v>
      </c>
      <c r="O973" s="4" t="s">
        <v>2601</v>
      </c>
      <c r="P973" s="11">
        <v>423.82963267860202</v>
      </c>
      <c r="Q973" s="4" t="s">
        <v>2603</v>
      </c>
      <c r="R973" t="str">
        <f t="shared" si="93"/>
        <v/>
      </c>
      <c r="S973" s="9">
        <v>5</v>
      </c>
      <c r="T973">
        <f t="shared" si="94"/>
        <v>423.82963267860202</v>
      </c>
      <c r="U973">
        <f t="shared" si="95"/>
        <v>0</v>
      </c>
    </row>
    <row r="974" spans="1:21" x14ac:dyDescent="0.35">
      <c r="A974" s="4" t="s">
        <v>986</v>
      </c>
      <c r="B974" s="2">
        <v>45501</v>
      </c>
      <c r="C974" s="9">
        <f t="shared" si="90"/>
        <v>7</v>
      </c>
      <c r="D974" s="9" t="str">
        <f t="shared" si="91"/>
        <v>Jul</v>
      </c>
      <c r="E974" s="9">
        <f t="shared" si="92"/>
        <v>2024</v>
      </c>
      <c r="F974" t="s">
        <v>2530</v>
      </c>
      <c r="G974" s="9">
        <v>56</v>
      </c>
      <c r="H974" s="9" t="str" cm="1">
        <f t="array" ref="H974">_xlfn.IFS(OR(ISBLANK(G974), G974=""),"Unknown",G974&lt;=12,"Child",G974&lt;=17,"Teen",G974&lt;=29,"Young Adult",G974&lt;=44,"Adult",G974&lt;=59,"Middle Age",G974&lt;=79,"Senior",G974&gt;=80,"Elderly")</f>
        <v>Middle Age</v>
      </c>
      <c r="I974" s="4" t="s">
        <v>2558</v>
      </c>
      <c r="J974" s="7">
        <v>165.8</v>
      </c>
      <c r="K974" s="7">
        <v>53.3</v>
      </c>
      <c r="L974" s="4" t="s">
        <v>2565</v>
      </c>
      <c r="M974" s="4" t="s">
        <v>2582</v>
      </c>
      <c r="N974" s="4" t="s">
        <v>2584</v>
      </c>
      <c r="O974" s="4" t="s">
        <v>2598</v>
      </c>
      <c r="P974" s="11">
        <v>508.54</v>
      </c>
      <c r="Q974" s="4" t="s">
        <v>2603</v>
      </c>
      <c r="R974" t="str">
        <f t="shared" si="93"/>
        <v/>
      </c>
      <c r="S974" s="9">
        <v>5</v>
      </c>
      <c r="T974">
        <f t="shared" si="94"/>
        <v>508.54</v>
      </c>
      <c r="U974">
        <f t="shared" si="95"/>
        <v>0</v>
      </c>
    </row>
    <row r="975" spans="1:21" x14ac:dyDescent="0.35">
      <c r="A975" s="4" t="s">
        <v>987</v>
      </c>
      <c r="B975" s="2">
        <v>45778</v>
      </c>
      <c r="C975" s="9">
        <f t="shared" si="90"/>
        <v>5</v>
      </c>
      <c r="D975" s="9" t="str">
        <f t="shared" si="91"/>
        <v>May</v>
      </c>
      <c r="E975" s="9">
        <f t="shared" si="92"/>
        <v>2025</v>
      </c>
      <c r="F975" t="s">
        <v>2531</v>
      </c>
      <c r="H975" s="9" t="str" cm="1">
        <f t="array" ref="H975">_xlfn.IFS(OR(ISBLANK(G975), G975=""),"Unknown",G975&lt;=12,"Child",G975&lt;=17,"Teen",G975&lt;=29,"Young Adult",G975&lt;=44,"Adult",G975&lt;=59,"Middle Age",G975&lt;=79,"Senior",G975&gt;=80,"Elderly")</f>
        <v>Unknown</v>
      </c>
      <c r="I975" t="s">
        <v>2607</v>
      </c>
      <c r="K975" s="7">
        <v>54.4</v>
      </c>
      <c r="L975" s="4" t="s">
        <v>2566</v>
      </c>
      <c r="M975" s="4" t="s">
        <v>2576</v>
      </c>
      <c r="N975" s="4" t="s">
        <v>2587</v>
      </c>
      <c r="O975" s="4" t="s">
        <v>2601</v>
      </c>
      <c r="P975" s="11">
        <v>235.66</v>
      </c>
      <c r="Q975" s="4" t="s">
        <v>2603</v>
      </c>
      <c r="R975" t="str">
        <f t="shared" si="93"/>
        <v/>
      </c>
      <c r="S975" s="9">
        <v>3</v>
      </c>
      <c r="T975">
        <f t="shared" si="94"/>
        <v>235.66</v>
      </c>
      <c r="U975">
        <f t="shared" si="95"/>
        <v>0</v>
      </c>
    </row>
    <row r="976" spans="1:21" x14ac:dyDescent="0.35">
      <c r="A976" s="4" t="s">
        <v>988</v>
      </c>
      <c r="B976" s="2">
        <v>45576</v>
      </c>
      <c r="C976" s="9">
        <f t="shared" si="90"/>
        <v>10</v>
      </c>
      <c r="D976" s="9" t="str">
        <f t="shared" si="91"/>
        <v>Oct</v>
      </c>
      <c r="E976" s="9">
        <f t="shared" si="92"/>
        <v>2024</v>
      </c>
      <c r="F976" t="s">
        <v>2532</v>
      </c>
      <c r="H976" s="9" t="str" cm="1">
        <f t="array" ref="H976">_xlfn.IFS(OR(ISBLANK(G976), G976=""),"Unknown",G976&lt;=12,"Child",G976&lt;=17,"Teen",G976&lt;=29,"Young Adult",G976&lt;=44,"Adult",G976&lt;=59,"Middle Age",G976&lt;=79,"Senior",G976&gt;=80,"Elderly")</f>
        <v>Unknown</v>
      </c>
      <c r="I976" s="4" t="s">
        <v>2561</v>
      </c>
      <c r="K976" s="7">
        <v>95.3</v>
      </c>
      <c r="L976" s="4" t="s">
        <v>2565</v>
      </c>
      <c r="M976" s="4" t="s">
        <v>2571</v>
      </c>
      <c r="N976" s="4" t="s">
        <v>2588</v>
      </c>
      <c r="O976" s="4" t="s">
        <v>2599</v>
      </c>
      <c r="P976" s="11">
        <v>128.03</v>
      </c>
      <c r="Q976" t="s">
        <v>2609</v>
      </c>
      <c r="R976" t="str">
        <f t="shared" si="93"/>
        <v/>
      </c>
      <c r="S976" s="9">
        <v>4</v>
      </c>
      <c r="T976">
        <f t="shared" si="94"/>
        <v>0</v>
      </c>
      <c r="U976">
        <f t="shared" si="95"/>
        <v>128.03</v>
      </c>
    </row>
    <row r="977" spans="1:21" x14ac:dyDescent="0.35">
      <c r="A977" s="4" t="s">
        <v>989</v>
      </c>
      <c r="B977" s="2">
        <v>45611</v>
      </c>
      <c r="C977" s="9">
        <f t="shared" si="90"/>
        <v>11</v>
      </c>
      <c r="D977" s="9" t="str">
        <f t="shared" si="91"/>
        <v>Nov</v>
      </c>
      <c r="E977" s="9">
        <f t="shared" si="92"/>
        <v>2024</v>
      </c>
      <c r="F977" t="s">
        <v>2533</v>
      </c>
      <c r="H977" s="9" t="str" cm="1">
        <f t="array" ref="H977">_xlfn.IFS(OR(ISBLANK(G977), G977=""),"Unknown",G977&lt;=12,"Child",G977&lt;=17,"Teen",G977&lt;=29,"Young Adult",G977&lt;=44,"Adult",G977&lt;=59,"Middle Age",G977&lt;=79,"Senior",G977&gt;=80,"Elderly")</f>
        <v>Unknown</v>
      </c>
      <c r="I977" s="4" t="s">
        <v>2607</v>
      </c>
      <c r="K977" s="7">
        <v>111.4</v>
      </c>
      <c r="L977" s="4" t="s">
        <v>2567</v>
      </c>
      <c r="M977" s="4" t="s">
        <v>2574</v>
      </c>
      <c r="N977" s="4" t="s">
        <v>2591</v>
      </c>
      <c r="O977" s="4" t="s">
        <v>2601</v>
      </c>
      <c r="P977" s="11">
        <v>623.885442219727</v>
      </c>
      <c r="Q977" s="4" t="s">
        <v>2602</v>
      </c>
      <c r="R977" t="str">
        <f t="shared" si="93"/>
        <v/>
      </c>
      <c r="S977" s="9">
        <v>1</v>
      </c>
      <c r="T977">
        <f t="shared" si="94"/>
        <v>0</v>
      </c>
      <c r="U977">
        <f t="shared" si="95"/>
        <v>623.885442219727</v>
      </c>
    </row>
    <row r="978" spans="1:21" x14ac:dyDescent="0.35">
      <c r="A978" s="4" t="s">
        <v>990</v>
      </c>
      <c r="B978" s="2">
        <v>45473</v>
      </c>
      <c r="C978" s="9">
        <f t="shared" si="90"/>
        <v>6</v>
      </c>
      <c r="D978" s="9" t="str">
        <f t="shared" si="91"/>
        <v>Jun</v>
      </c>
      <c r="E978" s="9">
        <f t="shared" si="92"/>
        <v>2024</v>
      </c>
      <c r="F978" t="s">
        <v>2534</v>
      </c>
      <c r="H978" s="9" t="str" cm="1">
        <f t="array" ref="H978">_xlfn.IFS(OR(ISBLANK(G978), G978=""),"Unknown",G978&lt;=12,"Child",G978&lt;=17,"Teen",G978&lt;=29,"Young Adult",G978&lt;=44,"Adult",G978&lt;=59,"Middle Age",G978&lt;=79,"Senior",G978&gt;=80,"Elderly")</f>
        <v>Unknown</v>
      </c>
      <c r="I978" s="4" t="s">
        <v>2607</v>
      </c>
      <c r="K978" s="7">
        <v>112.8</v>
      </c>
      <c r="L978" s="4" t="s">
        <v>2564</v>
      </c>
      <c r="M978" s="4" t="s">
        <v>2582</v>
      </c>
      <c r="N978" s="4" t="s">
        <v>2584</v>
      </c>
      <c r="O978" s="4" t="s">
        <v>2600</v>
      </c>
      <c r="P978" s="11">
        <v>158.76</v>
      </c>
      <c r="Q978" s="4" t="s">
        <v>2604</v>
      </c>
      <c r="R978" t="str">
        <f t="shared" si="93"/>
        <v/>
      </c>
      <c r="S978" s="9">
        <v>3</v>
      </c>
      <c r="T978">
        <f t="shared" si="94"/>
        <v>0</v>
      </c>
      <c r="U978">
        <f t="shared" si="95"/>
        <v>158.76</v>
      </c>
    </row>
    <row r="979" spans="1:21" x14ac:dyDescent="0.35">
      <c r="A979" s="4" t="s">
        <v>991</v>
      </c>
      <c r="B979" s="2">
        <v>45707</v>
      </c>
      <c r="C979" s="9">
        <f t="shared" si="90"/>
        <v>2</v>
      </c>
      <c r="D979" s="9" t="str">
        <f t="shared" si="91"/>
        <v>Feb</v>
      </c>
      <c r="E979" s="9">
        <f t="shared" si="92"/>
        <v>2025</v>
      </c>
      <c r="F979" t="s">
        <v>2535</v>
      </c>
      <c r="H979" s="9" t="str" cm="1">
        <f t="array" ref="H979">_xlfn.IFS(OR(ISBLANK(G979), G979=""),"Unknown",G979&lt;=12,"Child",G979&lt;=17,"Teen",G979&lt;=29,"Young Adult",G979&lt;=44,"Adult",G979&lt;=59,"Middle Age",G979&lt;=79,"Senior",G979&gt;=80,"Elderly")</f>
        <v>Unknown</v>
      </c>
      <c r="I979" t="s">
        <v>2607</v>
      </c>
      <c r="K979" s="7"/>
      <c r="L979" s="4" t="s">
        <v>2566</v>
      </c>
      <c r="M979" s="4" t="s">
        <v>2570</v>
      </c>
      <c r="N979" s="4" t="s">
        <v>2585</v>
      </c>
      <c r="O979" s="4" t="s">
        <v>2600</v>
      </c>
      <c r="P979" s="11">
        <v>556.98</v>
      </c>
      <c r="Q979" s="4" t="s">
        <v>2603</v>
      </c>
      <c r="R979" t="str">
        <f t="shared" si="93"/>
        <v/>
      </c>
      <c r="S979" s="9">
        <v>5</v>
      </c>
      <c r="T979">
        <f t="shared" si="94"/>
        <v>556.98</v>
      </c>
      <c r="U979">
        <f t="shared" si="95"/>
        <v>0</v>
      </c>
    </row>
    <row r="980" spans="1:21" x14ac:dyDescent="0.35">
      <c r="A980" s="4" t="s">
        <v>992</v>
      </c>
      <c r="B980" s="2">
        <v>45903</v>
      </c>
      <c r="C980" s="9">
        <f t="shared" si="90"/>
        <v>9</v>
      </c>
      <c r="D980" s="9" t="str">
        <f t="shared" si="91"/>
        <v>Sep</v>
      </c>
      <c r="E980" s="9">
        <f t="shared" si="92"/>
        <v>2025</v>
      </c>
      <c r="F980" t="s">
        <v>2536</v>
      </c>
      <c r="H980" s="9" t="str" cm="1">
        <f t="array" ref="H980">_xlfn.IFS(OR(ISBLANK(G980), G980=""),"Unknown",G980&lt;=12,"Child",G980&lt;=17,"Teen",G980&lt;=29,"Young Adult",G980&lt;=44,"Adult",G980&lt;=59,"Middle Age",G980&lt;=79,"Senior",G980&gt;=80,"Elderly")</f>
        <v>Unknown</v>
      </c>
      <c r="I980" s="4" t="s">
        <v>2607</v>
      </c>
      <c r="K980" s="7">
        <v>40.799999999999997</v>
      </c>
      <c r="L980" s="4" t="s">
        <v>2566</v>
      </c>
      <c r="M980" s="4" t="s">
        <v>2569</v>
      </c>
      <c r="N980" s="4" t="s">
        <v>2588</v>
      </c>
      <c r="O980" s="4" t="s">
        <v>2600</v>
      </c>
      <c r="P980" s="11">
        <v>699.61</v>
      </c>
      <c r="Q980" t="s">
        <v>2609</v>
      </c>
      <c r="R980" t="str">
        <f t="shared" si="93"/>
        <v/>
      </c>
      <c r="S980" s="9" t="s">
        <v>2610</v>
      </c>
      <c r="T980">
        <f t="shared" si="94"/>
        <v>0</v>
      </c>
      <c r="U980">
        <f t="shared" si="95"/>
        <v>699.61</v>
      </c>
    </row>
    <row r="981" spans="1:21" x14ac:dyDescent="0.35">
      <c r="A981" s="4" t="s">
        <v>993</v>
      </c>
      <c r="B981" s="2">
        <v>45461</v>
      </c>
      <c r="C981" s="9">
        <f t="shared" si="90"/>
        <v>6</v>
      </c>
      <c r="D981" s="9" t="str">
        <f t="shared" si="91"/>
        <v>Jun</v>
      </c>
      <c r="E981" s="9">
        <f t="shared" si="92"/>
        <v>2024</v>
      </c>
      <c r="F981" t="s">
        <v>2537</v>
      </c>
      <c r="H981" s="9" t="str" cm="1">
        <f t="array" ref="H981">_xlfn.IFS(OR(ISBLANK(G981), G981=""),"Unknown",G981&lt;=12,"Child",G981&lt;=17,"Teen",G981&lt;=29,"Young Adult",G981&lt;=44,"Adult",G981&lt;=59,"Middle Age",G981&lt;=79,"Senior",G981&gt;=80,"Elderly")</f>
        <v>Unknown</v>
      </c>
      <c r="I981" s="4" t="s">
        <v>2607</v>
      </c>
      <c r="K981" s="7"/>
      <c r="L981" s="4" t="s">
        <v>2563</v>
      </c>
      <c r="M981" s="4" t="s">
        <v>2583</v>
      </c>
      <c r="N981" s="4" t="s">
        <v>2588</v>
      </c>
      <c r="O981" s="4" t="s">
        <v>2598</v>
      </c>
      <c r="P981" s="11">
        <v>563.081408263139</v>
      </c>
      <c r="Q981" s="4" t="s">
        <v>2603</v>
      </c>
      <c r="R981" t="str">
        <f t="shared" si="93"/>
        <v/>
      </c>
      <c r="S981" s="9">
        <v>2</v>
      </c>
      <c r="T981">
        <f t="shared" si="94"/>
        <v>563.081408263139</v>
      </c>
      <c r="U981">
        <f t="shared" si="95"/>
        <v>0</v>
      </c>
    </row>
    <row r="982" spans="1:21" x14ac:dyDescent="0.35">
      <c r="A982" s="4" t="s">
        <v>994</v>
      </c>
      <c r="B982" s="2">
        <v>45469</v>
      </c>
      <c r="C982" s="9">
        <f t="shared" si="90"/>
        <v>6</v>
      </c>
      <c r="D982" s="9" t="str">
        <f t="shared" si="91"/>
        <v>Jun</v>
      </c>
      <c r="E982" s="9">
        <f t="shared" si="92"/>
        <v>2024</v>
      </c>
      <c r="F982" t="s">
        <v>2538</v>
      </c>
      <c r="H982" s="9" t="str" cm="1">
        <f t="array" ref="H982">_xlfn.IFS(OR(ISBLANK(G982), G982=""),"Unknown",G982&lt;=12,"Child",G982&lt;=17,"Teen",G982&lt;=29,"Young Adult",G982&lt;=44,"Adult",G982&lt;=59,"Middle Age",G982&lt;=79,"Senior",G982&gt;=80,"Elderly")</f>
        <v>Unknown</v>
      </c>
      <c r="I982" t="s">
        <v>2607</v>
      </c>
      <c r="J982" s="7">
        <v>145.5</v>
      </c>
      <c r="K982" s="7"/>
      <c r="L982" s="4" t="s">
        <v>2565</v>
      </c>
      <c r="M982" s="4" t="s">
        <v>2575</v>
      </c>
      <c r="N982" s="4" t="s">
        <v>2585</v>
      </c>
      <c r="O982" s="4" t="s">
        <v>2601</v>
      </c>
      <c r="P982" s="11">
        <v>102.35</v>
      </c>
      <c r="Q982" t="s">
        <v>2609</v>
      </c>
      <c r="R982" t="str">
        <f t="shared" si="93"/>
        <v/>
      </c>
      <c r="S982" s="9" t="s">
        <v>2610</v>
      </c>
      <c r="T982">
        <f t="shared" si="94"/>
        <v>0</v>
      </c>
      <c r="U982">
        <f t="shared" si="95"/>
        <v>102.35</v>
      </c>
    </row>
    <row r="983" spans="1:21" x14ac:dyDescent="0.35">
      <c r="A983" s="4" t="s">
        <v>995</v>
      </c>
      <c r="B983" s="2">
        <v>45795</v>
      </c>
      <c r="C983" s="9">
        <f t="shared" si="90"/>
        <v>5</v>
      </c>
      <c r="D983" s="9" t="str">
        <f t="shared" si="91"/>
        <v>May</v>
      </c>
      <c r="E983" s="9">
        <f t="shared" si="92"/>
        <v>2025</v>
      </c>
      <c r="F983" t="s">
        <v>2539</v>
      </c>
      <c r="G983" s="9">
        <v>37</v>
      </c>
      <c r="H983" s="9" t="str" cm="1">
        <f t="array" ref="H983">_xlfn.IFS(OR(ISBLANK(G983), G983=""),"Unknown",G983&lt;=12,"Child",G983&lt;=17,"Teen",G983&lt;=29,"Young Adult",G983&lt;=44,"Adult",G983&lt;=59,"Middle Age",G983&lt;=79,"Senior",G983&gt;=80,"Elderly")</f>
        <v>Adult</v>
      </c>
      <c r="I983" t="s">
        <v>2607</v>
      </c>
      <c r="K983" s="7"/>
      <c r="L983" s="4" t="s">
        <v>2568</v>
      </c>
      <c r="M983" s="4" t="s">
        <v>2575</v>
      </c>
      <c r="N983" s="4" t="s">
        <v>2585</v>
      </c>
      <c r="O983" s="4" t="s">
        <v>2599</v>
      </c>
      <c r="P983" s="11">
        <v>452.42</v>
      </c>
      <c r="Q983" t="s">
        <v>2609</v>
      </c>
      <c r="R983" t="str">
        <f t="shared" si="93"/>
        <v/>
      </c>
      <c r="S983" s="9" t="s">
        <v>2610</v>
      </c>
      <c r="T983">
        <f t="shared" si="94"/>
        <v>0</v>
      </c>
      <c r="U983">
        <f t="shared" si="95"/>
        <v>452.42</v>
      </c>
    </row>
    <row r="984" spans="1:21" x14ac:dyDescent="0.35">
      <c r="A984" s="4" t="s">
        <v>996</v>
      </c>
      <c r="B984" s="2">
        <v>45771</v>
      </c>
      <c r="C984" s="9">
        <f t="shared" si="90"/>
        <v>4</v>
      </c>
      <c r="D984" s="9" t="str">
        <f t="shared" si="91"/>
        <v>Apr</v>
      </c>
      <c r="E984" s="9">
        <f t="shared" si="92"/>
        <v>2025</v>
      </c>
      <c r="F984" t="s">
        <v>2540</v>
      </c>
      <c r="H984" s="9" t="str" cm="1">
        <f t="array" ref="H984">_xlfn.IFS(OR(ISBLANK(G984), G984=""),"Unknown",G984&lt;=12,"Child",G984&lt;=17,"Teen",G984&lt;=29,"Young Adult",G984&lt;=44,"Adult",G984&lt;=59,"Middle Age",G984&lt;=79,"Senior",G984&gt;=80,"Elderly")</f>
        <v>Unknown</v>
      </c>
      <c r="I984" s="4" t="s">
        <v>2558</v>
      </c>
      <c r="K984" s="7">
        <v>75.099999999999994</v>
      </c>
      <c r="L984" s="4" t="s">
        <v>2564</v>
      </c>
      <c r="M984" s="4" t="s">
        <v>2576</v>
      </c>
      <c r="N984" s="4" t="s">
        <v>2587</v>
      </c>
      <c r="O984" s="4" t="s">
        <v>2599</v>
      </c>
      <c r="P984" s="11">
        <v>40.409999999999997</v>
      </c>
      <c r="Q984" t="s">
        <v>2609</v>
      </c>
      <c r="R984" t="str">
        <f t="shared" si="93"/>
        <v/>
      </c>
      <c r="S984" s="9">
        <v>5</v>
      </c>
      <c r="T984">
        <f t="shared" si="94"/>
        <v>0</v>
      </c>
      <c r="U984">
        <f t="shared" si="95"/>
        <v>40.409999999999997</v>
      </c>
    </row>
    <row r="985" spans="1:21" x14ac:dyDescent="0.35">
      <c r="A985" s="4" t="s">
        <v>997</v>
      </c>
      <c r="B985" s="2">
        <v>45471</v>
      </c>
      <c r="C985" s="9">
        <f t="shared" si="90"/>
        <v>6</v>
      </c>
      <c r="D985" s="9" t="str">
        <f t="shared" si="91"/>
        <v>Jun</v>
      </c>
      <c r="E985" s="9">
        <f t="shared" si="92"/>
        <v>2024</v>
      </c>
      <c r="F985" t="s">
        <v>2541</v>
      </c>
      <c r="G985" s="9">
        <v>48</v>
      </c>
      <c r="H985" s="9" t="str" cm="1">
        <f t="array" ref="H985">_xlfn.IFS(OR(ISBLANK(G985), G985=""),"Unknown",G985&lt;=12,"Child",G985&lt;=17,"Teen",G985&lt;=29,"Young Adult",G985&lt;=44,"Adult",G985&lt;=59,"Middle Age",G985&lt;=79,"Senior",G985&gt;=80,"Elderly")</f>
        <v>Middle Age</v>
      </c>
      <c r="I985" t="s">
        <v>2607</v>
      </c>
      <c r="K985" s="7"/>
      <c r="L985" s="4" t="s">
        <v>2567</v>
      </c>
      <c r="M985" s="4" t="s">
        <v>2575</v>
      </c>
      <c r="N985" s="4" t="s">
        <v>2585</v>
      </c>
      <c r="O985" s="4" t="s">
        <v>2598</v>
      </c>
      <c r="P985" s="11">
        <v>341</v>
      </c>
      <c r="Q985" s="4" t="s">
        <v>2604</v>
      </c>
      <c r="R985" t="str">
        <f t="shared" si="93"/>
        <v/>
      </c>
      <c r="S985" s="9">
        <v>1</v>
      </c>
      <c r="T985">
        <f t="shared" si="94"/>
        <v>0</v>
      </c>
      <c r="U985">
        <f t="shared" si="95"/>
        <v>341</v>
      </c>
    </row>
    <row r="986" spans="1:21" x14ac:dyDescent="0.35">
      <c r="A986" s="4" t="s">
        <v>998</v>
      </c>
      <c r="B986" s="2">
        <v>45720</v>
      </c>
      <c r="C986" s="9">
        <f t="shared" si="90"/>
        <v>3</v>
      </c>
      <c r="D986" s="9" t="str">
        <f t="shared" si="91"/>
        <v>Mar</v>
      </c>
      <c r="E986" s="9">
        <f t="shared" si="92"/>
        <v>2025</v>
      </c>
      <c r="F986" t="s">
        <v>2542</v>
      </c>
      <c r="G986" s="9">
        <v>21</v>
      </c>
      <c r="H986" s="9" t="str" cm="1">
        <f t="array" ref="H986">_xlfn.IFS(OR(ISBLANK(G986), G986=""),"Unknown",G986&lt;=12,"Child",G986&lt;=17,"Teen",G986&lt;=29,"Young Adult",G986&lt;=44,"Adult",G986&lt;=59,"Middle Age",G986&lt;=79,"Senior",G986&gt;=80,"Elderly")</f>
        <v>Young Adult</v>
      </c>
      <c r="I986" s="4" t="s">
        <v>2607</v>
      </c>
      <c r="K986" s="7"/>
      <c r="L986" s="4" t="s">
        <v>2567</v>
      </c>
      <c r="M986" s="4" t="s">
        <v>2574</v>
      </c>
      <c r="N986" s="4" t="s">
        <v>2585</v>
      </c>
      <c r="O986" s="4" t="s">
        <v>2599</v>
      </c>
      <c r="P986" s="11">
        <v>244.15</v>
      </c>
      <c r="Q986" s="4" t="s">
        <v>2602</v>
      </c>
      <c r="R986" t="str">
        <f t="shared" si="93"/>
        <v/>
      </c>
      <c r="S986" s="9" t="s">
        <v>2610</v>
      </c>
      <c r="T986">
        <f t="shared" si="94"/>
        <v>0</v>
      </c>
      <c r="U986">
        <f t="shared" si="95"/>
        <v>244.15</v>
      </c>
    </row>
    <row r="987" spans="1:21" x14ac:dyDescent="0.35">
      <c r="A987" s="4" t="s">
        <v>999</v>
      </c>
      <c r="B987" s="2">
        <v>45640</v>
      </c>
      <c r="C987" s="9">
        <f t="shared" si="90"/>
        <v>12</v>
      </c>
      <c r="D987" s="9" t="str">
        <f t="shared" si="91"/>
        <v>Dec</v>
      </c>
      <c r="E987" s="9">
        <f t="shared" si="92"/>
        <v>2024</v>
      </c>
      <c r="F987" t="s">
        <v>2543</v>
      </c>
      <c r="H987" s="9" t="str" cm="1">
        <f t="array" ref="H987">_xlfn.IFS(OR(ISBLANK(G987), G987=""),"Unknown",G987&lt;=12,"Child",G987&lt;=17,"Teen",G987&lt;=29,"Young Adult",G987&lt;=44,"Adult",G987&lt;=59,"Middle Age",G987&lt;=79,"Senior",G987&gt;=80,"Elderly")</f>
        <v>Unknown</v>
      </c>
      <c r="I987" s="4" t="s">
        <v>2607</v>
      </c>
      <c r="K987" s="7">
        <v>95.8</v>
      </c>
      <c r="L987" s="4" t="s">
        <v>2567</v>
      </c>
      <c r="M987" s="4" t="s">
        <v>2569</v>
      </c>
      <c r="N987" s="4" t="s">
        <v>2586</v>
      </c>
      <c r="O987" s="4" t="s">
        <v>2600</v>
      </c>
      <c r="P987" s="11">
        <v>871.4</v>
      </c>
      <c r="Q987" s="4" t="s">
        <v>2604</v>
      </c>
      <c r="R987" t="str">
        <f t="shared" si="93"/>
        <v/>
      </c>
      <c r="S987" s="9">
        <v>1</v>
      </c>
      <c r="T987">
        <f t="shared" si="94"/>
        <v>0</v>
      </c>
      <c r="U987">
        <f t="shared" si="95"/>
        <v>871.4</v>
      </c>
    </row>
    <row r="988" spans="1:21" x14ac:dyDescent="0.35">
      <c r="A988" s="4" t="s">
        <v>1000</v>
      </c>
      <c r="B988" s="2">
        <v>45586</v>
      </c>
      <c r="C988" s="9">
        <f t="shared" si="90"/>
        <v>10</v>
      </c>
      <c r="D988" s="9" t="str">
        <f t="shared" si="91"/>
        <v>Oct</v>
      </c>
      <c r="E988" s="9">
        <f t="shared" si="92"/>
        <v>2024</v>
      </c>
      <c r="F988" t="s">
        <v>2544</v>
      </c>
      <c r="H988" s="9" t="str" cm="1">
        <f t="array" ref="H988">_xlfn.IFS(OR(ISBLANK(G988), G988=""),"Unknown",G988&lt;=12,"Child",G988&lt;=17,"Teen",G988&lt;=29,"Young Adult",G988&lt;=44,"Adult",G988&lt;=59,"Middle Age",G988&lt;=79,"Senior",G988&gt;=80,"Elderly")</f>
        <v>Unknown</v>
      </c>
      <c r="I988" t="s">
        <v>2607</v>
      </c>
      <c r="K988" s="7">
        <v>90.9</v>
      </c>
      <c r="L988" s="4" t="s">
        <v>2566</v>
      </c>
      <c r="M988" s="4" t="s">
        <v>2577</v>
      </c>
      <c r="N988" s="4" t="s">
        <v>2588</v>
      </c>
      <c r="O988" s="4" t="s">
        <v>2599</v>
      </c>
      <c r="P988" s="11">
        <v>319.94</v>
      </c>
      <c r="Q988" t="s">
        <v>2609</v>
      </c>
      <c r="R988" t="str">
        <f t="shared" si="93"/>
        <v/>
      </c>
      <c r="S988" s="9">
        <v>1</v>
      </c>
      <c r="T988">
        <f t="shared" si="94"/>
        <v>0</v>
      </c>
      <c r="U988">
        <f t="shared" si="95"/>
        <v>319.94</v>
      </c>
    </row>
    <row r="989" spans="1:21" x14ac:dyDescent="0.35">
      <c r="A989" s="4" t="s">
        <v>1000</v>
      </c>
      <c r="B989" s="2">
        <v>45360</v>
      </c>
      <c r="C989" s="9">
        <f t="shared" si="90"/>
        <v>3</v>
      </c>
      <c r="D989" s="9" t="str">
        <f t="shared" si="91"/>
        <v>Mar</v>
      </c>
      <c r="E989" s="9">
        <f t="shared" si="92"/>
        <v>2024</v>
      </c>
      <c r="F989" t="s">
        <v>2545</v>
      </c>
      <c r="H989" s="9" t="str" cm="1">
        <f t="array" ref="H989">_xlfn.IFS(OR(ISBLANK(G989), G989=""),"Unknown",G989&lt;=12,"Child",G989&lt;=17,"Teen",G989&lt;=29,"Young Adult",G989&lt;=44,"Adult",G989&lt;=59,"Middle Age",G989&lt;=79,"Senior",G989&gt;=80,"Elderly")</f>
        <v>Unknown</v>
      </c>
      <c r="I989" s="4" t="s">
        <v>2561</v>
      </c>
      <c r="J989" s="7">
        <v>130.5</v>
      </c>
      <c r="K989" s="7"/>
      <c r="L989" s="4" t="s">
        <v>2563</v>
      </c>
      <c r="M989" s="4" t="s">
        <v>2569</v>
      </c>
      <c r="N989" s="4" t="s">
        <v>2587</v>
      </c>
      <c r="O989" s="4" t="s">
        <v>2601</v>
      </c>
      <c r="P989" s="11">
        <v>499.47</v>
      </c>
      <c r="Q989" s="4" t="s">
        <v>2603</v>
      </c>
      <c r="R989" t="str">
        <f t="shared" si="93"/>
        <v/>
      </c>
      <c r="S989" s="9" t="s">
        <v>2610</v>
      </c>
      <c r="T989">
        <f t="shared" si="94"/>
        <v>499.47</v>
      </c>
      <c r="U989">
        <f t="shared" si="95"/>
        <v>0</v>
      </c>
    </row>
    <row r="990" spans="1:21" x14ac:dyDescent="0.35">
      <c r="A990" s="4" t="s">
        <v>1002</v>
      </c>
      <c r="B990" s="2">
        <v>45643</v>
      </c>
      <c r="C990" s="9">
        <f t="shared" si="90"/>
        <v>12</v>
      </c>
      <c r="D990" s="9" t="str">
        <f t="shared" si="91"/>
        <v>Dec</v>
      </c>
      <c r="E990" s="9">
        <f t="shared" si="92"/>
        <v>2024</v>
      </c>
      <c r="F990" t="s">
        <v>2546</v>
      </c>
      <c r="H990" s="9" t="str" cm="1">
        <f t="array" ref="H990">_xlfn.IFS(OR(ISBLANK(G990), G990=""),"Unknown",G990&lt;=12,"Child",G990&lt;=17,"Teen",G990&lt;=29,"Young Adult",G990&lt;=44,"Adult",G990&lt;=59,"Middle Age",G990&lt;=79,"Senior",G990&gt;=80,"Elderly")</f>
        <v>Unknown</v>
      </c>
      <c r="I990" s="4" t="s">
        <v>2561</v>
      </c>
      <c r="J990" s="7">
        <v>166.7</v>
      </c>
      <c r="K990" s="7">
        <v>61.9</v>
      </c>
      <c r="L990" s="4" t="s">
        <v>2567</v>
      </c>
      <c r="M990" s="4" t="s">
        <v>2574</v>
      </c>
      <c r="N990" s="4" t="s">
        <v>2587</v>
      </c>
      <c r="O990" s="4" t="s">
        <v>2599</v>
      </c>
      <c r="P990" s="11">
        <v>650.96</v>
      </c>
      <c r="Q990" s="4" t="s">
        <v>2603</v>
      </c>
      <c r="R990" t="str">
        <f t="shared" si="93"/>
        <v/>
      </c>
      <c r="S990" s="9">
        <v>3</v>
      </c>
      <c r="T990">
        <f t="shared" si="94"/>
        <v>650.96</v>
      </c>
      <c r="U990">
        <f t="shared" si="95"/>
        <v>0</v>
      </c>
    </row>
    <row r="991" spans="1:21" x14ac:dyDescent="0.35">
      <c r="A991" s="4" t="s">
        <v>1003</v>
      </c>
      <c r="B991" s="2">
        <v>45561</v>
      </c>
      <c r="C991" s="9">
        <f t="shared" si="90"/>
        <v>9</v>
      </c>
      <c r="D991" s="9" t="str">
        <f t="shared" si="91"/>
        <v>Sep</v>
      </c>
      <c r="E991" s="9">
        <f t="shared" si="92"/>
        <v>2024</v>
      </c>
      <c r="F991" t="s">
        <v>2547</v>
      </c>
      <c r="G991" s="9">
        <v>80</v>
      </c>
      <c r="H991" s="9" t="str" cm="1">
        <f t="array" ref="H991">_xlfn.IFS(OR(ISBLANK(G991), G991=""),"Unknown",G991&lt;=12,"Child",G991&lt;=17,"Teen",G991&lt;=29,"Young Adult",G991&lt;=44,"Adult",G991&lt;=59,"Middle Age",G991&lt;=79,"Senior",G991&gt;=80,"Elderly")</f>
        <v>Elderly</v>
      </c>
      <c r="I991" s="4" t="s">
        <v>2561</v>
      </c>
      <c r="K991" s="7">
        <v>90.4</v>
      </c>
      <c r="L991" s="4" t="s">
        <v>2568</v>
      </c>
      <c r="M991" s="4" t="s">
        <v>2571</v>
      </c>
      <c r="N991" s="4" t="s">
        <v>2584</v>
      </c>
      <c r="O991" s="4" t="s">
        <v>2599</v>
      </c>
      <c r="P991" s="11">
        <v>350.73</v>
      </c>
      <c r="Q991" t="s">
        <v>2609</v>
      </c>
      <c r="R991" t="str">
        <f t="shared" si="93"/>
        <v/>
      </c>
      <c r="S991" s="9">
        <v>5</v>
      </c>
      <c r="T991">
        <f t="shared" si="94"/>
        <v>0</v>
      </c>
      <c r="U991">
        <f t="shared" si="95"/>
        <v>350.73</v>
      </c>
    </row>
    <row r="992" spans="1:21" x14ac:dyDescent="0.35">
      <c r="A992" s="4" t="s">
        <v>1004</v>
      </c>
      <c r="B992" s="2">
        <v>45791</v>
      </c>
      <c r="C992" s="9">
        <f t="shared" si="90"/>
        <v>5</v>
      </c>
      <c r="D992" s="9" t="str">
        <f t="shared" si="91"/>
        <v>May</v>
      </c>
      <c r="E992" s="9">
        <f t="shared" si="92"/>
        <v>2025</v>
      </c>
      <c r="F992" t="s">
        <v>2548</v>
      </c>
      <c r="G992" s="9">
        <v>32</v>
      </c>
      <c r="H992" s="9" t="str" cm="1">
        <f t="array" ref="H992">_xlfn.IFS(OR(ISBLANK(G992), G992=""),"Unknown",G992&lt;=12,"Child",G992&lt;=17,"Teen",G992&lt;=29,"Young Adult",G992&lt;=44,"Adult",G992&lt;=59,"Middle Age",G992&lt;=79,"Senior",G992&gt;=80,"Elderly")</f>
        <v>Adult</v>
      </c>
      <c r="I992" t="s">
        <v>2607</v>
      </c>
      <c r="K992" s="7">
        <v>109</v>
      </c>
      <c r="L992" s="4" t="s">
        <v>2566</v>
      </c>
      <c r="M992" s="4" t="s">
        <v>2577</v>
      </c>
      <c r="N992" s="4" t="s">
        <v>2584</v>
      </c>
      <c r="O992" s="4" t="s">
        <v>2600</v>
      </c>
      <c r="P992" s="11">
        <v>883.46</v>
      </c>
      <c r="Q992" s="4" t="s">
        <v>2602</v>
      </c>
      <c r="R992" t="str">
        <f t="shared" si="93"/>
        <v/>
      </c>
      <c r="S992" s="9">
        <v>2</v>
      </c>
      <c r="T992">
        <f t="shared" si="94"/>
        <v>0</v>
      </c>
      <c r="U992">
        <f t="shared" si="95"/>
        <v>883.46</v>
      </c>
    </row>
    <row r="993" spans="1:21" x14ac:dyDescent="0.35">
      <c r="A993" s="4" t="s">
        <v>1005</v>
      </c>
      <c r="B993" s="2">
        <v>45650</v>
      </c>
      <c r="C993" s="9">
        <f t="shared" si="90"/>
        <v>12</v>
      </c>
      <c r="D993" s="9" t="str">
        <f t="shared" si="91"/>
        <v>Dec</v>
      </c>
      <c r="E993" s="9">
        <f t="shared" si="92"/>
        <v>2024</v>
      </c>
      <c r="F993" t="s">
        <v>2549</v>
      </c>
      <c r="H993" s="9" t="str" cm="1">
        <f t="array" ref="H993">_xlfn.IFS(OR(ISBLANK(G993), G993=""),"Unknown",G993&lt;=12,"Child",G993&lt;=17,"Teen",G993&lt;=29,"Young Adult",G993&lt;=44,"Adult",G993&lt;=59,"Middle Age",G993&lt;=79,"Senior",G993&gt;=80,"Elderly")</f>
        <v>Unknown</v>
      </c>
      <c r="I993" t="s">
        <v>2607</v>
      </c>
      <c r="J993" s="7">
        <v>171</v>
      </c>
      <c r="K993" s="7">
        <v>84.9</v>
      </c>
      <c r="L993" s="4" t="s">
        <v>2565</v>
      </c>
      <c r="M993" s="4" t="s">
        <v>2578</v>
      </c>
      <c r="N993" s="4" t="s">
        <v>2586</v>
      </c>
      <c r="O993" s="4" t="s">
        <v>2598</v>
      </c>
      <c r="P993" s="11">
        <v>366.14</v>
      </c>
      <c r="Q993" s="4" t="s">
        <v>2603</v>
      </c>
      <c r="R993" t="str">
        <f t="shared" si="93"/>
        <v/>
      </c>
      <c r="S993" s="9">
        <v>1</v>
      </c>
      <c r="T993">
        <f t="shared" si="94"/>
        <v>366.14</v>
      </c>
      <c r="U993">
        <f t="shared" si="95"/>
        <v>0</v>
      </c>
    </row>
    <row r="994" spans="1:21" x14ac:dyDescent="0.35">
      <c r="A994" s="4" t="s">
        <v>1006</v>
      </c>
      <c r="B994" s="2">
        <v>45637</v>
      </c>
      <c r="C994" s="9">
        <f t="shared" si="90"/>
        <v>12</v>
      </c>
      <c r="D994" s="9" t="str">
        <f t="shared" si="91"/>
        <v>Dec</v>
      </c>
      <c r="E994" s="9">
        <f t="shared" si="92"/>
        <v>2024</v>
      </c>
      <c r="F994" t="s">
        <v>2550</v>
      </c>
      <c r="G994" s="9">
        <v>72</v>
      </c>
      <c r="H994" s="9" t="str" cm="1">
        <f t="array" ref="H994">_xlfn.IFS(OR(ISBLANK(G994), G994=""),"Unknown",G994&lt;=12,"Child",G994&lt;=17,"Teen",G994&lt;=29,"Young Adult",G994&lt;=44,"Adult",G994&lt;=59,"Middle Age",G994&lt;=79,"Senior",G994&gt;=80,"Elderly")</f>
        <v>Senior</v>
      </c>
      <c r="I994" s="4" t="s">
        <v>2561</v>
      </c>
      <c r="K994" s="7">
        <v>91.9</v>
      </c>
      <c r="L994" s="4" t="s">
        <v>2566</v>
      </c>
      <c r="M994" s="4" t="s">
        <v>2569</v>
      </c>
      <c r="N994" s="4" t="s">
        <v>2590</v>
      </c>
      <c r="O994" s="4" t="s">
        <v>2598</v>
      </c>
      <c r="P994" s="11">
        <v>455.84</v>
      </c>
      <c r="Q994" s="4" t="s">
        <v>2602</v>
      </c>
      <c r="R994" t="str">
        <f t="shared" si="93"/>
        <v/>
      </c>
      <c r="S994" s="9">
        <v>2</v>
      </c>
      <c r="T994">
        <f t="shared" si="94"/>
        <v>0</v>
      </c>
      <c r="U994">
        <f t="shared" si="95"/>
        <v>455.84</v>
      </c>
    </row>
    <row r="995" spans="1:21" x14ac:dyDescent="0.35">
      <c r="A995" s="4" t="s">
        <v>1007</v>
      </c>
      <c r="B995" s="2">
        <v>45458</v>
      </c>
      <c r="C995" s="9">
        <f t="shared" si="90"/>
        <v>6</v>
      </c>
      <c r="D995" s="9" t="str">
        <f t="shared" si="91"/>
        <v>Jun</v>
      </c>
      <c r="E995" s="9">
        <f t="shared" si="92"/>
        <v>2024</v>
      </c>
      <c r="F995" t="s">
        <v>2551</v>
      </c>
      <c r="H995" s="9" t="str" cm="1">
        <f t="array" ref="H995">_xlfn.IFS(OR(ISBLANK(G995), G995=""),"Unknown",G995&lt;=12,"Child",G995&lt;=17,"Teen",G995&lt;=29,"Young Adult",G995&lt;=44,"Adult",G995&lt;=59,"Middle Age",G995&lt;=79,"Senior",G995&gt;=80,"Elderly")</f>
        <v>Unknown</v>
      </c>
      <c r="I995" t="s">
        <v>2607</v>
      </c>
      <c r="K995" s="7"/>
      <c r="L995" s="4" t="s">
        <v>2565</v>
      </c>
      <c r="M995" s="4" t="s">
        <v>2570</v>
      </c>
      <c r="N995" s="4" t="s">
        <v>2587</v>
      </c>
      <c r="O995" s="4" t="s">
        <v>2599</v>
      </c>
      <c r="P995" s="11">
        <v>896.45</v>
      </c>
      <c r="Q995" t="s">
        <v>2609</v>
      </c>
      <c r="R995" t="str">
        <f t="shared" si="93"/>
        <v/>
      </c>
      <c r="S995" s="9">
        <v>2</v>
      </c>
      <c r="T995">
        <f t="shared" si="94"/>
        <v>0</v>
      </c>
      <c r="U995">
        <f t="shared" si="95"/>
        <v>896.45</v>
      </c>
    </row>
    <row r="996" spans="1:21" x14ac:dyDescent="0.35">
      <c r="A996" s="4" t="s">
        <v>1008</v>
      </c>
      <c r="B996" s="2">
        <v>45649</v>
      </c>
      <c r="C996" s="9">
        <f t="shared" si="90"/>
        <v>12</v>
      </c>
      <c r="D996" s="9" t="str">
        <f t="shared" si="91"/>
        <v>Dec</v>
      </c>
      <c r="E996" s="9">
        <f t="shared" si="92"/>
        <v>2024</v>
      </c>
      <c r="F996" t="s">
        <v>2552</v>
      </c>
      <c r="H996" s="9" t="str" cm="1">
        <f t="array" ref="H996">_xlfn.IFS(OR(ISBLANK(G996), G996=""),"Unknown",G996&lt;=12,"Child",G996&lt;=17,"Teen",G996&lt;=29,"Young Adult",G996&lt;=44,"Adult",G996&lt;=59,"Middle Age",G996&lt;=79,"Senior",G996&gt;=80,"Elderly")</f>
        <v>Unknown</v>
      </c>
      <c r="I996" t="s">
        <v>2607</v>
      </c>
      <c r="J996" s="7">
        <v>148.30000000000001</v>
      </c>
      <c r="K996" s="7"/>
      <c r="L996" s="4" t="s">
        <v>2563</v>
      </c>
      <c r="M996" s="4" t="s">
        <v>2578</v>
      </c>
      <c r="N996" s="4" t="s">
        <v>2596</v>
      </c>
      <c r="O996" s="4" t="s">
        <v>2600</v>
      </c>
      <c r="P996" s="11">
        <v>236.07</v>
      </c>
      <c r="Q996" s="4" t="s">
        <v>2604</v>
      </c>
      <c r="R996" t="str">
        <f t="shared" si="93"/>
        <v/>
      </c>
      <c r="S996" s="9">
        <v>1</v>
      </c>
      <c r="T996">
        <f t="shared" si="94"/>
        <v>0</v>
      </c>
      <c r="U996">
        <f t="shared" si="95"/>
        <v>236.07</v>
      </c>
    </row>
    <row r="997" spans="1:21" x14ac:dyDescent="0.35">
      <c r="A997" s="4" t="s">
        <v>1009</v>
      </c>
      <c r="B997" s="2">
        <v>45555</v>
      </c>
      <c r="C997" s="9">
        <f t="shared" si="90"/>
        <v>9</v>
      </c>
      <c r="D997" s="9" t="str">
        <f t="shared" si="91"/>
        <v>Sep</v>
      </c>
      <c r="E997" s="9">
        <f t="shared" si="92"/>
        <v>2024</v>
      </c>
      <c r="F997" t="s">
        <v>2553</v>
      </c>
      <c r="H997" s="9" t="str" cm="1">
        <f t="array" ref="H997">_xlfn.IFS(OR(ISBLANK(G997), G997=""),"Unknown",G997&lt;=12,"Child",G997&lt;=17,"Teen",G997&lt;=29,"Young Adult",G997&lt;=44,"Adult",G997&lt;=59,"Middle Age",G997&lt;=79,"Senior",G997&gt;=80,"Elderly")</f>
        <v>Unknown</v>
      </c>
      <c r="I997" s="4" t="s">
        <v>2561</v>
      </c>
      <c r="K997" s="7"/>
      <c r="L997" s="4" t="s">
        <v>2566</v>
      </c>
      <c r="M997" s="4" t="s">
        <v>2578</v>
      </c>
      <c r="N997" s="4" t="s">
        <v>2586</v>
      </c>
      <c r="O997" s="4" t="s">
        <v>2601</v>
      </c>
      <c r="P997" s="11">
        <v>416.72</v>
      </c>
      <c r="Q997" t="s">
        <v>2609</v>
      </c>
      <c r="R997" t="str">
        <f t="shared" si="93"/>
        <v/>
      </c>
      <c r="S997" s="9">
        <v>1</v>
      </c>
      <c r="T997">
        <f t="shared" si="94"/>
        <v>0</v>
      </c>
      <c r="U997">
        <f t="shared" si="95"/>
        <v>416.72</v>
      </c>
    </row>
    <row r="998" spans="1:21" x14ac:dyDescent="0.35">
      <c r="A998" s="4" t="s">
        <v>1010</v>
      </c>
      <c r="B998" s="2">
        <v>45906</v>
      </c>
      <c r="C998" s="9">
        <f t="shared" si="90"/>
        <v>9</v>
      </c>
      <c r="D998" s="9" t="str">
        <f t="shared" si="91"/>
        <v>Sep</v>
      </c>
      <c r="E998" s="9">
        <f t="shared" si="92"/>
        <v>2025</v>
      </c>
      <c r="F998" t="s">
        <v>2554</v>
      </c>
      <c r="H998" s="9" t="str" cm="1">
        <f t="array" ref="H998">_xlfn.IFS(OR(ISBLANK(G998), G998=""),"Unknown",G998&lt;=12,"Child",G998&lt;=17,"Teen",G998&lt;=29,"Young Adult",G998&lt;=44,"Adult",G998&lt;=59,"Middle Age",G998&lt;=79,"Senior",G998&gt;=80,"Elderly")</f>
        <v>Unknown</v>
      </c>
      <c r="I998" s="4" t="s">
        <v>2561</v>
      </c>
      <c r="K998" s="7"/>
      <c r="L998" s="4" t="s">
        <v>2566</v>
      </c>
      <c r="M998" s="4" t="s">
        <v>2570</v>
      </c>
      <c r="N998" s="4" t="s">
        <v>2587</v>
      </c>
      <c r="O998" s="4" t="s">
        <v>2600</v>
      </c>
      <c r="P998" s="11">
        <v>271.69</v>
      </c>
      <c r="Q998" t="s">
        <v>2609</v>
      </c>
      <c r="R998" t="str">
        <f t="shared" si="93"/>
        <v/>
      </c>
      <c r="S998" s="9" t="s">
        <v>2610</v>
      </c>
      <c r="T998">
        <f t="shared" si="94"/>
        <v>0</v>
      </c>
      <c r="U998">
        <f t="shared" si="95"/>
        <v>271.69</v>
      </c>
    </row>
    <row r="999" spans="1:21" x14ac:dyDescent="0.35">
      <c r="A999" s="4" t="s">
        <v>1011</v>
      </c>
      <c r="B999" s="2">
        <v>45774</v>
      </c>
      <c r="C999" s="9">
        <f t="shared" si="90"/>
        <v>4</v>
      </c>
      <c r="D999" s="9" t="str">
        <f t="shared" si="91"/>
        <v>Apr</v>
      </c>
      <c r="E999" s="9">
        <f t="shared" si="92"/>
        <v>2025</v>
      </c>
      <c r="F999" t="s">
        <v>2555</v>
      </c>
      <c r="H999" s="9" t="str" cm="1">
        <f t="array" ref="H999">_xlfn.IFS(OR(ISBLANK(G999), G999=""),"Unknown",G999&lt;=12,"Child",G999&lt;=17,"Teen",G999&lt;=29,"Young Adult",G999&lt;=44,"Adult",G999&lt;=59,"Middle Age",G999&lt;=79,"Senior",G999&gt;=80,"Elderly")</f>
        <v>Unknown</v>
      </c>
      <c r="I999" s="4" t="s">
        <v>2607</v>
      </c>
      <c r="J999" s="7">
        <v>147.4</v>
      </c>
      <c r="K999" s="7"/>
      <c r="L999" s="4" t="s">
        <v>2568</v>
      </c>
      <c r="M999" s="4" t="s">
        <v>2569</v>
      </c>
      <c r="N999" s="4" t="s">
        <v>2588</v>
      </c>
      <c r="O999" s="4" t="s">
        <v>2601</v>
      </c>
      <c r="P999" s="11">
        <v>722.24</v>
      </c>
      <c r="Q999" t="s">
        <v>2609</v>
      </c>
      <c r="R999" t="str">
        <f t="shared" si="93"/>
        <v/>
      </c>
      <c r="S999" s="9">
        <v>1</v>
      </c>
      <c r="T999">
        <f t="shared" si="94"/>
        <v>0</v>
      </c>
      <c r="U999">
        <f t="shared" si="95"/>
        <v>722.24</v>
      </c>
    </row>
    <row r="1000" spans="1:21" x14ac:dyDescent="0.35">
      <c r="A1000" s="4" t="s">
        <v>1012</v>
      </c>
      <c r="B1000" s="2">
        <v>45706</v>
      </c>
      <c r="C1000" s="9">
        <f t="shared" si="90"/>
        <v>2</v>
      </c>
      <c r="D1000" s="9" t="str">
        <f t="shared" si="91"/>
        <v>Feb</v>
      </c>
      <c r="E1000" s="9">
        <f t="shared" si="92"/>
        <v>2025</v>
      </c>
      <c r="F1000" t="s">
        <v>2556</v>
      </c>
      <c r="G1000" s="9">
        <v>34</v>
      </c>
      <c r="H1000" s="9" t="str" cm="1">
        <f t="array" ref="H1000">_xlfn.IFS(OR(ISBLANK(G1000), G1000=""),"Unknown",G1000&lt;=12,"Child",G1000&lt;=17,"Teen",G1000&lt;=29,"Young Adult",G1000&lt;=44,"Adult",G1000&lt;=59,"Middle Age",G1000&lt;=79,"Senior",G1000&gt;=80,"Elderly")</f>
        <v>Adult</v>
      </c>
      <c r="I1000" s="4" t="s">
        <v>2561</v>
      </c>
      <c r="K1000" s="7"/>
      <c r="L1000" s="4" t="s">
        <v>2565</v>
      </c>
      <c r="M1000" s="4" t="s">
        <v>2575</v>
      </c>
      <c r="N1000" s="4" t="s">
        <v>2586</v>
      </c>
      <c r="O1000" s="4" t="s">
        <v>2600</v>
      </c>
      <c r="P1000" s="11">
        <v>677.03</v>
      </c>
      <c r="Q1000" s="4" t="s">
        <v>2602</v>
      </c>
      <c r="R1000" t="str">
        <f t="shared" si="93"/>
        <v/>
      </c>
      <c r="S1000" s="9">
        <v>5</v>
      </c>
      <c r="T1000">
        <f t="shared" si="94"/>
        <v>0</v>
      </c>
      <c r="U1000">
        <f t="shared" si="95"/>
        <v>677.03</v>
      </c>
    </row>
    <row r="1001" spans="1:21" x14ac:dyDescent="0.35">
      <c r="A1001" s="4" t="s">
        <v>1013</v>
      </c>
      <c r="B1001" s="2">
        <v>45534</v>
      </c>
      <c r="C1001" s="9">
        <f t="shared" si="90"/>
        <v>8</v>
      </c>
      <c r="D1001" s="9" t="str">
        <f t="shared" si="91"/>
        <v>Aug</v>
      </c>
      <c r="E1001" s="9">
        <f t="shared" si="92"/>
        <v>2024</v>
      </c>
      <c r="F1001" t="s">
        <v>2557</v>
      </c>
      <c r="H1001" s="9" t="str" cm="1">
        <f t="array" ref="H1001">_xlfn.IFS(OR(ISBLANK(G1001), G1001=""),"Unknown",G1001&lt;=12,"Child",G1001&lt;=17,"Teen",G1001&lt;=29,"Young Adult",G1001&lt;=44,"Adult",G1001&lt;=59,"Middle Age",G1001&lt;=79,"Senior",G1001&gt;=80,"Elderly")</f>
        <v>Unknown</v>
      </c>
      <c r="I1001" s="4" t="s">
        <v>2558</v>
      </c>
      <c r="J1001" s="7">
        <v>116.9</v>
      </c>
      <c r="K1001" s="7">
        <v>104.3</v>
      </c>
      <c r="L1001" s="4" t="s">
        <v>2565</v>
      </c>
      <c r="M1001" s="4" t="s">
        <v>2578</v>
      </c>
      <c r="N1001" s="4" t="s">
        <v>2586</v>
      </c>
      <c r="O1001" s="4" t="s">
        <v>2601</v>
      </c>
      <c r="P1001" s="11">
        <v>835.518417711437</v>
      </c>
      <c r="Q1001" t="s">
        <v>2609</v>
      </c>
      <c r="R1001" t="str">
        <f t="shared" si="93"/>
        <v/>
      </c>
      <c r="S1001" s="9" t="s">
        <v>2610</v>
      </c>
      <c r="T1001">
        <f t="shared" si="94"/>
        <v>0</v>
      </c>
      <c r="U1001">
        <f t="shared" si="95"/>
        <v>835.518417711437</v>
      </c>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8B2EF-B66A-4838-8754-5E85A19DDD26}">
  <sheetPr codeName="Sheet3"/>
  <dimension ref="A1:U41"/>
  <sheetViews>
    <sheetView topLeftCell="I1" workbookViewId="0">
      <selection activeCell="U3" sqref="U3"/>
    </sheetView>
  </sheetViews>
  <sheetFormatPr defaultRowHeight="14.5" x14ac:dyDescent="0.35"/>
  <cols>
    <col min="1" max="1" width="23.1796875" bestFit="1" customWidth="1"/>
    <col min="3" max="3" width="23.1796875" bestFit="1" customWidth="1"/>
    <col min="5" max="6" width="25.453125" bestFit="1" customWidth="1"/>
    <col min="7" max="7" width="19.81640625" bestFit="1" customWidth="1"/>
    <col min="9" max="9" width="12.36328125" bestFit="1" customWidth="1"/>
    <col min="10" max="10" width="19.453125" bestFit="1" customWidth="1"/>
    <col min="11" max="11" width="25.453125" bestFit="1" customWidth="1"/>
    <col min="12" max="12" width="12.36328125" bestFit="1" customWidth="1"/>
    <col min="13" max="13" width="19.453125" bestFit="1" customWidth="1"/>
    <col min="21" max="21" width="19.81640625" bestFit="1" customWidth="1"/>
  </cols>
  <sheetData>
    <row r="1" spans="1:21" x14ac:dyDescent="0.35">
      <c r="A1" t="s">
        <v>2617</v>
      </c>
      <c r="F1" t="s">
        <v>2621</v>
      </c>
      <c r="L1" t="s">
        <v>2632</v>
      </c>
      <c r="U1" t="s">
        <v>2619</v>
      </c>
    </row>
    <row r="2" spans="1:21" x14ac:dyDescent="0.35">
      <c r="F2" t="s">
        <v>2647</v>
      </c>
      <c r="L2" s="14" t="s">
        <v>2623</v>
      </c>
      <c r="M2" t="s">
        <v>2616</v>
      </c>
      <c r="U2" t="s">
        <v>2622</v>
      </c>
    </row>
    <row r="3" spans="1:21" x14ac:dyDescent="0.35">
      <c r="A3" t="s">
        <v>2616</v>
      </c>
      <c r="F3" s="17">
        <v>405110.5904669775</v>
      </c>
      <c r="L3" s="15" t="s">
        <v>2624</v>
      </c>
      <c r="M3" s="12">
        <v>4.5261894657725323E-2</v>
      </c>
      <c r="U3" s="13">
        <v>0.19685859177564369</v>
      </c>
    </row>
    <row r="4" spans="1:21" x14ac:dyDescent="0.35">
      <c r="A4" s="17">
        <v>504407.55054906796</v>
      </c>
      <c r="L4" s="15" t="s">
        <v>2625</v>
      </c>
      <c r="M4" s="12">
        <v>4.1885209933571491E-2</v>
      </c>
    </row>
    <row r="5" spans="1:21" x14ac:dyDescent="0.35">
      <c r="L5" s="15" t="s">
        <v>2626</v>
      </c>
      <c r="M5" s="12">
        <v>3.8986416087995281E-2</v>
      </c>
    </row>
    <row r="6" spans="1:21" x14ac:dyDescent="0.35">
      <c r="L6" s="15" t="s">
        <v>2627</v>
      </c>
      <c r="M6" s="12">
        <v>5.9141134176512324E-2</v>
      </c>
    </row>
    <row r="7" spans="1:21" x14ac:dyDescent="0.35">
      <c r="L7" s="15" t="s">
        <v>2628</v>
      </c>
      <c r="M7" s="12">
        <v>8.2383976908251749E-2</v>
      </c>
    </row>
    <row r="8" spans="1:21" x14ac:dyDescent="0.35">
      <c r="L8" s="15" t="s">
        <v>2629</v>
      </c>
      <c r="M8" s="12">
        <v>2.574184063585824E-2</v>
      </c>
    </row>
    <row r="9" spans="1:21" x14ac:dyDescent="0.35">
      <c r="L9" s="15" t="s">
        <v>2607</v>
      </c>
      <c r="M9" s="12">
        <v>0.6588968100085969</v>
      </c>
    </row>
    <row r="10" spans="1:21" x14ac:dyDescent="0.35">
      <c r="L10" s="15" t="s">
        <v>2630</v>
      </c>
      <c r="M10" s="12">
        <v>4.7702717591488725E-2</v>
      </c>
    </row>
    <row r="11" spans="1:21" x14ac:dyDescent="0.35">
      <c r="L11" s="15" t="s">
        <v>2631</v>
      </c>
      <c r="M11" s="12">
        <v>1</v>
      </c>
    </row>
    <row r="21" spans="12:13" x14ac:dyDescent="0.35">
      <c r="L21" t="s">
        <v>2633</v>
      </c>
    </row>
    <row r="22" spans="12:13" x14ac:dyDescent="0.35">
      <c r="L22" s="14" t="s">
        <v>2623</v>
      </c>
      <c r="M22" t="s">
        <v>2616</v>
      </c>
    </row>
    <row r="23" spans="12:13" x14ac:dyDescent="0.35">
      <c r="L23" s="15" t="s">
        <v>2561</v>
      </c>
      <c r="M23" s="12">
        <v>0.27432175234132805</v>
      </c>
    </row>
    <row r="24" spans="12:13" x14ac:dyDescent="0.35">
      <c r="L24" s="15" t="s">
        <v>2558</v>
      </c>
      <c r="M24" s="12">
        <v>0.29854171045300071</v>
      </c>
    </row>
    <row r="25" spans="12:13" x14ac:dyDescent="0.35">
      <c r="L25" s="15" t="s">
        <v>2607</v>
      </c>
      <c r="M25" s="12">
        <v>0.42713653720567124</v>
      </c>
    </row>
    <row r="26" spans="12:13" x14ac:dyDescent="0.35">
      <c r="L26" s="15" t="s">
        <v>2631</v>
      </c>
      <c r="M26" s="12">
        <v>1</v>
      </c>
    </row>
    <row r="39" spans="1:1" x14ac:dyDescent="0.35">
      <c r="A39" t="s">
        <v>2618</v>
      </c>
    </row>
    <row r="40" spans="1:1" x14ac:dyDescent="0.35">
      <c r="A40" t="s">
        <v>2620</v>
      </c>
    </row>
    <row r="41" spans="1:1" x14ac:dyDescent="0.35">
      <c r="A41" s="17">
        <v>99296.960082091333</v>
      </c>
    </row>
  </sheetData>
  <conditionalFormatting pivot="1" sqref="M9">
    <cfRule type="colorScale" priority="3">
      <colorScale>
        <cfvo type="min"/>
        <cfvo type="max"/>
        <color theme="9" tint="-0.499984740745262"/>
        <color rgb="FFFFEF9C"/>
      </colorScale>
    </cfRule>
  </conditionalFormatting>
  <conditionalFormatting pivot="1" sqref="M9">
    <cfRule type="colorScale" priority="2">
      <colorScale>
        <cfvo type="min"/>
        <cfvo type="max"/>
        <color theme="9" tint="-0.499984740745262"/>
        <color theme="9" tint="-0.499984740745262"/>
      </colorScale>
    </cfRule>
  </conditionalFormatting>
  <conditionalFormatting pivot="1" sqref="M25">
    <cfRule type="colorScale" priority="1">
      <colorScale>
        <cfvo type="min"/>
        <cfvo type="max"/>
        <color rgb="FFFF7128"/>
        <color theme="9" tint="-0.499984740745262"/>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1FBF1-FA6A-4EA3-A33D-A58B9E086C2F}">
  <sheetPr codeName="Sheet4"/>
  <dimension ref="A1:BM28"/>
  <sheetViews>
    <sheetView topLeftCell="BC3" workbookViewId="0">
      <selection activeCell="BM5" sqref="BM5:BM8"/>
    </sheetView>
  </sheetViews>
  <sheetFormatPr defaultRowHeight="14.5" x14ac:dyDescent="0.35"/>
  <cols>
    <col min="1" max="1" width="23.1796875" bestFit="1" customWidth="1"/>
    <col min="2" max="3" width="25.453125" bestFit="1" customWidth="1"/>
    <col min="9" max="9" width="18.81640625" bestFit="1" customWidth="1"/>
    <col min="10" max="10" width="9.6328125" customWidth="1"/>
    <col min="15" max="15" width="12.36328125" bestFit="1" customWidth="1"/>
    <col min="16" max="16" width="19.453125" bestFit="1" customWidth="1"/>
    <col min="22" max="22" width="12.36328125" bestFit="1" customWidth="1"/>
    <col min="23" max="23" width="19.453125" bestFit="1" customWidth="1"/>
    <col min="29" max="29" width="12.36328125" bestFit="1" customWidth="1"/>
    <col min="30" max="30" width="14.54296875" bestFit="1" customWidth="1"/>
    <col min="31" max="31" width="23.1796875" bestFit="1" customWidth="1"/>
    <col min="42" max="42" width="17.08984375" bestFit="1" customWidth="1"/>
    <col min="43" max="43" width="19.453125" bestFit="1" customWidth="1"/>
    <col min="55" max="55" width="12.36328125" bestFit="1" customWidth="1"/>
    <col min="58" max="58" width="12.6328125" bestFit="1" customWidth="1"/>
    <col min="65" max="65" width="14.90625" bestFit="1" customWidth="1"/>
  </cols>
  <sheetData>
    <row r="1" spans="1:65" x14ac:dyDescent="0.35">
      <c r="A1" t="s">
        <v>2620</v>
      </c>
      <c r="B1" t="s">
        <v>2647</v>
      </c>
      <c r="I1" t="s">
        <v>2649</v>
      </c>
      <c r="J1" t="s">
        <v>2650</v>
      </c>
      <c r="O1" s="14" t="s">
        <v>2623</v>
      </c>
      <c r="P1" t="s">
        <v>2616</v>
      </c>
      <c r="V1" s="14" t="s">
        <v>2623</v>
      </c>
      <c r="W1" t="s">
        <v>2616</v>
      </c>
      <c r="AC1" s="14" t="s">
        <v>2623</v>
      </c>
      <c r="AD1" t="s">
        <v>2653</v>
      </c>
      <c r="AE1" t="s">
        <v>2620</v>
      </c>
      <c r="AP1" s="14" t="s">
        <v>2623</v>
      </c>
      <c r="AQ1" t="s">
        <v>2616</v>
      </c>
      <c r="BC1" s="14" t="s">
        <v>2623</v>
      </c>
    </row>
    <row r="2" spans="1:65" x14ac:dyDescent="0.35">
      <c r="A2" s="5">
        <v>99296.960082091333</v>
      </c>
      <c r="B2" s="5">
        <v>405110.5904669775</v>
      </c>
      <c r="I2" t="s">
        <v>2648</v>
      </c>
      <c r="J2">
        <f>GETPIVOTDATA("Sum of Collected Revenue ", $A$1)</f>
        <v>99296.960082091333</v>
      </c>
      <c r="O2" s="15" t="s">
        <v>2629</v>
      </c>
      <c r="P2" s="5">
        <v>12984.378781757725</v>
      </c>
      <c r="V2" s="15" t="s">
        <v>2561</v>
      </c>
      <c r="W2" s="5">
        <v>138369.96316081745</v>
      </c>
      <c r="AC2" s="15" t="s">
        <v>2651</v>
      </c>
      <c r="AD2">
        <v>548</v>
      </c>
      <c r="AE2">
        <v>66138.198522202176</v>
      </c>
      <c r="AP2" s="15" t="s">
        <v>2366</v>
      </c>
      <c r="AQ2" s="7">
        <v>992.14</v>
      </c>
      <c r="BC2" s="19">
        <v>2024</v>
      </c>
    </row>
    <row r="3" spans="1:65" x14ac:dyDescent="0.35">
      <c r="I3" t="s">
        <v>2646</v>
      </c>
      <c r="J3">
        <f>GETPIVOTDATA("Sum of Outstanding Revenue", $A$1)</f>
        <v>405110.5904669775</v>
      </c>
      <c r="O3" s="15" t="s">
        <v>2626</v>
      </c>
      <c r="P3" s="5">
        <v>19665.042643632489</v>
      </c>
      <c r="V3" s="15" t="s">
        <v>2558</v>
      </c>
      <c r="W3" s="5">
        <v>150586.69290632728</v>
      </c>
      <c r="AC3" s="16" t="s">
        <v>2634</v>
      </c>
      <c r="AD3">
        <v>21</v>
      </c>
      <c r="AE3">
        <v>2107.8000000000002</v>
      </c>
      <c r="AP3" s="15" t="s">
        <v>1661</v>
      </c>
      <c r="AQ3" s="7">
        <v>993.36</v>
      </c>
      <c r="BC3" s="19">
        <v>2025</v>
      </c>
    </row>
    <row r="4" spans="1:65" x14ac:dyDescent="0.35">
      <c r="O4" s="15" t="s">
        <v>2625</v>
      </c>
      <c r="P4" s="5">
        <v>21127.216146826297</v>
      </c>
      <c r="V4" s="15" t="s">
        <v>2607</v>
      </c>
      <c r="W4" s="5">
        <v>215450.89448192363</v>
      </c>
      <c r="AC4" s="16" t="s">
        <v>2642</v>
      </c>
      <c r="AD4">
        <v>22</v>
      </c>
      <c r="AE4">
        <v>4295.9765853921754</v>
      </c>
      <c r="AP4" s="15" t="s">
        <v>1671</v>
      </c>
      <c r="AQ4" s="7">
        <v>994.16</v>
      </c>
      <c r="BC4" s="19" t="s">
        <v>2631</v>
      </c>
      <c r="BF4" s="14" t="s">
        <v>2623</v>
      </c>
      <c r="BM4" s="14" t="s">
        <v>2623</v>
      </c>
    </row>
    <row r="5" spans="1:65" x14ac:dyDescent="0.35">
      <c r="O5" s="15" t="s">
        <v>2624</v>
      </c>
      <c r="P5" s="5">
        <v>22830.44141751319</v>
      </c>
      <c r="V5" s="15" t="s">
        <v>2631</v>
      </c>
      <c r="W5" s="5">
        <v>504407.55054906837</v>
      </c>
      <c r="AC5" s="16" t="s">
        <v>2637</v>
      </c>
      <c r="AD5">
        <v>20</v>
      </c>
      <c r="AE5">
        <v>499.47</v>
      </c>
      <c r="AP5" s="15" t="s">
        <v>1979</v>
      </c>
      <c r="AQ5" s="7">
        <v>995.83</v>
      </c>
      <c r="BF5" s="15" t="s">
        <v>2603</v>
      </c>
      <c r="BM5" s="15" t="s">
        <v>2600</v>
      </c>
    </row>
    <row r="6" spans="1:65" x14ac:dyDescent="0.35">
      <c r="O6" s="15" t="s">
        <v>2630</v>
      </c>
      <c r="P6" s="5">
        <v>24061.610934856777</v>
      </c>
      <c r="AC6" s="16" t="s">
        <v>2638</v>
      </c>
      <c r="AD6">
        <v>14</v>
      </c>
      <c r="AE6">
        <v>1252.3600000000001</v>
      </c>
      <c r="AP6" s="15" t="s">
        <v>1873</v>
      </c>
      <c r="AQ6" s="7">
        <v>996.88</v>
      </c>
      <c r="BF6" s="15" t="s">
        <v>2604</v>
      </c>
      <c r="BM6" s="15" t="s">
        <v>2599</v>
      </c>
    </row>
    <row r="7" spans="1:65" x14ac:dyDescent="0.35">
      <c r="O7" s="15" t="s">
        <v>2627</v>
      </c>
      <c r="P7" s="5">
        <v>29831.234626668367</v>
      </c>
      <c r="AC7" s="16" t="s">
        <v>2641</v>
      </c>
      <c r="AD7">
        <v>15</v>
      </c>
      <c r="AE7">
        <v>1276.7131686247537</v>
      </c>
      <c r="AP7" s="15" t="s">
        <v>2002</v>
      </c>
      <c r="AQ7" s="7">
        <v>998.6</v>
      </c>
      <c r="BF7" s="15" t="s">
        <v>2609</v>
      </c>
      <c r="BM7" s="15" t="s">
        <v>2598</v>
      </c>
    </row>
    <row r="8" spans="1:65" x14ac:dyDescent="0.35">
      <c r="O8" s="15" t="s">
        <v>2628</v>
      </c>
      <c r="P8" s="5">
        <v>41555.099996782264</v>
      </c>
      <c r="AC8" s="16" t="s">
        <v>2639</v>
      </c>
      <c r="AD8">
        <v>65</v>
      </c>
      <c r="AE8">
        <v>5495.0114082631389</v>
      </c>
      <c r="AP8" s="15" t="s">
        <v>1602</v>
      </c>
      <c r="AQ8" s="7">
        <v>999.56</v>
      </c>
      <c r="BF8" s="15" t="s">
        <v>2602</v>
      </c>
      <c r="BM8" s="15" t="s">
        <v>2601</v>
      </c>
    </row>
    <row r="9" spans="1:65" x14ac:dyDescent="0.35">
      <c r="O9" s="15" t="s">
        <v>2607</v>
      </c>
      <c r="P9" s="5">
        <v>332352.52600103116</v>
      </c>
      <c r="AC9" s="16" t="s">
        <v>2644</v>
      </c>
      <c r="AD9">
        <v>52</v>
      </c>
      <c r="AE9">
        <v>7665.5946645777221</v>
      </c>
      <c r="AP9" s="15" t="s">
        <v>2163</v>
      </c>
      <c r="AQ9" s="7">
        <v>999.8</v>
      </c>
      <c r="BF9" s="15" t="s">
        <v>2631</v>
      </c>
      <c r="BM9" s="15" t="s">
        <v>2631</v>
      </c>
    </row>
    <row r="10" spans="1:65" x14ac:dyDescent="0.35">
      <c r="O10" s="15" t="s">
        <v>2631</v>
      </c>
      <c r="P10">
        <v>504407.55054906826</v>
      </c>
      <c r="AC10" s="16" t="s">
        <v>2636</v>
      </c>
      <c r="AD10">
        <v>62</v>
      </c>
      <c r="AE10">
        <v>8500.6735069974493</v>
      </c>
      <c r="AP10" s="15" t="s">
        <v>1571</v>
      </c>
      <c r="AQ10" s="7">
        <v>1145.31</v>
      </c>
    </row>
    <row r="11" spans="1:65" x14ac:dyDescent="0.35">
      <c r="AC11" s="16" t="s">
        <v>2645</v>
      </c>
      <c r="AD11">
        <v>63</v>
      </c>
      <c r="AE11">
        <v>8849.5499999999993</v>
      </c>
      <c r="AP11" s="15" t="s">
        <v>1612</v>
      </c>
      <c r="AQ11" s="7">
        <v>1151.05</v>
      </c>
    </row>
    <row r="12" spans="1:65" x14ac:dyDescent="0.35">
      <c r="AC12" s="16" t="s">
        <v>2635</v>
      </c>
      <c r="AD12">
        <v>75</v>
      </c>
      <c r="AE12">
        <v>6463.859983753011</v>
      </c>
      <c r="AP12" s="15" t="s">
        <v>2631</v>
      </c>
      <c r="AQ12">
        <v>10266.690000000002</v>
      </c>
    </row>
    <row r="13" spans="1:65" x14ac:dyDescent="0.35">
      <c r="AC13" s="16" t="s">
        <v>2640</v>
      </c>
      <c r="AD13">
        <v>78</v>
      </c>
      <c r="AE13">
        <v>13277.989204593892</v>
      </c>
    </row>
    <row r="14" spans="1:65" x14ac:dyDescent="0.35">
      <c r="AC14" s="16" t="s">
        <v>2643</v>
      </c>
      <c r="AD14">
        <v>61</v>
      </c>
      <c r="AE14">
        <v>6453.2</v>
      </c>
    </row>
    <row r="15" spans="1:65" x14ac:dyDescent="0.35">
      <c r="AC15" s="15" t="s">
        <v>2652</v>
      </c>
      <c r="AD15">
        <v>452</v>
      </c>
      <c r="AE15">
        <v>33158.76155988915</v>
      </c>
    </row>
    <row r="16" spans="1:65" x14ac:dyDescent="0.35">
      <c r="AC16" s="16" t="s">
        <v>2634</v>
      </c>
      <c r="AD16">
        <v>59</v>
      </c>
      <c r="AE16">
        <v>2974.023994327179</v>
      </c>
    </row>
    <row r="17" spans="29:31" x14ac:dyDescent="0.35">
      <c r="AC17" s="16" t="s">
        <v>2642</v>
      </c>
      <c r="AD17">
        <v>66</v>
      </c>
      <c r="AE17">
        <v>4121.6467244108717</v>
      </c>
    </row>
    <row r="18" spans="29:31" x14ac:dyDescent="0.35">
      <c r="AC18" s="16" t="s">
        <v>2637</v>
      </c>
      <c r="AD18">
        <v>74</v>
      </c>
      <c r="AE18">
        <v>4859.4906315948811</v>
      </c>
    </row>
    <row r="19" spans="29:31" x14ac:dyDescent="0.35">
      <c r="AC19" s="16" t="s">
        <v>2638</v>
      </c>
      <c r="AD19">
        <v>73</v>
      </c>
      <c r="AE19">
        <v>7321.8152689054514</v>
      </c>
    </row>
    <row r="20" spans="29:31" x14ac:dyDescent="0.35">
      <c r="AC20" s="16" t="s">
        <v>2641</v>
      </c>
      <c r="AD20">
        <v>66</v>
      </c>
      <c r="AE20">
        <v>4202.9142808445558</v>
      </c>
    </row>
    <row r="21" spans="29:31" x14ac:dyDescent="0.35">
      <c r="AC21" s="16" t="s">
        <v>2639</v>
      </c>
      <c r="AD21">
        <v>21</v>
      </c>
      <c r="AE21">
        <v>1084.19</v>
      </c>
    </row>
    <row r="22" spans="29:31" x14ac:dyDescent="0.35">
      <c r="AC22" s="16" t="s">
        <v>2644</v>
      </c>
      <c r="AD22">
        <v>15</v>
      </c>
      <c r="AE22">
        <v>1522.42</v>
      </c>
    </row>
    <row r="23" spans="29:31" x14ac:dyDescent="0.35">
      <c r="AC23" s="16" t="s">
        <v>2636</v>
      </c>
      <c r="AD23">
        <v>14</v>
      </c>
      <c r="AE23">
        <v>2536.91</v>
      </c>
    </row>
    <row r="24" spans="29:31" x14ac:dyDescent="0.35">
      <c r="AC24" s="16" t="s">
        <v>2645</v>
      </c>
      <c r="AD24">
        <v>16</v>
      </c>
      <c r="AE24">
        <v>456.59</v>
      </c>
    </row>
    <row r="25" spans="29:31" x14ac:dyDescent="0.35">
      <c r="AC25" s="16" t="s">
        <v>2635</v>
      </c>
      <c r="AD25">
        <v>12</v>
      </c>
      <c r="AE25">
        <v>337.73</v>
      </c>
    </row>
    <row r="26" spans="29:31" x14ac:dyDescent="0.35">
      <c r="AC26" s="16" t="s">
        <v>2640</v>
      </c>
      <c r="AD26">
        <v>18</v>
      </c>
      <c r="AE26">
        <v>1850.5915067072578</v>
      </c>
    </row>
    <row r="27" spans="29:31" x14ac:dyDescent="0.35">
      <c r="AC27" s="16" t="s">
        <v>2643</v>
      </c>
      <c r="AD27">
        <v>18</v>
      </c>
      <c r="AE27">
        <v>1890.4391530989628</v>
      </c>
    </row>
    <row r="28" spans="29:31" x14ac:dyDescent="0.35">
      <c r="AC28" s="15" t="s">
        <v>2631</v>
      </c>
      <c r="AD28">
        <v>1000</v>
      </c>
      <c r="AE28">
        <v>99296.960082091377</v>
      </c>
    </row>
  </sheetData>
  <pageMargins left="0.7" right="0.7" top="0.75" bottom="0.75" header="0.3" footer="0.3"/>
  <drawing r:id="rId9"/>
  <tableParts count="1">
    <tablePart r:id="rId10"/>
  </tableParts>
  <extLst>
    <ext xmlns:x14="http://schemas.microsoft.com/office/spreadsheetml/2009/9/main" uri="{A8765BA9-456A-4dab-B4F3-ACF838C121DE}">
      <x14:slicerList>
        <x14:slicer r:id="rId11"/>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CDC23-41AD-4C7B-BD06-0E94016BBF2A}">
  <dimension ref="A1"/>
  <sheetViews>
    <sheetView showGridLines="0" tabSelected="1" topLeftCell="B28" workbookViewId="0">
      <selection activeCell="T45" sqref="T45"/>
    </sheetView>
  </sheetViews>
  <sheetFormatPr defaultRowHeight="14.5" x14ac:dyDescent="0.35"/>
  <cols>
    <col min="1" max="16384" width="8.7265625" style="1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2DF63-12E7-4275-B55C-0E891975DD1C}">
  <dimension ref="A1"/>
  <sheetViews>
    <sheetView showGridLines="0" topLeftCell="A38" workbookViewId="0">
      <selection activeCell="P15" sqref="P15"/>
    </sheetView>
  </sheetViews>
  <sheetFormatPr defaultRowHeight="14.5" x14ac:dyDescent="0.35"/>
  <cols>
    <col min="1" max="16384" width="8.7265625" style="20"/>
  </cols>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Raw Data</vt:lpstr>
      <vt:lpstr>clean</vt:lpstr>
      <vt:lpstr>KPIS</vt:lpstr>
      <vt:lpstr>Pivot Visuals</vt:lpstr>
      <vt:lpstr>DASHBOARD</vt:lpstr>
      <vt:lpstr>Report Findings</vt:lpstr>
      <vt:lpstr>CollectionRate</vt:lpstr>
      <vt:lpstr>MissingAge</vt:lpstr>
      <vt:lpstr>MissingGender</vt:lpstr>
      <vt:lpstr>TotalBilling</vt:lpstr>
      <vt:lpstr>TotalCollected</vt:lpstr>
      <vt:lpstr>TotalOutsatnding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Lynet Rono</cp:lastModifiedBy>
  <dcterms:created xsi:type="dcterms:W3CDTF">2025-06-13T09:31:08Z</dcterms:created>
  <dcterms:modified xsi:type="dcterms:W3CDTF">2025-10-01T10:06:25Z</dcterms:modified>
</cp:coreProperties>
</file>