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 filterPrivacy="1"/>
  <xr:revisionPtr revIDLastSave="94" documentId="8_{A1F72681-D501-4F35-B55D-96F523206585}" xr6:coauthVersionLast="47" xr6:coauthVersionMax="47" xr10:uidLastSave="{B10E3E5D-0962-4369-9CAB-6B6CD8233B5B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Sheet1!$A$1:$I$1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4" i="1" l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A19" i="1" l="1"/>
  <c r="A2" i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20" i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</calcChain>
</file>

<file path=xl/sharedStrings.xml><?xml version="1.0" encoding="utf-8"?>
<sst xmlns="http://schemas.openxmlformats.org/spreadsheetml/2006/main" count="171" uniqueCount="71">
  <si>
    <t>#</t>
  </si>
  <si>
    <t>Tournament</t>
  </si>
  <si>
    <t>Year</t>
  </si>
  <si>
    <t>Round</t>
  </si>
  <si>
    <t>Winner</t>
  </si>
  <si>
    <t>Loser</t>
  </si>
  <si>
    <t>Duration</t>
  </si>
  <si>
    <t>Roland Garros</t>
  </si>
  <si>
    <t>R128</t>
  </si>
  <si>
    <t>Alexander Volkov</t>
  </si>
  <si>
    <t>Marian Vajda</t>
  </si>
  <si>
    <t>Andrei Cherkasov</t>
  </si>
  <si>
    <t>Jordi Arrese</t>
  </si>
  <si>
    <t>R64</t>
  </si>
  <si>
    <t>Emilio Sanchez</t>
  </si>
  <si>
    <t>Wally Masur</t>
  </si>
  <si>
    <t>Diego Perez</t>
  </si>
  <si>
    <t>Diego Nargiso</t>
  </si>
  <si>
    <t>Aaron Krickstein</t>
  </si>
  <si>
    <t>Malivai Washington</t>
  </si>
  <si>
    <t>Stefan Edberg</t>
  </si>
  <si>
    <t>Gabriel Markus</t>
  </si>
  <si>
    <t>R32</t>
  </si>
  <si>
    <t>Nicklas Kulti</t>
  </si>
  <si>
    <t>Michael Chang</t>
  </si>
  <si>
    <t>Bernd Karbacher</t>
  </si>
  <si>
    <t>Thierry Guardiola</t>
  </si>
  <si>
    <t>Gerard Solves</t>
  </si>
  <si>
    <t>Marcos Ondruska</t>
  </si>
  <si>
    <t>Hernan Gumy</t>
  </si>
  <si>
    <t>Gianluca Pozzi</t>
  </si>
  <si>
    <t>Alex Corretja</t>
  </si>
  <si>
    <t>Ivan Ljubicic</t>
  </si>
  <si>
    <t>Albert Costa</t>
  </si>
  <si>
    <t>Nicolas Lapentti</t>
  </si>
  <si>
    <t>R16</t>
  </si>
  <si>
    <t>Guillermo Coria</t>
  </si>
  <si>
    <t>Mariano Zabaleta</t>
  </si>
  <si>
    <t>Fabrice Santoro</t>
  </si>
  <si>
    <t>Arnaud Clement</t>
  </si>
  <si>
    <t>Marat Safin</t>
  </si>
  <si>
    <t>Felix Mantilla</t>
  </si>
  <si>
    <t>Hyung Taik Lee</t>
  </si>
  <si>
    <t>Alex Calatrava</t>
  </si>
  <si>
    <t>Guillermo Canas</t>
  </si>
  <si>
    <t>Paul Henri Mathieu</t>
  </si>
  <si>
    <t>Nicolas Kiefer</t>
  </si>
  <si>
    <t>Marc Gicquel</t>
  </si>
  <si>
    <t>Rafael Nadal</t>
  </si>
  <si>
    <t>Josselin Ouanna</t>
  </si>
  <si>
    <t>Lukas Lacko</t>
  </si>
  <si>
    <t>Michael Yani</t>
  </si>
  <si>
    <t>Mardy Fish</t>
  </si>
  <si>
    <t>Juan Monaco</t>
  </si>
  <si>
    <t>Milos Raonic</t>
  </si>
  <si>
    <t>Kevin Anderson</t>
  </si>
  <si>
    <t>Rui Machado</t>
  </si>
  <si>
    <t>John Isner</t>
  </si>
  <si>
    <t>Stanislas Wawrinka</t>
  </si>
  <si>
    <t>Gilles Simon</t>
  </si>
  <si>
    <t>SF</t>
  </si>
  <si>
    <t>Novak Djokovic</t>
  </si>
  <si>
    <t>Horacio Zeballos</t>
  </si>
  <si>
    <t>Vasek Pospisil</t>
  </si>
  <si>
    <t>Janko Tipsarevic</t>
  </si>
  <si>
    <t>Fernando Verdasco</t>
  </si>
  <si>
    <t>Tommy Haas</t>
  </si>
  <si>
    <t>Andy Murray</t>
  </si>
  <si>
    <t>Benoit Paire</t>
  </si>
  <si>
    <t>Pierre-Hugues Herbert</t>
  </si>
  <si>
    <t xml:space="preserve"> vs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</si>
</sst>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0"/>
      <name val="Times New Roman"/>
      <family val="1"/>
    </font>
    <font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Longest matches @Roland Garros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1.6994742245445168E-2"/>
          <c:y val="9.5600165393589065E-2"/>
          <c:w val="0.96254254628938229"/>
          <c:h val="0.86533050149215984"/>
        </c:manualLayout>
      </c:layout>
      <c:barChart>
        <c:barDir val="bar"/>
        <c:grouping val="clustered"/>
        <c:varyColors val="0"/>
        <c:ser>
          <c:idx val="0"/>
          <c:order val="0"/>
          <c:tx>
            <c:v>Min</c:v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2DEA2642-6DF2-4055-8AD0-C68883166A66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AD7FD394-B4F1-43F3-AB5E-1DAEE594114D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C2A9-4E60-9B9A-200F9088C99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2AAE58FF-CFE5-4564-8181-C5832FBC779C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1E52BEE2-D0D5-45C6-9AF1-C9B0D274743D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C2A9-4E60-9B9A-200F9088C99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86DCCB99-89F9-46CD-995E-351916F73DB7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F2CDA4CF-870E-438A-82AA-F29872186F17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C2A9-4E60-9B9A-200F9088C99E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DC163ADA-3C1B-4D0D-9F0F-53E2893D305E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7F2F21D3-FF45-41FF-A33F-0C7F8959DA10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C2A9-4E60-9B9A-200F9088C99E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B1F384DC-8C0B-42FA-B2E2-63F7715026DD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9D4C51AD-3DC4-4BF5-B990-84CC7BAF5514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C2A9-4E60-9B9A-200F9088C99E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361E68BF-2855-4052-936A-09F64E2F478F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B534B2B6-E98D-46BE-B410-5787AB80934B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C2A9-4E60-9B9A-200F9088C99E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95BB899F-89B1-4283-AA01-843717DA06A0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201B4CD1-E54B-4CB2-A1E4-5635CACF844D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C2A9-4E60-9B9A-200F9088C99E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142D8ACD-4BC1-4C6A-B49B-7EDDBAC38E11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E8C6559D-3295-4D08-8F87-156D237833E6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C2A9-4E60-9B9A-200F9088C99E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4C0D906C-9CEB-4DD8-9363-9476E16C5B20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F3DB9AB7-1026-4316-9B8B-4F5BAE125DD9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C2A9-4E60-9B9A-200F9088C99E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5132F69D-6705-47BE-924A-3E24F70B7A3B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0EFE9A85-7CB9-4161-8182-B0421A751095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C2A9-4E60-9B9A-200F9088C99E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044E39CC-168B-4356-A0B3-B5744CF4A0AB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52E831F7-18CC-47DD-A976-D216BDC06785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C2A9-4E60-9B9A-200F9088C99E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3053B145-39BE-44FC-8BC8-2A4A10E08303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3223F3EE-0F25-4EF1-88F2-401D8A2DCFA7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C2A9-4E60-9B9A-200F9088C99E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74FC4E6E-1048-421C-B1E0-B1B0A34D9DFF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FF614AF5-CB38-47A6-9F8B-590C7251C85C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C2A9-4E60-9B9A-200F9088C99E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65725400-BF37-4D90-BAF3-FE19F6FB9601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10C66EB0-5E2C-4198-8BC7-4BB7F38EFF40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C2A9-4E60-9B9A-200F9088C99E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29DC0C56-DD8E-4AEA-8903-51FB21237159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1CA6086A-05E8-4618-9E89-2A92B7E67D63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C2A9-4E60-9B9A-200F9088C99E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F4F78029-F3CB-4048-8287-19D1465FA4E1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C1840363-8D94-467C-A0F1-88D87AB2F168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C2A9-4E60-9B9A-200F9088C99E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CB65EF6C-ECC4-47C3-B0FB-61A8511AA3C8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9DEFD317-C6EE-44F4-8E17-1C87CD500C7A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C2A9-4E60-9B9A-200F9088C99E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B0EF2227-5CEE-42DA-9AA6-B6C5B1A5CF0F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F91BC806-39FC-4834-9D6A-55B1BB0B4C74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C2A9-4E60-9B9A-200F9088C99E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1BD1907D-BA96-4536-A5CB-5813A4B26942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B181E739-241C-4AF3-9C62-DF045B844CAC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C2A9-4E60-9B9A-200F9088C99E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FC64DA07-AC6B-4544-A57D-9DE996B93F92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E026DBE3-CF4F-47B2-A2B1-01B0EB1BA064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C2A9-4E60-9B9A-200F9088C99E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D9A32B59-8CB3-4082-B062-5A96D0D0F51B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F7299A5A-39F5-4C3A-AA38-3EFB6B3ED411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C2A9-4E60-9B9A-200F9088C99E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AB6628CA-804E-475B-9EF8-0D0B436A2A9B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DC8FABBE-6BA6-428B-B37E-F060DD855B25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C2A9-4E60-9B9A-200F9088C99E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AA787F35-C84F-4F4F-BDB5-9CC895ABD56E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3A60F205-F860-4740-A011-071033E4198A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C2A9-4E60-9B9A-200F9088C99E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AE669BDB-0CDB-4FF3-A8D7-676C6353C762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D4A9B027-E5F3-4D17-9891-D26190BDE3F8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C2A9-4E60-9B9A-200F9088C99E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CE97D078-AE23-419A-8902-84DF41D554A8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085AA713-8076-46B2-AC86-C01EFFD1DD38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C2A9-4E60-9B9A-200F9088C99E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F025CCAE-7CCF-4458-B7C8-5C20A7C1C38A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7CBCFC05-9FE5-499E-9C2F-4BC2C8C39EB1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C2A9-4E60-9B9A-200F9088C99E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F3E9154F-ADC6-436E-9A14-5D0511A0A3EE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3A7CD78D-5EBE-470B-8B71-54E49A52B72E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C2A9-4E60-9B9A-200F9088C99E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60419C61-44DE-4494-A795-B92C67BAFE62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4D3DB0DA-5A3E-4F99-BB9D-1F2D39D634FE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C2A9-4E60-9B9A-200F9088C99E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0A02DD8C-D4EE-4CE0-9436-2D8C07B34CCF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E11037F2-99F4-4B0B-8321-74477D85A2A1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C2A9-4E60-9B9A-200F9088C99E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E7CB294C-2C2E-4FA8-9045-A0CE0941A8C9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3F3CA8D0-3DC0-402F-8F7D-427F7ABBE28C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C2A9-4E60-9B9A-200F9088C99E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9C133389-F9A8-4553-BAC4-FF7629F2C3ED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EF6F4832-DCA2-45BA-9B21-16B6CEBE792B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C2A9-4E60-9B9A-200F9088C99E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0DB5D38D-6157-453D-AF4C-AFCD804ABD56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D08F54DA-4177-407D-8CDF-51AB0536AB2F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C2A9-4E60-9B9A-200F9088C99E}"/>
                </c:ext>
              </c:extLst>
            </c:dLbl>
            <c:dLbl>
              <c:idx val="32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F7D92226-AA9E-4D32-BFF3-8FEF7C9C777F}" type="CELLRANGE">
                      <a:rPr lang="en-US"/>
                      <a:pPr>
                        <a:defRPr>
                          <a:solidFill>
                            <a:schemeClr val="dk1"/>
                          </a:solidFill>
                        </a:defRPr>
                      </a:pPr>
                      <a:t>[CELLRANGE]</a:t>
                    </a:fld>
                    <a:r>
                      <a:rPr lang="en-US" baseline="0"/>
                      <a:t>, </a:t>
                    </a:r>
                    <a:fld id="{CC855F59-1281-4BA4-8BCD-AA664CD434B2}" type="VALUE">
                      <a:rPr lang="en-US" baseline="0"/>
                      <a:pPr>
                        <a:defRPr>
                          <a:solidFill>
                            <a:schemeClr val="dk1"/>
                          </a:solidFill>
                        </a:defRPr>
                      </a:pPr>
                      <a:t>[VALUE]</a:t>
                    </a:fld>
                    <a:endParaRPr lang="en-US" baseline="0"/>
                  </a:p>
                </c:rich>
              </c:tx>
              <c:spPr>
                <a:gradFill rotWithShape="1">
                  <a:gsLst>
                    <a:gs pos="0">
                      <a:schemeClr val="accent4">
                        <a:lumMod val="110000"/>
                        <a:satMod val="105000"/>
                        <a:tint val="67000"/>
                      </a:schemeClr>
                    </a:gs>
                    <a:gs pos="50000">
                      <a:schemeClr val="accent4">
                        <a:lumMod val="105000"/>
                        <a:satMod val="103000"/>
                        <a:tint val="73000"/>
                      </a:schemeClr>
                    </a:gs>
                    <a:gs pos="100000">
                      <a:schemeClr val="accent4">
                        <a:lumMod val="105000"/>
                        <a:satMod val="109000"/>
                        <a:tint val="81000"/>
                      </a:schemeClr>
                    </a:gs>
                  </a:gsLst>
                  <a:lin ang="5400000" scaled="0"/>
                </a:gradFill>
                <a:ln w="6350" cap="flat" cmpd="sng" algn="ctr">
                  <a:solidFill>
                    <a:schemeClr val="accent4"/>
                  </a:solidFill>
                  <a:prstDash val="solid"/>
                  <a:miter lim="800000"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C2A9-4E60-9B9A-200F9088C99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val>
            <c:numRef>
              <c:f>Sheet1!$I$2:$I$34</c:f>
              <c:numCache>
                <c:formatCode>General</c:formatCode>
                <c:ptCount val="33"/>
                <c:pt idx="0">
                  <c:v>393</c:v>
                </c:pt>
                <c:pt idx="1">
                  <c:v>341</c:v>
                </c:pt>
                <c:pt idx="2">
                  <c:v>331</c:v>
                </c:pt>
                <c:pt idx="3">
                  <c:v>304</c:v>
                </c:pt>
                <c:pt idx="4">
                  <c:v>296</c:v>
                </c:pt>
                <c:pt idx="5">
                  <c:v>293</c:v>
                </c:pt>
                <c:pt idx="6">
                  <c:v>291</c:v>
                </c:pt>
                <c:pt idx="7">
                  <c:v>290</c:v>
                </c:pt>
                <c:pt idx="8">
                  <c:v>290</c:v>
                </c:pt>
                <c:pt idx="9">
                  <c:v>288</c:v>
                </c:pt>
                <c:pt idx="10">
                  <c:v>287</c:v>
                </c:pt>
                <c:pt idx="11">
                  <c:v>286</c:v>
                </c:pt>
                <c:pt idx="12">
                  <c:v>286</c:v>
                </c:pt>
                <c:pt idx="13">
                  <c:v>285</c:v>
                </c:pt>
                <c:pt idx="14">
                  <c:v>283</c:v>
                </c:pt>
                <c:pt idx="15">
                  <c:v>281</c:v>
                </c:pt>
                <c:pt idx="16">
                  <c:v>280</c:v>
                </c:pt>
                <c:pt idx="17">
                  <c:v>280</c:v>
                </c:pt>
                <c:pt idx="18">
                  <c:v>279</c:v>
                </c:pt>
                <c:pt idx="19">
                  <c:v>278</c:v>
                </c:pt>
                <c:pt idx="20">
                  <c:v>277</c:v>
                </c:pt>
                <c:pt idx="21">
                  <c:v>277</c:v>
                </c:pt>
                <c:pt idx="22">
                  <c:v>277</c:v>
                </c:pt>
                <c:pt idx="23">
                  <c:v>277</c:v>
                </c:pt>
                <c:pt idx="24">
                  <c:v>275</c:v>
                </c:pt>
                <c:pt idx="25">
                  <c:v>274</c:v>
                </c:pt>
                <c:pt idx="26">
                  <c:v>274</c:v>
                </c:pt>
                <c:pt idx="27">
                  <c:v>274</c:v>
                </c:pt>
                <c:pt idx="28">
                  <c:v>274</c:v>
                </c:pt>
                <c:pt idx="29">
                  <c:v>273</c:v>
                </c:pt>
                <c:pt idx="30">
                  <c:v>273</c:v>
                </c:pt>
                <c:pt idx="31">
                  <c:v>273</c:v>
                </c:pt>
                <c:pt idx="32">
                  <c:v>273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Sheet1!$H$2:$H$34</c15:f>
                <c15:dlblRangeCache>
                  <c:ptCount val="33"/>
                  <c:pt idx="0">
                    <c:v>2004 R128 Fabrice Santoro  vs  Arnaud Clement</c:v>
                  </c:pt>
                  <c:pt idx="1">
                    <c:v>2012 R64 Paul Henri Mathieu  vs  John Isner</c:v>
                  </c:pt>
                  <c:pt idx="2">
                    <c:v>1998 R32 Alex Corretja  vs  Hernan Gumy</c:v>
                  </c:pt>
                  <c:pt idx="3">
                    <c:v>2005 R32 Guillermo Canas  vs  Paul Henri Mathieu</c:v>
                  </c:pt>
                  <c:pt idx="4">
                    <c:v>2010 R128 Lukas Lacko  vs  Michael Yani</c:v>
                  </c:pt>
                  <c:pt idx="5">
                    <c:v>2006 R32 Rafael Nadal  vs  Paul Henri Mathieu</c:v>
                  </c:pt>
                  <c:pt idx="6">
                    <c:v>2001 R128 Marcos Ondruska  vs  Ivan Ljubicic</c:v>
                  </c:pt>
                  <c:pt idx="7">
                    <c:v>2006 R64 Nicolas Kiefer  vs  Marc Gicquel</c:v>
                  </c:pt>
                  <c:pt idx="8">
                    <c:v>2012 R128 Kevin Anderson  vs  Rui Machado</c:v>
                  </c:pt>
                  <c:pt idx="9">
                    <c:v>1992 R128 Andrei Cherkasov  vs  Jordi Arrese</c:v>
                  </c:pt>
                  <c:pt idx="10">
                    <c:v>1992 R64 Diego Perez  vs  Diego Nargiso</c:v>
                  </c:pt>
                  <c:pt idx="11">
                    <c:v>1992 R64 Emilio Sanchez  vs  Wally Masur</c:v>
                  </c:pt>
                  <c:pt idx="12">
                    <c:v>1993 R128 Bernd Karbacher  vs  Thierry Guardiola</c:v>
                  </c:pt>
                  <c:pt idx="13">
                    <c:v>1996 R128 Gerard Solves  vs  Marcos Ondruska</c:v>
                  </c:pt>
                  <c:pt idx="14">
                    <c:v>1992 R32 Nicklas Kulti  vs  Michael Chang</c:v>
                  </c:pt>
                  <c:pt idx="15">
                    <c:v>2003 R16 Guillermo Coria  vs  Mariano Zabaleta</c:v>
                  </c:pt>
                  <c:pt idx="16">
                    <c:v>1992 R128 Alexander Volkov  vs  Marian Vajda</c:v>
                  </c:pt>
                  <c:pt idx="17">
                    <c:v>1992 R64 Aaron Krickstein  vs  Malivai Washington</c:v>
                  </c:pt>
                  <c:pt idx="18">
                    <c:v>2003 R32 Albert Costa  vs  Nicolas Lapentti</c:v>
                  </c:pt>
                  <c:pt idx="19">
                    <c:v>2010 R64 Ivan Ljubicic  vs  Mardy Fish</c:v>
                  </c:pt>
                  <c:pt idx="20">
                    <c:v>2004 R64 Marat Safin  vs  Felix Mantilla</c:v>
                  </c:pt>
                  <c:pt idx="21">
                    <c:v>2012 R32 Stanislas Wawrinka  vs  Gilles Simon</c:v>
                  </c:pt>
                  <c:pt idx="22">
                    <c:v>2013 SF Rafael Nadal  vs  Novak Djokovic</c:v>
                  </c:pt>
                  <c:pt idx="23">
                    <c:v>2013 R32 Tommy Haas  vs  John Isner</c:v>
                  </c:pt>
                  <c:pt idx="24">
                    <c:v>2005 R128 Hyung Taik Lee  vs  Alex Calatrava</c:v>
                  </c:pt>
                  <c:pt idx="25">
                    <c:v>2009 R64 Josselin Ouanna  vs  Marat Safin</c:v>
                  </c:pt>
                  <c:pt idx="26">
                    <c:v>2013 R128 Horacio Zeballos  vs  Vasek Pospisil</c:v>
                  </c:pt>
                  <c:pt idx="27">
                    <c:v>2013 R64 Janko Tipsarevic  vs  Fernando Verdasco</c:v>
                  </c:pt>
                  <c:pt idx="28">
                    <c:v>2017 SF Stanislas Wawrinka  vs  Andy Murray</c:v>
                  </c:pt>
                  <c:pt idx="29">
                    <c:v>1992 R64 Stefan Edberg  vs  Gabriel Markus</c:v>
                  </c:pt>
                  <c:pt idx="30">
                    <c:v>1998 R64 Hernan Gumy  vs  Gianluca Pozzi</c:v>
                  </c:pt>
                  <c:pt idx="31">
                    <c:v>2012 R32 Juan Monaco  vs  Milos Raonic</c:v>
                  </c:pt>
                  <c:pt idx="32">
                    <c:v>2019 R64 Benoit Paire  vs  Pierre-Hugues Herbert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C2A9-4E60-9B9A-200F9088C9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-50"/>
        <c:axId val="864060880"/>
        <c:axId val="864058640"/>
      </c:barChart>
      <c:dateAx>
        <c:axId val="86406088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64058640"/>
        <c:crosses val="autoZero"/>
        <c:auto val="0"/>
        <c:lblOffset val="100"/>
        <c:baseTimeUnit val="days"/>
      </c:dateAx>
      <c:valAx>
        <c:axId val="864058640"/>
        <c:scaling>
          <c:orientation val="minMax"/>
          <c:min val="250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Minutes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64060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9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dk1">
                <a:lumMod val="65000"/>
                <a:lumOff val="35000"/>
              </a:schemeClr>
            </a:gs>
            <a:gs pos="100000">
              <a:schemeClr val="dk1">
                <a:lumMod val="75000"/>
                <a:lumOff val="25000"/>
              </a:schemeClr>
            </a:gs>
          </a:gsLst>
          <a:lin ang="10800000" scaled="0"/>
        </a:gradFill>
        <a:round/>
      </a:ln>
      <a:effectLst/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605115</xdr:colOff>
      <xdr:row>2</xdr:row>
      <xdr:rowOff>95252</xdr:rowOff>
    </xdr:from>
    <xdr:to>
      <xdr:col>47</xdr:col>
      <xdr:colOff>271340</xdr:colOff>
      <xdr:row>45</xdr:row>
      <xdr:rowOff>106457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768604A-EE97-4BD1-9B91-84D27C5541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4"/>
  <sheetViews>
    <sheetView tabSelected="1" zoomScale="70" zoomScaleNormal="70" workbookViewId="0">
      <selection activeCell="H3" sqref="H3:H34"/>
    </sheetView>
  </sheetViews>
  <sheetFormatPr defaultRowHeight="15"/>
  <cols>
    <col min="2" max="2" width="12.140625" bestFit="1" customWidth="1"/>
    <col min="3" max="3" width="5.28515625" customWidth="1"/>
    <col min="4" max="4" width="6.85546875" bestFit="1" customWidth="1"/>
    <col min="5" max="5" width="16.42578125" bestFit="1" customWidth="1"/>
    <col min="6" max="6" width="16.42578125" customWidth="1"/>
    <col min="7" max="7" width="18.5703125" bestFit="1" customWidth="1"/>
    <col min="8" max="8" width="40.28515625" bestFit="1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 t="s">
        <v>5</v>
      </c>
      <c r="H1" s="1"/>
      <c r="I1" s="1" t="s">
        <v>6</v>
      </c>
    </row>
    <row r="2" spans="1:9">
      <c r="A2" s="3" t="e">
        <f t="shared" ref="A2:A17" si="0">A1+1</f>
        <v>#VALUE!</v>
      </c>
      <c r="B2" s="2" t="s">
        <v>7</v>
      </c>
      <c r="C2" s="2">
        <v>2004</v>
      </c>
      <c r="D2" s="2" t="s">
        <v>8</v>
      </c>
      <c r="E2" s="2" t="s">
        <v>38</v>
      </c>
      <c r="F2" s="2" t="s">
        <v>70</v>
      </c>
      <c r="G2" s="2" t="s">
        <v>39</v>
      </c>
      <c r="H2" s="2" t="str">
        <f>CONCATENATE(C2," ",D2," ",E2," ",F2," ",G2)</f>
        <v>2004 R128 Fabrice Santoro  vs  Arnaud Clement</v>
      </c>
      <c r="I2" s="2">
        <v>393</v>
      </c>
    </row>
    <row r="3" spans="1:9">
      <c r="A3" s="3" t="e">
        <f t="shared" si="0"/>
        <v>#VALUE!</v>
      </c>
      <c r="B3" s="2" t="s">
        <v>7</v>
      </c>
      <c r="C3" s="2">
        <v>2012</v>
      </c>
      <c r="D3" s="2" t="s">
        <v>13</v>
      </c>
      <c r="E3" s="2" t="s">
        <v>45</v>
      </c>
      <c r="F3" s="2" t="s">
        <v>70</v>
      </c>
      <c r="G3" s="2" t="s">
        <v>57</v>
      </c>
      <c r="H3" s="2" t="str">
        <f t="shared" ref="H3:H34" si="1">CONCATENATE(C3," ",D3," ",E3," ",F3," ",G3)</f>
        <v>2012 R64 Paul Henri Mathieu  vs  John Isner</v>
      </c>
      <c r="I3" s="2">
        <v>341</v>
      </c>
    </row>
    <row r="4" spans="1:9">
      <c r="A4" s="3" t="e">
        <f t="shared" si="0"/>
        <v>#VALUE!</v>
      </c>
      <c r="B4" s="2" t="s">
        <v>7</v>
      </c>
      <c r="C4" s="2">
        <v>1998</v>
      </c>
      <c r="D4" s="2" t="s">
        <v>22</v>
      </c>
      <c r="E4" s="2" t="s">
        <v>31</v>
      </c>
      <c r="F4" s="2" t="s">
        <v>70</v>
      </c>
      <c r="G4" s="2" t="s">
        <v>29</v>
      </c>
      <c r="H4" s="2" t="str">
        <f t="shared" si="1"/>
        <v>1998 R32 Alex Corretja  vs  Hernan Gumy</v>
      </c>
      <c r="I4" s="2">
        <v>331</v>
      </c>
    </row>
    <row r="5" spans="1:9">
      <c r="A5" s="3" t="e">
        <f t="shared" si="0"/>
        <v>#VALUE!</v>
      </c>
      <c r="B5" s="2" t="s">
        <v>7</v>
      </c>
      <c r="C5" s="2">
        <v>2005</v>
      </c>
      <c r="D5" s="2" t="s">
        <v>22</v>
      </c>
      <c r="E5" s="2" t="s">
        <v>44</v>
      </c>
      <c r="F5" s="2" t="s">
        <v>70</v>
      </c>
      <c r="G5" s="2" t="s">
        <v>45</v>
      </c>
      <c r="H5" s="2" t="str">
        <f t="shared" si="1"/>
        <v>2005 R32 Guillermo Canas  vs  Paul Henri Mathieu</v>
      </c>
      <c r="I5" s="2">
        <v>304</v>
      </c>
    </row>
    <row r="6" spans="1:9">
      <c r="A6" s="3" t="e">
        <f t="shared" si="0"/>
        <v>#VALUE!</v>
      </c>
      <c r="B6" s="2" t="s">
        <v>7</v>
      </c>
      <c r="C6" s="2">
        <v>2010</v>
      </c>
      <c r="D6" s="2" t="s">
        <v>8</v>
      </c>
      <c r="E6" s="2" t="s">
        <v>50</v>
      </c>
      <c r="F6" s="2" t="s">
        <v>70</v>
      </c>
      <c r="G6" s="2" t="s">
        <v>51</v>
      </c>
      <c r="H6" s="2" t="str">
        <f t="shared" si="1"/>
        <v>2010 R128 Lukas Lacko  vs  Michael Yani</v>
      </c>
      <c r="I6" s="2">
        <v>296</v>
      </c>
    </row>
    <row r="7" spans="1:9">
      <c r="A7" s="3" t="e">
        <f t="shared" si="0"/>
        <v>#VALUE!</v>
      </c>
      <c r="B7" s="2" t="s">
        <v>7</v>
      </c>
      <c r="C7" s="2">
        <v>2006</v>
      </c>
      <c r="D7" s="2" t="s">
        <v>22</v>
      </c>
      <c r="E7" s="2" t="s">
        <v>48</v>
      </c>
      <c r="F7" s="2" t="s">
        <v>70</v>
      </c>
      <c r="G7" s="2" t="s">
        <v>45</v>
      </c>
      <c r="H7" s="2" t="str">
        <f t="shared" si="1"/>
        <v>2006 R32 Rafael Nadal  vs  Paul Henri Mathieu</v>
      </c>
      <c r="I7" s="2">
        <v>293</v>
      </c>
    </row>
    <row r="8" spans="1:9">
      <c r="A8" s="3" t="e">
        <f t="shared" si="0"/>
        <v>#VALUE!</v>
      </c>
      <c r="B8" s="2" t="s">
        <v>7</v>
      </c>
      <c r="C8" s="2">
        <v>2001</v>
      </c>
      <c r="D8" s="2" t="s">
        <v>8</v>
      </c>
      <c r="E8" s="2" t="s">
        <v>28</v>
      </c>
      <c r="F8" s="2" t="s">
        <v>70</v>
      </c>
      <c r="G8" s="2" t="s">
        <v>32</v>
      </c>
      <c r="H8" s="2" t="str">
        <f t="shared" si="1"/>
        <v>2001 R128 Marcos Ondruska  vs  Ivan Ljubicic</v>
      </c>
      <c r="I8" s="2">
        <v>291</v>
      </c>
    </row>
    <row r="9" spans="1:9">
      <c r="A9" s="3" t="e">
        <f t="shared" si="0"/>
        <v>#VALUE!</v>
      </c>
      <c r="B9" s="2" t="s">
        <v>7</v>
      </c>
      <c r="C9" s="2">
        <v>2006</v>
      </c>
      <c r="D9" s="2" t="s">
        <v>13</v>
      </c>
      <c r="E9" s="2" t="s">
        <v>46</v>
      </c>
      <c r="F9" s="2" t="s">
        <v>70</v>
      </c>
      <c r="G9" s="2" t="s">
        <v>47</v>
      </c>
      <c r="H9" s="2" t="str">
        <f t="shared" si="1"/>
        <v>2006 R64 Nicolas Kiefer  vs  Marc Gicquel</v>
      </c>
      <c r="I9" s="2">
        <v>290</v>
      </c>
    </row>
    <row r="10" spans="1:9">
      <c r="A10" s="3" t="e">
        <f t="shared" si="0"/>
        <v>#VALUE!</v>
      </c>
      <c r="B10" s="2" t="s">
        <v>7</v>
      </c>
      <c r="C10" s="2">
        <v>2012</v>
      </c>
      <c r="D10" s="2" t="s">
        <v>8</v>
      </c>
      <c r="E10" s="2" t="s">
        <v>55</v>
      </c>
      <c r="F10" s="2" t="s">
        <v>70</v>
      </c>
      <c r="G10" s="2" t="s">
        <v>56</v>
      </c>
      <c r="H10" s="2" t="str">
        <f t="shared" si="1"/>
        <v>2012 R128 Kevin Anderson  vs  Rui Machado</v>
      </c>
      <c r="I10" s="2">
        <v>290</v>
      </c>
    </row>
    <row r="11" spans="1:9">
      <c r="A11" s="3" t="e">
        <f t="shared" si="0"/>
        <v>#VALUE!</v>
      </c>
      <c r="B11" s="2" t="s">
        <v>7</v>
      </c>
      <c r="C11" s="2">
        <v>1992</v>
      </c>
      <c r="D11" s="2" t="s">
        <v>8</v>
      </c>
      <c r="E11" s="2" t="s">
        <v>11</v>
      </c>
      <c r="F11" s="2" t="s">
        <v>70</v>
      </c>
      <c r="G11" s="2" t="s">
        <v>12</v>
      </c>
      <c r="H11" s="2" t="str">
        <f t="shared" si="1"/>
        <v>1992 R128 Andrei Cherkasov  vs  Jordi Arrese</v>
      </c>
      <c r="I11" s="2">
        <v>288</v>
      </c>
    </row>
    <row r="12" spans="1:9">
      <c r="A12" s="3" t="e">
        <f t="shared" si="0"/>
        <v>#VALUE!</v>
      </c>
      <c r="B12" s="2" t="s">
        <v>7</v>
      </c>
      <c r="C12" s="2">
        <v>1992</v>
      </c>
      <c r="D12" s="2" t="s">
        <v>13</v>
      </c>
      <c r="E12" s="2" t="s">
        <v>16</v>
      </c>
      <c r="F12" s="2" t="s">
        <v>70</v>
      </c>
      <c r="G12" s="2" t="s">
        <v>17</v>
      </c>
      <c r="H12" s="2" t="str">
        <f t="shared" si="1"/>
        <v>1992 R64 Diego Perez  vs  Diego Nargiso</v>
      </c>
      <c r="I12" s="2">
        <v>287</v>
      </c>
    </row>
    <row r="13" spans="1:9">
      <c r="A13" s="3" t="e">
        <f t="shared" si="0"/>
        <v>#VALUE!</v>
      </c>
      <c r="B13" s="2" t="s">
        <v>7</v>
      </c>
      <c r="C13" s="2">
        <v>1992</v>
      </c>
      <c r="D13" s="2" t="s">
        <v>13</v>
      </c>
      <c r="E13" s="2" t="s">
        <v>14</v>
      </c>
      <c r="F13" s="2" t="s">
        <v>70</v>
      </c>
      <c r="G13" s="2" t="s">
        <v>15</v>
      </c>
      <c r="H13" s="2" t="str">
        <f t="shared" si="1"/>
        <v>1992 R64 Emilio Sanchez  vs  Wally Masur</v>
      </c>
      <c r="I13" s="2">
        <v>286</v>
      </c>
    </row>
    <row r="14" spans="1:9">
      <c r="A14" s="3" t="e">
        <f t="shared" si="0"/>
        <v>#VALUE!</v>
      </c>
      <c r="B14" s="2" t="s">
        <v>7</v>
      </c>
      <c r="C14" s="2">
        <v>1993</v>
      </c>
      <c r="D14" s="2" t="s">
        <v>8</v>
      </c>
      <c r="E14" s="2" t="s">
        <v>25</v>
      </c>
      <c r="F14" s="2" t="s">
        <v>70</v>
      </c>
      <c r="G14" s="2" t="s">
        <v>26</v>
      </c>
      <c r="H14" s="2" t="str">
        <f t="shared" si="1"/>
        <v>1993 R128 Bernd Karbacher  vs  Thierry Guardiola</v>
      </c>
      <c r="I14" s="2">
        <v>286</v>
      </c>
    </row>
    <row r="15" spans="1:9">
      <c r="A15" s="3" t="e">
        <f t="shared" si="0"/>
        <v>#VALUE!</v>
      </c>
      <c r="B15" s="2" t="s">
        <v>7</v>
      </c>
      <c r="C15" s="2">
        <v>1996</v>
      </c>
      <c r="D15" s="2" t="s">
        <v>8</v>
      </c>
      <c r="E15" s="2" t="s">
        <v>27</v>
      </c>
      <c r="F15" s="2" t="s">
        <v>70</v>
      </c>
      <c r="G15" s="2" t="s">
        <v>28</v>
      </c>
      <c r="H15" s="2" t="str">
        <f t="shared" si="1"/>
        <v>1996 R128 Gerard Solves  vs  Marcos Ondruska</v>
      </c>
      <c r="I15" s="2">
        <v>285</v>
      </c>
    </row>
    <row r="16" spans="1:9">
      <c r="A16" s="3" t="e">
        <f t="shared" si="0"/>
        <v>#VALUE!</v>
      </c>
      <c r="B16" s="2" t="s">
        <v>7</v>
      </c>
      <c r="C16" s="2">
        <v>1992</v>
      </c>
      <c r="D16" s="2" t="s">
        <v>22</v>
      </c>
      <c r="E16" s="2" t="s">
        <v>23</v>
      </c>
      <c r="F16" s="2" t="s">
        <v>70</v>
      </c>
      <c r="G16" s="2" t="s">
        <v>24</v>
      </c>
      <c r="H16" s="2" t="str">
        <f t="shared" si="1"/>
        <v>1992 R32 Nicklas Kulti  vs  Michael Chang</v>
      </c>
      <c r="I16" s="2">
        <v>283</v>
      </c>
    </row>
    <row r="17" spans="1:9">
      <c r="A17" s="3" t="e">
        <f t="shared" si="0"/>
        <v>#VALUE!</v>
      </c>
      <c r="B17" s="2" t="s">
        <v>7</v>
      </c>
      <c r="C17" s="2">
        <v>2003</v>
      </c>
      <c r="D17" s="2" t="s">
        <v>35</v>
      </c>
      <c r="E17" s="2" t="s">
        <v>36</v>
      </c>
      <c r="F17" s="2" t="s">
        <v>70</v>
      </c>
      <c r="G17" s="2" t="s">
        <v>37</v>
      </c>
      <c r="H17" s="2" t="str">
        <f t="shared" si="1"/>
        <v>2003 R16 Guillermo Coria  vs  Mariano Zabaleta</v>
      </c>
      <c r="I17" s="2">
        <v>281</v>
      </c>
    </row>
    <row r="18" spans="1:9">
      <c r="A18" s="3"/>
      <c r="B18" s="2" t="s">
        <v>7</v>
      </c>
      <c r="C18" s="2">
        <v>1992</v>
      </c>
      <c r="D18" s="2" t="s">
        <v>8</v>
      </c>
      <c r="E18" s="2" t="s">
        <v>9</v>
      </c>
      <c r="F18" s="2" t="s">
        <v>70</v>
      </c>
      <c r="G18" s="2" t="s">
        <v>10</v>
      </c>
      <c r="H18" s="2" t="str">
        <f t="shared" si="1"/>
        <v>1992 R128 Alexander Volkov  vs  Marian Vajda</v>
      </c>
      <c r="I18" s="2">
        <v>280</v>
      </c>
    </row>
    <row r="19" spans="1:9">
      <c r="A19" s="3">
        <f t="shared" ref="A19:A33" si="2">A18+1</f>
        <v>1</v>
      </c>
      <c r="B19" s="2" t="s">
        <v>7</v>
      </c>
      <c r="C19" s="2">
        <v>1992</v>
      </c>
      <c r="D19" s="2" t="s">
        <v>13</v>
      </c>
      <c r="E19" s="2" t="s">
        <v>18</v>
      </c>
      <c r="F19" s="2" t="s">
        <v>70</v>
      </c>
      <c r="G19" s="2" t="s">
        <v>19</v>
      </c>
      <c r="H19" s="2" t="str">
        <f t="shared" si="1"/>
        <v>1992 R64 Aaron Krickstein  vs  Malivai Washington</v>
      </c>
      <c r="I19" s="2">
        <v>280</v>
      </c>
    </row>
    <row r="20" spans="1:9">
      <c r="A20" s="3">
        <f t="shared" si="2"/>
        <v>2</v>
      </c>
      <c r="B20" s="2" t="s">
        <v>7</v>
      </c>
      <c r="C20" s="2">
        <v>2003</v>
      </c>
      <c r="D20" s="2" t="s">
        <v>22</v>
      </c>
      <c r="E20" s="2" t="s">
        <v>33</v>
      </c>
      <c r="F20" s="2" t="s">
        <v>70</v>
      </c>
      <c r="G20" s="2" t="s">
        <v>34</v>
      </c>
      <c r="H20" s="2" t="str">
        <f t="shared" si="1"/>
        <v>2003 R32 Albert Costa  vs  Nicolas Lapentti</v>
      </c>
      <c r="I20" s="2">
        <v>279</v>
      </c>
    </row>
    <row r="21" spans="1:9">
      <c r="A21" s="3">
        <f t="shared" si="2"/>
        <v>3</v>
      </c>
      <c r="B21" s="2" t="s">
        <v>7</v>
      </c>
      <c r="C21" s="2">
        <v>2010</v>
      </c>
      <c r="D21" s="2" t="s">
        <v>13</v>
      </c>
      <c r="E21" s="2" t="s">
        <v>32</v>
      </c>
      <c r="F21" s="2" t="s">
        <v>70</v>
      </c>
      <c r="G21" s="2" t="s">
        <v>52</v>
      </c>
      <c r="H21" s="2" t="str">
        <f t="shared" si="1"/>
        <v>2010 R64 Ivan Ljubicic  vs  Mardy Fish</v>
      </c>
      <c r="I21" s="2">
        <v>278</v>
      </c>
    </row>
    <row r="22" spans="1:9">
      <c r="A22" s="3">
        <f t="shared" si="2"/>
        <v>4</v>
      </c>
      <c r="B22" s="2" t="s">
        <v>7</v>
      </c>
      <c r="C22" s="2">
        <v>2004</v>
      </c>
      <c r="D22" s="2" t="s">
        <v>13</v>
      </c>
      <c r="E22" s="2" t="s">
        <v>40</v>
      </c>
      <c r="F22" s="2" t="s">
        <v>70</v>
      </c>
      <c r="G22" s="2" t="s">
        <v>41</v>
      </c>
      <c r="H22" s="2" t="str">
        <f t="shared" si="1"/>
        <v>2004 R64 Marat Safin  vs  Felix Mantilla</v>
      </c>
      <c r="I22" s="2">
        <v>277</v>
      </c>
    </row>
    <row r="23" spans="1:9">
      <c r="A23" s="3">
        <f t="shared" si="2"/>
        <v>5</v>
      </c>
      <c r="B23" s="2" t="s">
        <v>7</v>
      </c>
      <c r="C23" s="2">
        <v>2012</v>
      </c>
      <c r="D23" s="2" t="s">
        <v>22</v>
      </c>
      <c r="E23" s="2" t="s">
        <v>58</v>
      </c>
      <c r="F23" s="2" t="s">
        <v>70</v>
      </c>
      <c r="G23" s="2" t="s">
        <v>59</v>
      </c>
      <c r="H23" s="2" t="str">
        <f t="shared" si="1"/>
        <v>2012 R32 Stanislas Wawrinka  vs  Gilles Simon</v>
      </c>
      <c r="I23" s="2">
        <v>277</v>
      </c>
    </row>
    <row r="24" spans="1:9">
      <c r="A24" s="3">
        <f t="shared" si="2"/>
        <v>6</v>
      </c>
      <c r="B24" s="2" t="s">
        <v>7</v>
      </c>
      <c r="C24" s="2">
        <v>2013</v>
      </c>
      <c r="D24" s="2" t="s">
        <v>60</v>
      </c>
      <c r="E24" s="2" t="s">
        <v>48</v>
      </c>
      <c r="F24" s="2" t="s">
        <v>70</v>
      </c>
      <c r="G24" s="2" t="s">
        <v>61</v>
      </c>
      <c r="H24" s="2" t="str">
        <f t="shared" si="1"/>
        <v>2013 SF Rafael Nadal  vs  Novak Djokovic</v>
      </c>
      <c r="I24" s="2">
        <v>277</v>
      </c>
    </row>
    <row r="25" spans="1:9">
      <c r="A25" s="3">
        <f t="shared" si="2"/>
        <v>7</v>
      </c>
      <c r="B25" s="2" t="s">
        <v>7</v>
      </c>
      <c r="C25" s="2">
        <v>2013</v>
      </c>
      <c r="D25" s="2" t="s">
        <v>22</v>
      </c>
      <c r="E25" s="2" t="s">
        <v>66</v>
      </c>
      <c r="F25" s="2" t="s">
        <v>70</v>
      </c>
      <c r="G25" s="2" t="s">
        <v>57</v>
      </c>
      <c r="H25" s="2" t="str">
        <f t="shared" si="1"/>
        <v>2013 R32 Tommy Haas  vs  John Isner</v>
      </c>
      <c r="I25" s="2">
        <v>277</v>
      </c>
    </row>
    <row r="26" spans="1:9">
      <c r="A26" s="3">
        <f t="shared" si="2"/>
        <v>8</v>
      </c>
      <c r="B26" s="2" t="s">
        <v>7</v>
      </c>
      <c r="C26" s="2">
        <v>2005</v>
      </c>
      <c r="D26" s="2" t="s">
        <v>8</v>
      </c>
      <c r="E26" s="2" t="s">
        <v>42</v>
      </c>
      <c r="F26" s="2" t="s">
        <v>70</v>
      </c>
      <c r="G26" s="2" t="s">
        <v>43</v>
      </c>
      <c r="H26" s="2" t="str">
        <f t="shared" si="1"/>
        <v>2005 R128 Hyung Taik Lee  vs  Alex Calatrava</v>
      </c>
      <c r="I26" s="2">
        <v>275</v>
      </c>
    </row>
    <row r="27" spans="1:9">
      <c r="A27" s="3">
        <f t="shared" si="2"/>
        <v>9</v>
      </c>
      <c r="B27" s="2" t="s">
        <v>7</v>
      </c>
      <c r="C27" s="2">
        <v>2009</v>
      </c>
      <c r="D27" s="2" t="s">
        <v>13</v>
      </c>
      <c r="E27" s="2" t="s">
        <v>49</v>
      </c>
      <c r="F27" s="2" t="s">
        <v>70</v>
      </c>
      <c r="G27" s="2" t="s">
        <v>40</v>
      </c>
      <c r="H27" s="2" t="str">
        <f t="shared" si="1"/>
        <v>2009 R64 Josselin Ouanna  vs  Marat Safin</v>
      </c>
      <c r="I27" s="2">
        <v>274</v>
      </c>
    </row>
    <row r="28" spans="1:9">
      <c r="A28" s="3">
        <f t="shared" si="2"/>
        <v>10</v>
      </c>
      <c r="B28" s="2" t="s">
        <v>7</v>
      </c>
      <c r="C28" s="2">
        <v>2013</v>
      </c>
      <c r="D28" s="2" t="s">
        <v>8</v>
      </c>
      <c r="E28" s="2" t="s">
        <v>62</v>
      </c>
      <c r="F28" s="2" t="s">
        <v>70</v>
      </c>
      <c r="G28" s="2" t="s">
        <v>63</v>
      </c>
      <c r="H28" s="2" t="str">
        <f t="shared" si="1"/>
        <v>2013 R128 Horacio Zeballos  vs  Vasek Pospisil</v>
      </c>
      <c r="I28" s="2">
        <v>274</v>
      </c>
    </row>
    <row r="29" spans="1:9">
      <c r="A29" s="3">
        <f t="shared" si="2"/>
        <v>11</v>
      </c>
      <c r="B29" s="2" t="s">
        <v>7</v>
      </c>
      <c r="C29" s="2">
        <v>2013</v>
      </c>
      <c r="D29" s="2" t="s">
        <v>13</v>
      </c>
      <c r="E29" s="2" t="s">
        <v>64</v>
      </c>
      <c r="F29" s="2" t="s">
        <v>70</v>
      </c>
      <c r="G29" s="2" t="s">
        <v>65</v>
      </c>
      <c r="H29" s="2" t="str">
        <f t="shared" si="1"/>
        <v>2013 R64 Janko Tipsarevic  vs  Fernando Verdasco</v>
      </c>
      <c r="I29" s="2">
        <v>274</v>
      </c>
    </row>
    <row r="30" spans="1:9">
      <c r="A30" s="3">
        <f t="shared" si="2"/>
        <v>12</v>
      </c>
      <c r="B30" s="2" t="s">
        <v>7</v>
      </c>
      <c r="C30" s="2">
        <v>2017</v>
      </c>
      <c r="D30" s="2" t="s">
        <v>60</v>
      </c>
      <c r="E30" s="2" t="s">
        <v>58</v>
      </c>
      <c r="F30" s="2" t="s">
        <v>70</v>
      </c>
      <c r="G30" s="2" t="s">
        <v>67</v>
      </c>
      <c r="H30" s="2" t="str">
        <f t="shared" si="1"/>
        <v>2017 SF Stanislas Wawrinka  vs  Andy Murray</v>
      </c>
      <c r="I30" s="2">
        <v>274</v>
      </c>
    </row>
    <row r="31" spans="1:9">
      <c r="A31" s="3">
        <f t="shared" si="2"/>
        <v>13</v>
      </c>
      <c r="B31" s="2" t="s">
        <v>7</v>
      </c>
      <c r="C31" s="2">
        <v>1992</v>
      </c>
      <c r="D31" s="2" t="s">
        <v>13</v>
      </c>
      <c r="E31" s="2" t="s">
        <v>20</v>
      </c>
      <c r="F31" s="2" t="s">
        <v>70</v>
      </c>
      <c r="G31" s="2" t="s">
        <v>21</v>
      </c>
      <c r="H31" s="2" t="str">
        <f t="shared" si="1"/>
        <v>1992 R64 Stefan Edberg  vs  Gabriel Markus</v>
      </c>
      <c r="I31" s="2">
        <v>273</v>
      </c>
    </row>
    <row r="32" spans="1:9">
      <c r="A32" s="3">
        <f t="shared" si="2"/>
        <v>14</v>
      </c>
      <c r="B32" s="2" t="s">
        <v>7</v>
      </c>
      <c r="C32" s="2">
        <v>1998</v>
      </c>
      <c r="D32" s="2" t="s">
        <v>13</v>
      </c>
      <c r="E32" s="2" t="s">
        <v>29</v>
      </c>
      <c r="F32" s="2" t="s">
        <v>70</v>
      </c>
      <c r="G32" s="2" t="s">
        <v>30</v>
      </c>
      <c r="H32" s="2" t="str">
        <f t="shared" si="1"/>
        <v>1998 R64 Hernan Gumy  vs  Gianluca Pozzi</v>
      </c>
      <c r="I32" s="2">
        <v>273</v>
      </c>
    </row>
    <row r="33" spans="1:9">
      <c r="A33" s="3">
        <f t="shared" si="2"/>
        <v>15</v>
      </c>
      <c r="B33" s="2" t="s">
        <v>7</v>
      </c>
      <c r="C33" s="2">
        <v>2012</v>
      </c>
      <c r="D33" s="2" t="s">
        <v>22</v>
      </c>
      <c r="E33" s="2" t="s">
        <v>53</v>
      </c>
      <c r="F33" s="2" t="s">
        <v>70</v>
      </c>
      <c r="G33" s="2" t="s">
        <v>54</v>
      </c>
      <c r="H33" s="2" t="str">
        <f t="shared" si="1"/>
        <v>2012 R32 Juan Monaco  vs  Milos Raonic</v>
      </c>
      <c r="I33" s="2">
        <v>273</v>
      </c>
    </row>
    <row r="34" spans="1:9">
      <c r="C34" s="2">
        <v>2019</v>
      </c>
      <c r="D34" s="2" t="s">
        <v>13</v>
      </c>
      <c r="E34" s="2" t="s">
        <v>68</v>
      </c>
      <c r="F34" s="2" t="s">
        <v>70</v>
      </c>
      <c r="G34" s="2" t="s">
        <v>69</v>
      </c>
      <c r="H34" s="2" t="str">
        <f t="shared" si="1"/>
        <v>2019 R64 Benoit Paire  vs  Pierre-Hugues Herbert</v>
      </c>
      <c r="I34" s="2">
        <v>273</v>
      </c>
    </row>
  </sheetData>
  <autoFilter ref="A1:I1" xr:uid="{3B855DC0-D3A5-4F46-88ED-E909E5656320}">
    <sortState xmlns:xlrd2="http://schemas.microsoft.com/office/spreadsheetml/2017/richdata2" ref="A2:I33">
      <sortCondition descending="1" ref="I1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2025-01-07T23:53:21Z</dcterms:modified>
</cp:coreProperties>
</file>