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2342" documentId="11_F25DC773A252ABEACE02EC348BDD7E8E5ADE5894" xr6:coauthVersionLast="43" xr6:coauthVersionMax="43" xr10:uidLastSave="{F0F07A9D-980C-48C5-9F9B-22735958C912}"/>
  <bookViews>
    <workbookView xWindow="-120" yWindow="-120" windowWidth="29040" windowHeight="15840" tabRatio="632" activeTab="4" xr2:uid="{00000000-000D-0000-FFFF-FFFF00000000}"/>
  </bookViews>
  <sheets>
    <sheet name="SET 1" sheetId="1" r:id="rId1"/>
    <sheet name="SET 2" sheetId="2" r:id="rId2"/>
    <sheet name="SET 3" sheetId="3" r:id="rId3"/>
    <sheet name="SET 4" sheetId="4" r:id="rId4"/>
    <sheet name="SET 5" sheetId="5" r:id="rId5"/>
    <sheet name="BP" sheetId="6" r:id="rId6"/>
    <sheet name="Key Points" sheetId="8" r:id="rId7"/>
    <sheet name="Winning prob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2" i="3" l="1"/>
  <c r="B72" i="3"/>
  <c r="D47" i="1"/>
  <c r="B117" i="5"/>
  <c r="B119" i="5" s="1"/>
  <c r="C117" i="5"/>
  <c r="D48" i="4"/>
  <c r="C48" i="4"/>
  <c r="B48" i="4"/>
  <c r="C47" i="4"/>
  <c r="B47" i="4"/>
  <c r="B71" i="3"/>
  <c r="C71" i="3"/>
  <c r="D62" i="2"/>
  <c r="D63" i="2"/>
  <c r="C63" i="2"/>
  <c r="B63" i="2"/>
  <c r="C62" i="2"/>
  <c r="B62" i="2"/>
  <c r="C61" i="2"/>
  <c r="C46" i="1"/>
  <c r="C48" i="1" s="1"/>
  <c r="B46" i="1"/>
  <c r="B61" i="2"/>
  <c r="C47" i="1"/>
  <c r="B47" i="1"/>
  <c r="C118" i="5"/>
  <c r="B118" i="5"/>
  <c r="D72" i="3" l="1"/>
  <c r="D73" i="3" s="1"/>
  <c r="D118" i="5"/>
  <c r="D119" i="5" s="1"/>
  <c r="C49" i="4"/>
  <c r="D49" i="4"/>
  <c r="B49" i="4"/>
  <c r="C73" i="3"/>
  <c r="B73" i="3"/>
  <c r="D48" i="1"/>
  <c r="B48" i="1"/>
  <c r="C119" i="5"/>
  <c r="A40" i="1" l="1"/>
  <c r="A116" i="5" l="1"/>
  <c r="A110" i="5"/>
  <c r="A104" i="5"/>
  <c r="A91" i="5"/>
  <c r="A74" i="5"/>
  <c r="A69" i="5"/>
  <c r="A62" i="5"/>
  <c r="A55" i="5"/>
  <c r="A49" i="5"/>
  <c r="A42" i="5"/>
  <c r="A36" i="5"/>
  <c r="A31" i="5"/>
  <c r="A22" i="5"/>
  <c r="A16" i="5"/>
  <c r="A46" i="4"/>
  <c r="A37" i="4"/>
  <c r="A32" i="4"/>
  <c r="A27" i="4"/>
  <c r="A21" i="4"/>
  <c r="A14" i="4"/>
  <c r="A7" i="4"/>
  <c r="A70" i="3"/>
  <c r="A65" i="3"/>
  <c r="A56" i="3"/>
  <c r="A51" i="3"/>
  <c r="A44" i="3"/>
  <c r="A37" i="3"/>
  <c r="A30" i="3"/>
  <c r="A23" i="3"/>
  <c r="A16" i="3"/>
  <c r="A10" i="3"/>
  <c r="A60" i="2"/>
  <c r="A55" i="2"/>
  <c r="A49" i="2"/>
  <c r="A40" i="2"/>
  <c r="A34" i="2"/>
  <c r="A27" i="2"/>
  <c r="A20" i="2"/>
  <c r="A15" i="2"/>
  <c r="A8" i="2"/>
  <c r="A45" i="1"/>
  <c r="A27" i="1"/>
  <c r="A20" i="1"/>
  <c r="A15" i="1"/>
  <c r="A8" i="1"/>
  <c r="B116" i="5"/>
  <c r="C116" i="5"/>
  <c r="C110" i="5"/>
  <c r="B110" i="5"/>
  <c r="C104" i="5"/>
  <c r="B104" i="5"/>
  <c r="C91" i="5"/>
  <c r="B91" i="5"/>
  <c r="C74" i="5"/>
  <c r="B74" i="5"/>
  <c r="C69" i="5"/>
  <c r="B69" i="5"/>
  <c r="C62" i="5"/>
  <c r="B62" i="5"/>
  <c r="C55" i="5"/>
  <c r="B55" i="5"/>
  <c r="C49" i="5"/>
  <c r="B49" i="5"/>
  <c r="C42" i="5"/>
  <c r="B42" i="5"/>
  <c r="C36" i="5"/>
  <c r="B36" i="5"/>
  <c r="C31" i="5"/>
  <c r="B31" i="5"/>
  <c r="C22" i="5"/>
  <c r="B22" i="5"/>
  <c r="C16" i="5"/>
  <c r="B16" i="5"/>
  <c r="C46" i="4"/>
  <c r="B46" i="4"/>
  <c r="C37" i="4"/>
  <c r="B37" i="4"/>
  <c r="C32" i="4"/>
  <c r="B32" i="4"/>
  <c r="C27" i="4"/>
  <c r="B27" i="4"/>
  <c r="B21" i="4"/>
  <c r="C21" i="4"/>
  <c r="C14" i="4"/>
  <c r="B14" i="4"/>
  <c r="C7" i="4"/>
  <c r="B7" i="4"/>
  <c r="C70" i="3"/>
  <c r="B70" i="3"/>
  <c r="C65" i="3"/>
  <c r="B65" i="3"/>
  <c r="C56" i="3"/>
  <c r="B56" i="3"/>
  <c r="B51" i="3"/>
  <c r="C51" i="3"/>
  <c r="B44" i="3"/>
  <c r="C44" i="3"/>
  <c r="B37" i="3"/>
  <c r="C37" i="3"/>
  <c r="B30" i="3"/>
  <c r="C30" i="3"/>
  <c r="C23" i="3"/>
  <c r="B23" i="3"/>
  <c r="C16" i="3"/>
  <c r="B16" i="3"/>
  <c r="C10" i="3"/>
  <c r="B10" i="3"/>
  <c r="C60" i="2"/>
  <c r="B60" i="2"/>
  <c r="C55" i="2"/>
  <c r="B55" i="2"/>
  <c r="C49" i="2"/>
  <c r="B49" i="2"/>
  <c r="C40" i="2"/>
  <c r="B40" i="2"/>
  <c r="B34" i="2"/>
  <c r="C34" i="2"/>
  <c r="C27" i="2"/>
  <c r="B27" i="2"/>
  <c r="C20" i="2"/>
  <c r="B20" i="2"/>
  <c r="B15" i="2"/>
  <c r="C15" i="2"/>
  <c r="C8" i="2"/>
  <c r="B8" i="2"/>
  <c r="C45" i="1"/>
  <c r="B45" i="1"/>
  <c r="C40" i="1"/>
  <c r="B40" i="1"/>
  <c r="C27" i="1"/>
  <c r="B27" i="1"/>
  <c r="C20" i="1"/>
  <c r="B20" i="1"/>
  <c r="B15" i="1"/>
  <c r="C15" i="1"/>
  <c r="B8" i="1"/>
  <c r="C8" i="1"/>
  <c r="C292" i="10"/>
  <c r="C291" i="10"/>
  <c r="A293" i="10"/>
  <c r="B291" i="10"/>
  <c r="A291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8CCA16-F96F-4B91-9F78-5B7C3D31FEB8}" keepAlive="1" name="Query - Output" description="Connessione alla query 'Output' nella cartella di lavoro." type="5" refreshedVersion="6" background="1" saveData="1">
    <dbPr connection="Provider=Microsoft.Mashup.OleDb.1;Data Source=$Workbook$;Location=Output;Extended Properties=&quot;&quot;" command="SELECT * FROM [Output]"/>
  </connection>
  <connection id="2" xr16:uid="{1A18D9C4-9965-4A16-A115-5B98AF9C171E}" keepAlive="1" name="Query - Output (2)" description="Connessione alla query 'Output (2)' nella cartella di lavoro." type="5" refreshedVersion="6" background="1" saveData="1">
    <dbPr connection="Provider=Microsoft.Mashup.OleDb.1;Data Source=$Workbook$;Location=Output (2);Extended Properties=&quot;&quot;" command="SELECT * FROM [Output (2)]"/>
  </connection>
</connections>
</file>

<file path=xl/sharedStrings.xml><?xml version="1.0" encoding="utf-8"?>
<sst xmlns="http://schemas.openxmlformats.org/spreadsheetml/2006/main" count="1021" uniqueCount="490">
  <si>
    <t>Game</t>
  </si>
  <si>
    <t>Punteggio</t>
  </si>
  <si>
    <t>Nota</t>
  </si>
  <si>
    <t>Commento</t>
  </si>
  <si>
    <t>Gaudio</t>
  </si>
  <si>
    <t>Coria</t>
  </si>
  <si>
    <t>2°</t>
  </si>
  <si>
    <t>1°</t>
  </si>
  <si>
    <t>0-15</t>
  </si>
  <si>
    <t>15-15</t>
  </si>
  <si>
    <t>C mette il passante lungolinea in corsa</t>
  </si>
  <si>
    <t>Dritto IO di G, C ci arriva ma manda a rete</t>
  </si>
  <si>
    <t>15-30</t>
  </si>
  <si>
    <t>Scappa il dritto liftato di G in corridoio</t>
  </si>
  <si>
    <t>15-40</t>
  </si>
  <si>
    <t>Tentativo di stop volley fallita di G</t>
  </si>
  <si>
    <t>30-40</t>
  </si>
  <si>
    <t>SV</t>
  </si>
  <si>
    <t>PB1</t>
  </si>
  <si>
    <t>PB2</t>
  </si>
  <si>
    <t>Dritto IO di G fuori</t>
  </si>
  <si>
    <t>0-1</t>
  </si>
  <si>
    <t>Break</t>
  </si>
  <si>
    <t>Dritto di Coria a rete</t>
  </si>
  <si>
    <t>0-30</t>
  </si>
  <si>
    <t>Grande difesa di G</t>
  </si>
  <si>
    <t>Splendido lungolinea di rovescio di C</t>
  </si>
  <si>
    <t>30-30</t>
  </si>
  <si>
    <t>40-30</t>
  </si>
  <si>
    <t>Grave sbaglio di G che sotterra il rovescio DL</t>
  </si>
  <si>
    <t>Rovescio di G a rete</t>
  </si>
  <si>
    <t>0-2</t>
  </si>
  <si>
    <t>3°</t>
  </si>
  <si>
    <t>Vincente da fondo di dritto di C</t>
  </si>
  <si>
    <t>DF</t>
  </si>
  <si>
    <t>0-40</t>
  </si>
  <si>
    <t>Rovescio sparacchiato da G</t>
  </si>
  <si>
    <t>Errore di dritto  a rete</t>
  </si>
  <si>
    <t>0-3</t>
  </si>
  <si>
    <t>4°</t>
  </si>
  <si>
    <t>15-0</t>
  </si>
  <si>
    <t>C vince il cheek-to-cheek a rete</t>
  </si>
  <si>
    <t>30-0</t>
  </si>
  <si>
    <t>G non sbaglia, dopo essersi costruito il punto</t>
  </si>
  <si>
    <t>30-15</t>
  </si>
  <si>
    <t>Bene G che viene a rete a chiudere il punto</t>
  </si>
  <si>
    <t>Scappa il rovescio a G</t>
  </si>
  <si>
    <t>0-4</t>
  </si>
  <si>
    <t>5°</t>
  </si>
  <si>
    <t>Rovescio di C lungo</t>
  </si>
  <si>
    <t>C non centra il rovescio in salto</t>
  </si>
  <si>
    <t>40-0</t>
  </si>
  <si>
    <t>Alza la traiettoria C, ma non è fortunato</t>
  </si>
  <si>
    <t>40-15</t>
  </si>
  <si>
    <t>Grande risposta di C suoi piedi di G</t>
  </si>
  <si>
    <t>Errore di dritto di G</t>
  </si>
  <si>
    <t>Poca pazienza di G che manda lungo il rovescio</t>
  </si>
  <si>
    <t>Palla corta pessima di G, poi C difende bene la rete</t>
  </si>
  <si>
    <t>P1</t>
  </si>
  <si>
    <t>P2</t>
  </si>
  <si>
    <t>G attacca e si prende il punto</t>
  </si>
  <si>
    <t>Adv C2</t>
  </si>
  <si>
    <t>Adv C1</t>
  </si>
  <si>
    <t>Rovescio precipitoso di G</t>
  </si>
  <si>
    <t>P3</t>
  </si>
  <si>
    <t>Smash pericolosissimo, ma vincente di G</t>
  </si>
  <si>
    <t>Adv C3</t>
  </si>
  <si>
    <t>PB3</t>
  </si>
  <si>
    <t>Volèe in allungo di C</t>
  </si>
  <si>
    <t>0-5</t>
  </si>
  <si>
    <t>6°</t>
  </si>
  <si>
    <t>Lungo il dritto di G che non ci crede</t>
  </si>
  <si>
    <t>Stecca con il dritto in controbalzo di G</t>
  </si>
  <si>
    <t>ACE</t>
  </si>
  <si>
    <t>G manda alle ortiche il rovescio</t>
  </si>
  <si>
    <t>0-6</t>
  </si>
  <si>
    <t>Dritto di G a rete</t>
  </si>
  <si>
    <t>C costretto ad affossare il dritto</t>
  </si>
  <si>
    <t>El mago si inventa un lob</t>
  </si>
  <si>
    <t>C non riesce a contenere l'accelerazioe di dritto</t>
  </si>
  <si>
    <t xml:space="preserve">PB1 ⃝ </t>
  </si>
  <si>
    <t>G entra con il dritto</t>
  </si>
  <si>
    <t>Dritto di G lungo</t>
  </si>
  <si>
    <t>Errore gratuito di C con il dritto</t>
  </si>
  <si>
    <t>G perde il cotrollo del dritto</t>
  </si>
  <si>
    <t>G butta fuori dal campo C con il dritto</t>
  </si>
  <si>
    <t>G mette la contro-smorzata</t>
  </si>
  <si>
    <t>1-2</t>
  </si>
  <si>
    <t>Dritto di C a rete</t>
  </si>
  <si>
    <t>C fa tergicristallare G, poi chiude con lo smash</t>
  </si>
  <si>
    <t>Ancora errore di rovescio per G</t>
  </si>
  <si>
    <t>Passante da fondo on semi-lob di C</t>
  </si>
  <si>
    <t>1-3</t>
  </si>
  <si>
    <t>Errore nel contro-balzo di rovescio per G</t>
  </si>
  <si>
    <t>G scende a rete a prendersi il punto</t>
  </si>
  <si>
    <t>Accelerazione di rovescio di G a rete</t>
  </si>
  <si>
    <t>Passante in corsa di C, eccezionale</t>
  </si>
  <si>
    <t>In corridoio il rovescio DL di G</t>
  </si>
  <si>
    <t>1-4</t>
  </si>
  <si>
    <t>C si fa tradire dal contro-balzo</t>
  </si>
  <si>
    <t>Lungo il dritto di C</t>
  </si>
  <si>
    <t>1-5</t>
  </si>
  <si>
    <t>7°</t>
  </si>
  <si>
    <t>G chiude con il rovescio DL</t>
  </si>
  <si>
    <t>Impressionante accelerazione di dritto di C</t>
  </si>
  <si>
    <t>G attacca la rete ma la sua volèe è lunga</t>
  </si>
  <si>
    <t>G a rete e lobbato</t>
  </si>
  <si>
    <t>SP</t>
  </si>
  <si>
    <t>P</t>
  </si>
  <si>
    <t>G droppa, C si arriva ma la mette lunga</t>
  </si>
  <si>
    <t>Adv G</t>
  </si>
  <si>
    <t>Scambio durissima, G lo vince con il rovescio</t>
  </si>
  <si>
    <t>2-5</t>
  </si>
  <si>
    <t>8°</t>
  </si>
  <si>
    <t>G si apre il campo con il rovescio e poi chiude con il dritto IO</t>
  </si>
  <si>
    <t>G arrempante a rete</t>
  </si>
  <si>
    <t>C colpisce la riga di fondo, G tradito dal controbalzo</t>
  </si>
  <si>
    <t>PB</t>
  </si>
  <si>
    <t>3-5</t>
  </si>
  <si>
    <t>Accelerazione di dritto di C a rete</t>
  </si>
  <si>
    <t>9°</t>
  </si>
  <si>
    <t>C prende qualcosa di incredibile, poi G sbaglia</t>
  </si>
  <si>
    <t>Scappa la palla a G</t>
  </si>
  <si>
    <t>O</t>
  </si>
  <si>
    <t>Mano fata per G, drop vincente</t>
  </si>
  <si>
    <t>SET</t>
  </si>
  <si>
    <t>3-6</t>
  </si>
  <si>
    <t>Appena 1 ora di gioco</t>
  </si>
  <si>
    <t>C chiude con lo schiaffo di dritto</t>
  </si>
  <si>
    <t>C si fa sorprendere</t>
  </si>
  <si>
    <t>Palla corta da dimenticare per G</t>
  </si>
  <si>
    <t>Lungo scambio, sbaglia C</t>
  </si>
  <si>
    <t>Adv C</t>
  </si>
  <si>
    <t>Non passa il tentativo di drop in allungo</t>
  </si>
  <si>
    <t>Lungo il dritto di G</t>
  </si>
  <si>
    <t>C entra in campo e piazza il dritto sotto rete</t>
  </si>
  <si>
    <t>Attacco in controtempo di  G</t>
  </si>
  <si>
    <t>Passa corta con il mirino di G</t>
  </si>
  <si>
    <t>1-1</t>
  </si>
  <si>
    <t>Lob vincente di G</t>
  </si>
  <si>
    <t>C accelera con il dritto</t>
  </si>
  <si>
    <t>Scarico con il rovescio C che muore a rete</t>
  </si>
  <si>
    <t>Dritto II che fa la differenza</t>
  </si>
  <si>
    <t>Non va il rovescio di G</t>
  </si>
  <si>
    <t>G entra con il dritto vincente</t>
  </si>
  <si>
    <t>Lungo il recupero di C</t>
  </si>
  <si>
    <t>Non va i contro-lob di C</t>
  </si>
  <si>
    <t>Il nastro beffa G</t>
  </si>
  <si>
    <t>2-2</t>
  </si>
  <si>
    <t>C mette lungo il dritto DL</t>
  </si>
  <si>
    <t>C gioca angoli pazzeschi con il rovescio, poi chiude con il dritto W</t>
  </si>
  <si>
    <t>Rovescio in controbalzo di C a rete</t>
  </si>
  <si>
    <t>C difende bene la rete, Ma G è più furbo</t>
  </si>
  <si>
    <t>3-2</t>
  </si>
  <si>
    <t>G la mette lunga</t>
  </si>
  <si>
    <t>Male in uscita dal servizio G</t>
  </si>
  <si>
    <t>G chiude con lo smash</t>
  </si>
  <si>
    <t>Angolo incredibile giocato con il rovescio da G</t>
  </si>
  <si>
    <t>Scappa il dritto a G</t>
  </si>
  <si>
    <t>G cede alla distanza</t>
  </si>
  <si>
    <t>3-3</t>
  </si>
  <si>
    <t>Poco pazienza C che manda rete il dritto</t>
  </si>
  <si>
    <t>Grande passante di C DL</t>
  </si>
  <si>
    <t>C chiude con il dritto da centro</t>
  </si>
  <si>
    <t>Splendida soluzione in rovescio di C</t>
  </si>
  <si>
    <t>Di poco lungo il dritto di C</t>
  </si>
  <si>
    <t>G non riesce a contenere il dritto in cross di C</t>
  </si>
  <si>
    <t>3-4</t>
  </si>
  <si>
    <t>Gaudio lascia la racchetta e segue la ola del pubblico</t>
  </si>
  <si>
    <t>Scappa via il recupero di C</t>
  </si>
  <si>
    <t>Servizio e dritto a uscire</t>
  </si>
  <si>
    <t>4-4</t>
  </si>
  <si>
    <t>C chiude con  uno smash comodo</t>
  </si>
  <si>
    <t>Brutto errore di dritto di G</t>
  </si>
  <si>
    <t>Straordinario passante di C con il rovescio dal basso</t>
  </si>
  <si>
    <t>Angolo pazzeschi, ultima perla di G</t>
  </si>
  <si>
    <t>Punto stellare. G recupera tutto almeno 5 volte, poi mette il drop definitivo</t>
  </si>
  <si>
    <t>Stecca C</t>
  </si>
  <si>
    <t>Ricacchiato indietro C</t>
  </si>
  <si>
    <t>5-4</t>
  </si>
  <si>
    <t>10°</t>
  </si>
  <si>
    <t>C accelera con il dritto ma sbaglia</t>
  </si>
  <si>
    <t>Drop di G, C arriva in ritardo</t>
  </si>
  <si>
    <t>6-4</t>
  </si>
  <si>
    <t>Scappa il dritto di G</t>
  </si>
  <si>
    <t>Smash di C, G sbaglia</t>
  </si>
  <si>
    <t>Accelerazione con il dritto lungolinea</t>
  </si>
  <si>
    <t>Scappa il tentativo di anticipo con il dritto di C</t>
  </si>
  <si>
    <t>C con i piedi contro al campo porta a casa il punto</t>
  </si>
  <si>
    <t>Palla corta di C mascherata fino all'ultimo</t>
  </si>
  <si>
    <t>Sbaglia la chiusura di dritto C</t>
  </si>
  <si>
    <t>Poco incisivo con i colpi da fondo G</t>
  </si>
  <si>
    <t>Errore di C</t>
  </si>
  <si>
    <t>Problema alla gamba per C</t>
  </si>
  <si>
    <t>C si muove male e sbaglia</t>
  </si>
  <si>
    <t>Gioca da fermo C a poi sbagli il rovescio DL</t>
  </si>
  <si>
    <t>C non contro-risponde, non riesce a servire</t>
  </si>
  <si>
    <t>Fuori il rovescio di  di G</t>
  </si>
  <si>
    <t>2-1</t>
  </si>
  <si>
    <t>Ancora trattamento per C</t>
  </si>
  <si>
    <t>C "magheggia" anche da fermo</t>
  </si>
  <si>
    <t>Smorzata di G, C non parte neanche</t>
  </si>
  <si>
    <t>3-1</t>
  </si>
  <si>
    <t>C gioca di solo braccio ma sbaglia</t>
  </si>
  <si>
    <t>Errore di dritto in corridoio per C</t>
  </si>
  <si>
    <t>C non ha più energie</t>
  </si>
  <si>
    <t>Risposta vincente di G</t>
  </si>
  <si>
    <t>4-1</t>
  </si>
  <si>
    <t>Dritto di C fuori di kilometri</t>
  </si>
  <si>
    <t>G deve metterla di là</t>
  </si>
  <si>
    <t>5-1</t>
  </si>
  <si>
    <t>SV (135 kmh, bassissima velocità)</t>
  </si>
  <si>
    <t>Palla corta sbagliata di C</t>
  </si>
  <si>
    <t>ACE di frustrazione</t>
  </si>
  <si>
    <t>C affossa il dritto</t>
  </si>
  <si>
    <t>6-1</t>
  </si>
  <si>
    <t>Risposta aggressiva di C</t>
  </si>
  <si>
    <t>SV 2nd</t>
  </si>
  <si>
    <t>Drop di C e chiusura a rete</t>
  </si>
  <si>
    <t>Viene avanti e si prende il punto G</t>
  </si>
  <si>
    <t>G si prende dei rischi inutili</t>
  </si>
  <si>
    <t>Adv G1</t>
  </si>
  <si>
    <t>Adv G2</t>
  </si>
  <si>
    <t>Rovescio IO vincente di G</t>
  </si>
  <si>
    <t>Accelerazione di dritto vincente di C</t>
  </si>
  <si>
    <t>G si prende un rischio inutile, però poi chiude</t>
  </si>
  <si>
    <t>Passante di rovescio DL di C</t>
  </si>
  <si>
    <t>Stecca di rovescio G</t>
  </si>
  <si>
    <t>Ancora dritto di C a rete</t>
  </si>
  <si>
    <t>Se ne va la controsmorzata di G</t>
  </si>
  <si>
    <t>1-0</t>
  </si>
  <si>
    <t>Errore di G</t>
  </si>
  <si>
    <t>Affonda con il dritto G</t>
  </si>
  <si>
    <t>Ancora errore di dritto di G</t>
  </si>
  <si>
    <t>Sbaglia C, ma è lui a comandare</t>
  </si>
  <si>
    <t>Servizio e palla corta di G</t>
  </si>
  <si>
    <t>Corre C e si prende il punto</t>
  </si>
  <si>
    <t>Rovescio di G in corridoio</t>
  </si>
  <si>
    <t>Ora è G ad essere fermo-&gt;si incazza</t>
  </si>
  <si>
    <t>Servizio e chiusura in smash</t>
  </si>
  <si>
    <t>Chiusura in rovescio di G</t>
  </si>
  <si>
    <t>Risposta vincente di C</t>
  </si>
  <si>
    <t>C ci prova ma non sfonda</t>
  </si>
  <si>
    <t>2-3</t>
  </si>
  <si>
    <t>Sbaglia C con il dritto a rete</t>
  </si>
  <si>
    <t>Dritto in contropiede di C</t>
  </si>
  <si>
    <t>Il rimbalzo tradisce C</t>
  </si>
  <si>
    <t>Largo il recupero di C</t>
  </si>
  <si>
    <t>Spinge con il dritto C</t>
  </si>
  <si>
    <t>2-4</t>
  </si>
  <si>
    <t>Lungo il rovescio di C</t>
  </si>
  <si>
    <t>Erroracccio di dritto di G</t>
  </si>
  <si>
    <t>Dritto di C largo</t>
  </si>
  <si>
    <t>Nastro che beffa G</t>
  </si>
  <si>
    <t>Ancora largo il dritto di C</t>
  </si>
  <si>
    <t>Dritto in cross vincente di G</t>
  </si>
  <si>
    <t>Sbaglia C e non riesce a caricare sul servizio</t>
  </si>
  <si>
    <t>Scappa il dritto a C</t>
  </si>
  <si>
    <t>Grande rovescio in controbalzo per C</t>
  </si>
  <si>
    <t>Si salva con il dritto G</t>
  </si>
  <si>
    <t>Erroracccio di dritto di C davanti la rete</t>
  </si>
  <si>
    <t>Largo il dritto di G</t>
  </si>
  <si>
    <t>4-5</t>
  </si>
  <si>
    <t>Parte malissimo C</t>
  </si>
  <si>
    <t>C affonda un dritto facilissimo</t>
  </si>
  <si>
    <t>Il passante di G che ride</t>
  </si>
  <si>
    <t>5-5</t>
  </si>
  <si>
    <t>11°</t>
  </si>
  <si>
    <t>Lungo il rovescio di G che se la prende con il rumore del pubblico</t>
  </si>
  <si>
    <t>Contropiede vincente di G</t>
  </si>
  <si>
    <t>Perde il controllo del rovescio G</t>
  </si>
  <si>
    <t>C punisce G con il dritto IO</t>
  </si>
  <si>
    <t>Passante di G</t>
  </si>
  <si>
    <t>Sul 7 il dritto di C</t>
  </si>
  <si>
    <t>G si consegna a C</t>
  </si>
  <si>
    <t>Sbaglia con il dritto C</t>
  </si>
  <si>
    <t>Errore grave di dritto di G</t>
  </si>
  <si>
    <t>P4</t>
  </si>
  <si>
    <t>G spinge e porta a casa il punto</t>
  </si>
  <si>
    <t>Troppo dentro G che alla fine deve arrendersi</t>
  </si>
  <si>
    <t>P5</t>
  </si>
  <si>
    <t>Adv C4</t>
  </si>
  <si>
    <t>Sfonda con il dritto C</t>
  </si>
  <si>
    <t>PB4</t>
  </si>
  <si>
    <t>Si arrampica e mette la volèe vincente C</t>
  </si>
  <si>
    <t>5-6</t>
  </si>
  <si>
    <t>12°</t>
  </si>
  <si>
    <t>Rovescio vincente di C con qualche dubbio</t>
  </si>
  <si>
    <t>Lob lungo di G</t>
  </si>
  <si>
    <t>C arriva in ritardo sulla palla</t>
  </si>
  <si>
    <t>C si blocca nuovamente</t>
  </si>
  <si>
    <t>Sbaglia la risposta G, C grida e chiama il pubblico</t>
  </si>
  <si>
    <t>MP</t>
  </si>
  <si>
    <t>Sbaglia G</t>
  </si>
  <si>
    <t>Se ne va il rovescio di C</t>
  </si>
  <si>
    <t>MP1</t>
  </si>
  <si>
    <t>MP2</t>
  </si>
  <si>
    <t>Dritto DL che tradisce C</t>
  </si>
  <si>
    <t>Se ne va il dritto di C</t>
  </si>
  <si>
    <t>6-6</t>
  </si>
  <si>
    <t>Non sa nemmeno come ha fatto G</t>
  </si>
  <si>
    <t>13°</t>
  </si>
  <si>
    <t>Lungo il passante di G</t>
  </si>
  <si>
    <t>G si mette al sicuro</t>
  </si>
  <si>
    <t>Succede di tutto, alla fine sbaglia C</t>
  </si>
  <si>
    <t>G scende a rete a chiudere con la volèe</t>
  </si>
  <si>
    <t>7-6</t>
  </si>
  <si>
    <t>14°</t>
  </si>
  <si>
    <t>Rovescio di C fuori</t>
  </si>
  <si>
    <t>Non va il passante di C, G ha trovato il coraggio</t>
  </si>
  <si>
    <t>Lunga la risposta di G dopo la 2a</t>
  </si>
  <si>
    <t>Lungolinea di rovescio in corridoio di C</t>
  </si>
  <si>
    <t>Match</t>
  </si>
  <si>
    <t>G mette il rovescio vincente a chiudere</t>
  </si>
  <si>
    <t>8-6</t>
  </si>
  <si>
    <t>Volèe pessima di G a rete</t>
  </si>
  <si>
    <t>Non è fortunato C, il nastro trascina la palla fuori</t>
  </si>
  <si>
    <t>In ritardo sulla palla G</t>
  </si>
  <si>
    <t>Colpisce malissimo G</t>
  </si>
  <si>
    <t>STATS OVERVIEW</t>
  </si>
  <si>
    <t>A%</t>
  </si>
  <si>
    <t>DF%</t>
  </si>
  <si>
    <t>1stIn</t>
  </si>
  <si>
    <t>1st%</t>
  </si>
  <si>
    <t>2nd%</t>
  </si>
  <si>
    <t>BPSaved</t>
  </si>
  <si>
    <t>RPW%</t>
  </si>
  <si>
    <t>Winners (FH/BH)</t>
  </si>
  <si>
    <t>UFE (FH/BH)</t>
  </si>
  <si>
    <t>Gaston Gaudio</t>
  </si>
  <si>
    <t>1.3%</t>
  </si>
  <si>
    <t>6.0%</t>
  </si>
  <si>
    <t>67.1%</t>
  </si>
  <si>
    <t>58.0%</t>
  </si>
  <si>
    <t>44.9%</t>
  </si>
  <si>
    <t>12/23</t>
  </si>
  <si>
    <t>49.6%</t>
  </si>
  <si>
    <t>32 (19/11)</t>
  </si>
  <si>
    <t>72 (36/27)</t>
  </si>
  <si>
    <t>Guillermo Coria</t>
  </si>
  <si>
    <t>3.7%</t>
  </si>
  <si>
    <t>4.4%</t>
  </si>
  <si>
    <t>65.2%</t>
  </si>
  <si>
    <t>52.3%</t>
  </si>
  <si>
    <t>46.8%</t>
  </si>
  <si>
    <t>4/15</t>
  </si>
  <si>
    <t>46.3%</t>
  </si>
  <si>
    <t>37 (25/7)</t>
  </si>
  <si>
    <t>73 (45/22)</t>
  </si>
  <si>
    <t/>
  </si>
  <si>
    <t>SET 1</t>
  </si>
  <si>
    <t>0.0%</t>
  </si>
  <si>
    <t>9.1%</t>
  </si>
  <si>
    <t>72.7%</t>
  </si>
  <si>
    <t>37.5%</t>
  </si>
  <si>
    <t>16.7%</t>
  </si>
  <si>
    <t>3/6</t>
  </si>
  <si>
    <t>20.0%</t>
  </si>
  <si>
    <t>3 (3/0)</t>
  </si>
  <si>
    <t>17 (6/9)</t>
  </si>
  <si>
    <t>6.7%</t>
  </si>
  <si>
    <t>86.7%</t>
  </si>
  <si>
    <t>76.9%</t>
  </si>
  <si>
    <t>100.0%</t>
  </si>
  <si>
    <t>0/0</t>
  </si>
  <si>
    <t>68.2%</t>
  </si>
  <si>
    <t>5 (4/0)</t>
  </si>
  <si>
    <t>3 (1/2)</t>
  </si>
  <si>
    <t>SET 2</t>
  </si>
  <si>
    <t>10.7%</t>
  </si>
  <si>
    <t>67.9%</t>
  </si>
  <si>
    <t>57.9%</t>
  </si>
  <si>
    <t>22.2%</t>
  </si>
  <si>
    <t>2/5</t>
  </si>
  <si>
    <t>40.9%</t>
  </si>
  <si>
    <t>4 (1/3)</t>
  </si>
  <si>
    <t>16 (6/7)</t>
  </si>
  <si>
    <t>4.5%</t>
  </si>
  <si>
    <t>60.0%</t>
  </si>
  <si>
    <t>57.1%</t>
  </si>
  <si>
    <t>0/1</t>
  </si>
  <si>
    <t>53.6%</t>
  </si>
  <si>
    <t>7 (4/1)</t>
  </si>
  <si>
    <t>6 (5/0)</t>
  </si>
  <si>
    <t>SET 3</t>
  </si>
  <si>
    <t>4.0%</t>
  </si>
  <si>
    <t>64.0%</t>
  </si>
  <si>
    <t>75.0%</t>
  </si>
  <si>
    <t>66.7%</t>
  </si>
  <si>
    <t>47.1%</t>
  </si>
  <si>
    <t>7 (5/2)</t>
  </si>
  <si>
    <t>8 (6/1)</t>
  </si>
  <si>
    <t>2.9%</t>
  </si>
  <si>
    <t>64.7%</t>
  </si>
  <si>
    <t>50.0%</t>
  </si>
  <si>
    <t>58.3%</t>
  </si>
  <si>
    <t>0/2</t>
  </si>
  <si>
    <t>28.0%</t>
  </si>
  <si>
    <t>8 (5/2)</t>
  </si>
  <si>
    <t>15 (12/3)</t>
  </si>
  <si>
    <t>SET 4</t>
  </si>
  <si>
    <t>13.3%</t>
  </si>
  <si>
    <t>80.0%</t>
  </si>
  <si>
    <t>91.7%</t>
  </si>
  <si>
    <t>33.3%</t>
  </si>
  <si>
    <t>60.9%</t>
  </si>
  <si>
    <t>5 (0/3)</t>
  </si>
  <si>
    <t>3 (0/3)</t>
  </si>
  <si>
    <t>4.3%</t>
  </si>
  <si>
    <t>13.0%</t>
  </si>
  <si>
    <t>39.1%</t>
  </si>
  <si>
    <t>55.6%</t>
  </si>
  <si>
    <t>28.6%</t>
  </si>
  <si>
    <t>5 (3/1)</t>
  </si>
  <si>
    <t>16 (7/6)</t>
  </si>
  <si>
    <t>SET 5</t>
  </si>
  <si>
    <t>5.1%</t>
  </si>
  <si>
    <t>62.7%</t>
  </si>
  <si>
    <t>48.6%</t>
  </si>
  <si>
    <t>54.5%</t>
  </si>
  <si>
    <t>7/11</t>
  </si>
  <si>
    <t>61.0%</t>
  </si>
  <si>
    <t>13 (10/3)</t>
  </si>
  <si>
    <t>28 (18/7)</t>
  </si>
  <si>
    <t>4.9%</t>
  </si>
  <si>
    <t>70.7%</t>
  </si>
  <si>
    <t>37.9%</t>
  </si>
  <si>
    <t>41.7%</t>
  </si>
  <si>
    <t>2/7</t>
  </si>
  <si>
    <t>49.2%</t>
  </si>
  <si>
    <t>12 (9/3)</t>
  </si>
  <si>
    <t>33 (20/11)</t>
  </si>
  <si>
    <t>Total</t>
  </si>
  <si>
    <t>Pts</t>
  </si>
  <si>
    <t>12 (52%)</t>
  </si>
  <si>
    <t>0 (0%)</t>
  </si>
  <si>
    <t>1 (4%)</t>
  </si>
  <si>
    <t>4 (17%)</t>
  </si>
  <si>
    <t>3 (13%)</t>
  </si>
  <si>
    <t>6 (26%)</t>
  </si>
  <si>
    <t>2 (9%)</t>
  </si>
  <si>
    <t>4 (27%)</t>
  </si>
  <si>
    <t>6 (40%)</t>
  </si>
  <si>
    <t>1 (7%)</t>
  </si>
  <si>
    <t>7 (47%)</t>
  </si>
  <si>
    <t>12 (48%)</t>
  </si>
  <si>
    <t>21 (84%)</t>
  </si>
  <si>
    <t>6 (24%)</t>
  </si>
  <si>
    <t>2 (8%)</t>
  </si>
  <si>
    <t>5 (20%)</t>
  </si>
  <si>
    <t>12 (57%)</t>
  </si>
  <si>
    <t>15 (71%)</t>
  </si>
  <si>
    <t>1 (5%)</t>
  </si>
  <si>
    <t>2 (10%)</t>
  </si>
  <si>
    <t>7 (33%)</t>
  </si>
  <si>
    <t>5 (26%)</t>
  </si>
  <si>
    <t>15 (79%)</t>
  </si>
  <si>
    <t>3 (16%)</t>
  </si>
  <si>
    <t>8 (57%)</t>
  </si>
  <si>
    <t>2 (14%)</t>
  </si>
  <si>
    <t>29 (43%)</t>
  </si>
  <si>
    <t>48 (72%)</t>
  </si>
  <si>
    <t>8 (12%)</t>
  </si>
  <si>
    <t>9 (13%)</t>
  </si>
  <si>
    <t>4 (6%)</t>
  </si>
  <si>
    <t>16 (24%)</t>
  </si>
  <si>
    <t>3 (4%)</t>
  </si>
  <si>
    <t>24 (48%)</t>
  </si>
  <si>
    <t>29 (58%)</t>
  </si>
  <si>
    <t>3 (6%)</t>
  </si>
  <si>
    <t>1 (2%)</t>
  </si>
  <si>
    <t>2 (4%)</t>
  </si>
  <si>
    <t>16 (32%)</t>
  </si>
  <si>
    <t>Player</t>
  </si>
  <si>
    <t>Type</t>
  </si>
  <si>
    <t>1stIN</t>
  </si>
  <si>
    <t>SVWnr</t>
  </si>
  <si>
    <t>RlyWnr</t>
  </si>
  <si>
    <t>RlyFcd</t>
  </si>
  <si>
    <t>UFE</t>
  </si>
  <si>
    <t xml:space="preserve"> BP Faced</t>
  </si>
  <si>
    <t>Svg Deuce</t>
  </si>
  <si>
    <t>Game Pts</t>
  </si>
  <si>
    <t>%Gaudio</t>
  </si>
  <si>
    <t>%Coria</t>
  </si>
  <si>
    <t>Volatility</t>
  </si>
  <si>
    <t>Swing</t>
  </si>
  <si>
    <t>Punti</t>
  </si>
  <si>
    <t>Punti S</t>
  </si>
  <si>
    <t>Punti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</si>
</sst>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7" tint="0.39997558519241921"/>
        <bgColor theme="9" tint="0.79998168889431442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3" borderId="1" xfId="0" applyFont="1" applyFill="1" applyBorder="1"/>
    <xf numFmtId="0" fontId="1" fillId="0" borderId="1" xfId="0" applyFont="1" applyFill="1" applyBorder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4" borderId="0" xfId="0" applyFill="1"/>
    <xf numFmtId="49" fontId="0" fillId="5" borderId="3" xfId="0" applyNumberFormat="1" applyFill="1" applyBorder="1"/>
    <xf numFmtId="0" fontId="0" fillId="5" borderId="4" xfId="0" applyFill="1" applyBorder="1"/>
    <xf numFmtId="0" fontId="1" fillId="3" borderId="5" xfId="0" applyFont="1" applyFill="1" applyBorder="1" applyAlignment="1">
      <alignment horizontal="center"/>
    </xf>
    <xf numFmtId="0" fontId="0" fillId="3" borderId="6" xfId="0" applyFill="1" applyBorder="1"/>
    <xf numFmtId="0" fontId="0" fillId="0" borderId="0" xfId="0" applyFill="1"/>
    <xf numFmtId="0" fontId="0" fillId="6" borderId="0" xfId="0" applyFill="1"/>
    <xf numFmtId="0" fontId="4" fillId="4" borderId="0" xfId="0" applyFont="1" applyFill="1"/>
    <xf numFmtId="0" fontId="0" fillId="7" borderId="0" xfId="0" applyFill="1"/>
    <xf numFmtId="0" fontId="1" fillId="3" borderId="6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" fontId="0" fillId="0" borderId="0" xfId="0" applyNumberFormat="1"/>
    <xf numFmtId="0" fontId="0" fillId="0" borderId="0" xfId="0" applyFont="1"/>
    <xf numFmtId="0" fontId="0" fillId="0" borderId="0" xfId="0" applyFont="1" applyFill="1" applyBorder="1"/>
    <xf numFmtId="0" fontId="5" fillId="0" borderId="0" xfId="0" applyFont="1" applyAlignment="1">
      <alignment horizontal="center"/>
    </xf>
    <xf numFmtId="0" fontId="0" fillId="8" borderId="0" xfId="0" applyFill="1"/>
    <xf numFmtId="0" fontId="0" fillId="0" borderId="1" xfId="0" applyNumberFormat="1" applyFont="1" applyBorder="1" applyAlignment="1">
      <alignment horizontal="center"/>
    </xf>
    <xf numFmtId="0" fontId="0" fillId="10" borderId="1" xfId="0" applyNumberFormat="1" applyFont="1" applyFill="1" applyBorder="1" applyAlignment="1">
      <alignment horizontal="center"/>
    </xf>
    <xf numFmtId="0" fontId="1" fillId="11" borderId="1" xfId="0" applyNumberFormat="1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1" fillId="0" borderId="14" xfId="0" applyNumberFormat="1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NumberFormat="1" applyFont="1" applyFill="1" applyBorder="1" applyAlignment="1">
      <alignment horizontal="center"/>
    </xf>
    <xf numFmtId="0" fontId="1" fillId="0" borderId="17" xfId="0" applyNumberFormat="1" applyFont="1" applyFill="1" applyBorder="1" applyAlignment="1">
      <alignment horizontal="center"/>
    </xf>
    <xf numFmtId="0" fontId="0" fillId="5" borderId="18" xfId="0" applyNumberFormat="1" applyFont="1" applyFill="1" applyBorder="1" applyAlignment="1">
      <alignment horizontal="center"/>
    </xf>
    <xf numFmtId="0" fontId="0" fillId="5" borderId="19" xfId="0" applyFont="1" applyFill="1" applyBorder="1" applyAlignment="1">
      <alignment horizontal="center"/>
    </xf>
    <xf numFmtId="0" fontId="0" fillId="5" borderId="20" xfId="0" applyNumberFormat="1" applyFont="1" applyFill="1" applyBorder="1" applyAlignment="1">
      <alignment horizontal="center"/>
    </xf>
    <xf numFmtId="0" fontId="0" fillId="5" borderId="21" xfId="0" applyNumberFormat="1" applyFont="1" applyFill="1" applyBorder="1" applyAlignment="1">
      <alignment horizontal="center"/>
    </xf>
    <xf numFmtId="0" fontId="0" fillId="4" borderId="22" xfId="0" applyNumberFormat="1" applyFont="1" applyFill="1" applyBorder="1" applyAlignment="1">
      <alignment horizontal="center"/>
    </xf>
    <xf numFmtId="0" fontId="0" fillId="4" borderId="23" xfId="0" applyNumberFormat="1" applyFont="1" applyFill="1" applyBorder="1" applyAlignment="1">
      <alignment horizontal="center"/>
    </xf>
    <xf numFmtId="0" fontId="0" fillId="4" borderId="24" xfId="0" applyNumberFormat="1" applyFont="1" applyFill="1" applyBorder="1" applyAlignment="1">
      <alignment horizontal="center"/>
    </xf>
    <xf numFmtId="0" fontId="0" fillId="0" borderId="7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5" borderId="0" xfId="0" applyFill="1" applyBorder="1"/>
    <xf numFmtId="0" fontId="5" fillId="7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2" fontId="0" fillId="0" borderId="0" xfId="0" applyNumberFormat="1"/>
    <xf numFmtId="0" fontId="6" fillId="9" borderId="7" xfId="0" applyNumberFormat="1" applyFont="1" applyFill="1" applyBorder="1" applyAlignment="1">
      <alignment horizontal="center"/>
    </xf>
    <xf numFmtId="0" fontId="6" fillId="9" borderId="0" xfId="0" applyNumberFormat="1" applyFont="1" applyFill="1" applyBorder="1" applyAlignment="1">
      <alignment horizontal="center"/>
    </xf>
    <xf numFmtId="0" fontId="6" fillId="9" borderId="8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F Gaston Gaudio vs Guillermo Coria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Winning Pro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9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00-45D3-B57E-30C09A84338B}"/>
                </c:ext>
              </c:extLst>
            </c:dLbl>
            <c:dLbl>
              <c:idx val="26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00-45D3-B57E-30C09A84338B}"/>
                </c:ext>
              </c:extLst>
            </c:dLbl>
            <c:dLbl>
              <c:idx val="27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00-45D3-B57E-30C09A8433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'Winning prob'!$A$2:$A$288</c:f>
              <c:numCache>
                <c:formatCode>General</c:formatCode>
                <c:ptCount val="287"/>
                <c:pt idx="0">
                  <c:v>50</c:v>
                </c:pt>
                <c:pt idx="1">
                  <c:v>48.4</c:v>
                </c:pt>
                <c:pt idx="2">
                  <c:v>49.8</c:v>
                </c:pt>
                <c:pt idx="3">
                  <c:v>47.7</c:v>
                </c:pt>
                <c:pt idx="4">
                  <c:v>44.8</c:v>
                </c:pt>
                <c:pt idx="5">
                  <c:v>46.6</c:v>
                </c:pt>
                <c:pt idx="6">
                  <c:v>42</c:v>
                </c:pt>
                <c:pt idx="7">
                  <c:v>43.7</c:v>
                </c:pt>
                <c:pt idx="8">
                  <c:v>39.1</c:v>
                </c:pt>
                <c:pt idx="9">
                  <c:v>44.4</c:v>
                </c:pt>
                <c:pt idx="10">
                  <c:v>42.5</c:v>
                </c:pt>
                <c:pt idx="11">
                  <c:v>40.700000000000003</c:v>
                </c:pt>
                <c:pt idx="12">
                  <c:v>39.5</c:v>
                </c:pt>
                <c:pt idx="13">
                  <c:v>38.5</c:v>
                </c:pt>
                <c:pt idx="14">
                  <c:v>36.9</c:v>
                </c:pt>
                <c:pt idx="15">
                  <c:v>35.200000000000003</c:v>
                </c:pt>
                <c:pt idx="16">
                  <c:v>34.099999999999994</c:v>
                </c:pt>
                <c:pt idx="17">
                  <c:v>33.5</c:v>
                </c:pt>
                <c:pt idx="18">
                  <c:v>33.099999999999994</c:v>
                </c:pt>
                <c:pt idx="19">
                  <c:v>33.5</c:v>
                </c:pt>
                <c:pt idx="20">
                  <c:v>34.299999999999997</c:v>
                </c:pt>
                <c:pt idx="21">
                  <c:v>33.299999999999997</c:v>
                </c:pt>
                <c:pt idx="22">
                  <c:v>32.700000000000003</c:v>
                </c:pt>
                <c:pt idx="23">
                  <c:v>32.900000000000006</c:v>
                </c:pt>
                <c:pt idx="24">
                  <c:v>33</c:v>
                </c:pt>
                <c:pt idx="25">
                  <c:v>33.099999999999994</c:v>
                </c:pt>
                <c:pt idx="26">
                  <c:v>33</c:v>
                </c:pt>
                <c:pt idx="27">
                  <c:v>32.900000000000006</c:v>
                </c:pt>
                <c:pt idx="28">
                  <c:v>32.599999999999994</c:v>
                </c:pt>
                <c:pt idx="29">
                  <c:v>32.099999999999994</c:v>
                </c:pt>
                <c:pt idx="30">
                  <c:v>32.599999999999994</c:v>
                </c:pt>
                <c:pt idx="31">
                  <c:v>32.099999999999994</c:v>
                </c:pt>
                <c:pt idx="32">
                  <c:v>32.599999999999994</c:v>
                </c:pt>
                <c:pt idx="33">
                  <c:v>32.099999999999994</c:v>
                </c:pt>
                <c:pt idx="34">
                  <c:v>31.400000000000006</c:v>
                </c:pt>
                <c:pt idx="35">
                  <c:v>31.299999999999997</c:v>
                </c:pt>
                <c:pt idx="36">
                  <c:v>31.299999999999997</c:v>
                </c:pt>
                <c:pt idx="37">
                  <c:v>31.299999999999997</c:v>
                </c:pt>
                <c:pt idx="38">
                  <c:v>31.200000000000003</c:v>
                </c:pt>
                <c:pt idx="39">
                  <c:v>29.599999999999994</c:v>
                </c:pt>
                <c:pt idx="40">
                  <c:v>27.400000000000006</c:v>
                </c:pt>
                <c:pt idx="41">
                  <c:v>28.900000000000006</c:v>
                </c:pt>
                <c:pt idx="42">
                  <c:v>26.099999999999994</c:v>
                </c:pt>
                <c:pt idx="43">
                  <c:v>27.799999999999997</c:v>
                </c:pt>
                <c:pt idx="44">
                  <c:v>23.299999999999997</c:v>
                </c:pt>
                <c:pt idx="45">
                  <c:v>22.200000000000003</c:v>
                </c:pt>
                <c:pt idx="46">
                  <c:v>23.5</c:v>
                </c:pt>
                <c:pt idx="47">
                  <c:v>22.200000000000003</c:v>
                </c:pt>
                <c:pt idx="48">
                  <c:v>21.200000000000003</c:v>
                </c:pt>
                <c:pt idx="49">
                  <c:v>21.900000000000006</c:v>
                </c:pt>
                <c:pt idx="50">
                  <c:v>20.700000000000003</c:v>
                </c:pt>
                <c:pt idx="51">
                  <c:v>21.400000000000006</c:v>
                </c:pt>
                <c:pt idx="52">
                  <c:v>22</c:v>
                </c:pt>
                <c:pt idx="53">
                  <c:v>22.299999999999997</c:v>
                </c:pt>
                <c:pt idx="54">
                  <c:v>22.5</c:v>
                </c:pt>
                <c:pt idx="55">
                  <c:v>24.299999999999997</c:v>
                </c:pt>
                <c:pt idx="56">
                  <c:v>26.700000000000003</c:v>
                </c:pt>
                <c:pt idx="57">
                  <c:v>25</c:v>
                </c:pt>
                <c:pt idx="58">
                  <c:v>23</c:v>
                </c:pt>
                <c:pt idx="59">
                  <c:v>20.900000000000006</c:v>
                </c:pt>
                <c:pt idx="60">
                  <c:v>19.599999999999994</c:v>
                </c:pt>
                <c:pt idx="61">
                  <c:v>18.5</c:v>
                </c:pt>
                <c:pt idx="62">
                  <c:v>19.5</c:v>
                </c:pt>
                <c:pt idx="63">
                  <c:v>20.400000000000006</c:v>
                </c:pt>
                <c:pt idx="64">
                  <c:v>19.299999999999997</c:v>
                </c:pt>
                <c:pt idx="65">
                  <c:v>17.400000000000006</c:v>
                </c:pt>
                <c:pt idx="66">
                  <c:v>14.400000000000006</c:v>
                </c:pt>
                <c:pt idx="67">
                  <c:v>15.099999999999994</c:v>
                </c:pt>
                <c:pt idx="68">
                  <c:v>14.5</c:v>
                </c:pt>
                <c:pt idx="69">
                  <c:v>13.799999999999997</c:v>
                </c:pt>
                <c:pt idx="70">
                  <c:v>13.400000000000006</c:v>
                </c:pt>
                <c:pt idx="71">
                  <c:v>13.099999999999994</c:v>
                </c:pt>
                <c:pt idx="72">
                  <c:v>13.099999999999994</c:v>
                </c:pt>
                <c:pt idx="73">
                  <c:v>13.099999999999994</c:v>
                </c:pt>
                <c:pt idx="74">
                  <c:v>13.400000000000006</c:v>
                </c:pt>
                <c:pt idx="75">
                  <c:v>10.099999999999994</c:v>
                </c:pt>
                <c:pt idx="76">
                  <c:v>12.900000000000006</c:v>
                </c:pt>
                <c:pt idx="77">
                  <c:v>13.099999999999994</c:v>
                </c:pt>
                <c:pt idx="78">
                  <c:v>13.200000000000003</c:v>
                </c:pt>
                <c:pt idx="79">
                  <c:v>13.299999999999997</c:v>
                </c:pt>
                <c:pt idx="80">
                  <c:v>13</c:v>
                </c:pt>
                <c:pt idx="81">
                  <c:v>13.400000000000006</c:v>
                </c:pt>
                <c:pt idx="82">
                  <c:v>14.099999999999994</c:v>
                </c:pt>
                <c:pt idx="83">
                  <c:v>15</c:v>
                </c:pt>
                <c:pt idx="84">
                  <c:v>16</c:v>
                </c:pt>
                <c:pt idx="85">
                  <c:v>15.200000000000003</c:v>
                </c:pt>
                <c:pt idx="86">
                  <c:v>14.299999999999997</c:v>
                </c:pt>
                <c:pt idx="87">
                  <c:v>13.200000000000003</c:v>
                </c:pt>
                <c:pt idx="88">
                  <c:v>12.5</c:v>
                </c:pt>
                <c:pt idx="89">
                  <c:v>11.799999999999997</c:v>
                </c:pt>
                <c:pt idx="90">
                  <c:v>12.700000000000003</c:v>
                </c:pt>
                <c:pt idx="91">
                  <c:v>11.799999999999997</c:v>
                </c:pt>
                <c:pt idx="92">
                  <c:v>12.799999999999997</c:v>
                </c:pt>
                <c:pt idx="93">
                  <c:v>11.599999999999994</c:v>
                </c:pt>
                <c:pt idx="94">
                  <c:v>12.799999999999997</c:v>
                </c:pt>
                <c:pt idx="95">
                  <c:v>11.599999999999994</c:v>
                </c:pt>
                <c:pt idx="96">
                  <c:v>10.799999999999997</c:v>
                </c:pt>
                <c:pt idx="97">
                  <c:v>9.7000000000000028</c:v>
                </c:pt>
                <c:pt idx="98">
                  <c:v>10.599999999999994</c:v>
                </c:pt>
                <c:pt idx="99">
                  <c:v>11.5</c:v>
                </c:pt>
                <c:pt idx="100">
                  <c:v>12.200000000000003</c:v>
                </c:pt>
                <c:pt idx="101">
                  <c:v>12.5</c:v>
                </c:pt>
                <c:pt idx="102">
                  <c:v>13.700000000000003</c:v>
                </c:pt>
                <c:pt idx="103">
                  <c:v>12.700000000000003</c:v>
                </c:pt>
                <c:pt idx="104">
                  <c:v>14.200000000000003</c:v>
                </c:pt>
                <c:pt idx="105">
                  <c:v>12.900000000000006</c:v>
                </c:pt>
                <c:pt idx="106">
                  <c:v>11.5</c:v>
                </c:pt>
                <c:pt idx="107">
                  <c:v>10.599999999999994</c:v>
                </c:pt>
                <c:pt idx="108">
                  <c:v>11.400000000000006</c:v>
                </c:pt>
                <c:pt idx="109">
                  <c:v>10.400000000000006</c:v>
                </c:pt>
                <c:pt idx="110">
                  <c:v>11.400000000000006</c:v>
                </c:pt>
                <c:pt idx="111">
                  <c:v>12.200000000000003</c:v>
                </c:pt>
                <c:pt idx="112">
                  <c:v>11.599999999999994</c:v>
                </c:pt>
                <c:pt idx="113">
                  <c:v>12.5</c:v>
                </c:pt>
                <c:pt idx="114">
                  <c:v>13.900000000000006</c:v>
                </c:pt>
                <c:pt idx="115">
                  <c:v>12.700000000000003</c:v>
                </c:pt>
                <c:pt idx="116">
                  <c:v>11.599999999999994</c:v>
                </c:pt>
                <c:pt idx="117">
                  <c:v>12.900000000000006</c:v>
                </c:pt>
                <c:pt idx="118">
                  <c:v>15.299999999999997</c:v>
                </c:pt>
                <c:pt idx="119">
                  <c:v>19.099999999999994</c:v>
                </c:pt>
                <c:pt idx="120">
                  <c:v>17.700000000000003</c:v>
                </c:pt>
                <c:pt idx="121">
                  <c:v>15.900000000000006</c:v>
                </c:pt>
                <c:pt idx="122">
                  <c:v>17.200000000000003</c:v>
                </c:pt>
                <c:pt idx="123">
                  <c:v>18.700000000000003</c:v>
                </c:pt>
                <c:pt idx="124">
                  <c:v>16.299999999999997</c:v>
                </c:pt>
                <c:pt idx="125">
                  <c:v>12.5</c:v>
                </c:pt>
                <c:pt idx="126">
                  <c:v>14.099999999999994</c:v>
                </c:pt>
                <c:pt idx="127">
                  <c:v>12.700000000000003</c:v>
                </c:pt>
                <c:pt idx="128">
                  <c:v>11.400000000000006</c:v>
                </c:pt>
                <c:pt idx="129">
                  <c:v>10.5</c:v>
                </c:pt>
                <c:pt idx="130">
                  <c:v>11.200000000000003</c:v>
                </c:pt>
                <c:pt idx="131">
                  <c:v>10</c:v>
                </c:pt>
                <c:pt idx="132">
                  <c:v>11</c:v>
                </c:pt>
                <c:pt idx="133">
                  <c:v>11.799999999999997</c:v>
                </c:pt>
                <c:pt idx="134">
                  <c:v>12.299999999999997</c:v>
                </c:pt>
                <c:pt idx="135">
                  <c:v>12.5</c:v>
                </c:pt>
                <c:pt idx="136">
                  <c:v>11.200000000000003</c:v>
                </c:pt>
                <c:pt idx="137">
                  <c:v>10.299999999999997</c:v>
                </c:pt>
                <c:pt idx="138">
                  <c:v>9.7000000000000028</c:v>
                </c:pt>
                <c:pt idx="139">
                  <c:v>10</c:v>
                </c:pt>
                <c:pt idx="140">
                  <c:v>10.900000000000006</c:v>
                </c:pt>
                <c:pt idx="141">
                  <c:v>13.099999999999994</c:v>
                </c:pt>
                <c:pt idx="142">
                  <c:v>16.5</c:v>
                </c:pt>
                <c:pt idx="143">
                  <c:v>22</c:v>
                </c:pt>
                <c:pt idx="144">
                  <c:v>23.200000000000003</c:v>
                </c:pt>
                <c:pt idx="145">
                  <c:v>24.200000000000003</c:v>
                </c:pt>
                <c:pt idx="146">
                  <c:v>24.799999999999997</c:v>
                </c:pt>
                <c:pt idx="147">
                  <c:v>25</c:v>
                </c:pt>
                <c:pt idx="148">
                  <c:v>23.5</c:v>
                </c:pt>
                <c:pt idx="149">
                  <c:v>22.5</c:v>
                </c:pt>
                <c:pt idx="150">
                  <c:v>21.799999999999997</c:v>
                </c:pt>
                <c:pt idx="151">
                  <c:v>22.200000000000003</c:v>
                </c:pt>
                <c:pt idx="152">
                  <c:v>21.599999999999994</c:v>
                </c:pt>
                <c:pt idx="153">
                  <c:v>19.400000000000006</c:v>
                </c:pt>
                <c:pt idx="154">
                  <c:v>21.299999999999997</c:v>
                </c:pt>
                <c:pt idx="155">
                  <c:v>23</c:v>
                </c:pt>
                <c:pt idx="156">
                  <c:v>24.400000000000006</c:v>
                </c:pt>
                <c:pt idx="157">
                  <c:v>23.400000000000006</c:v>
                </c:pt>
                <c:pt idx="158">
                  <c:v>25</c:v>
                </c:pt>
                <c:pt idx="159">
                  <c:v>27.400000000000006</c:v>
                </c:pt>
                <c:pt idx="160">
                  <c:v>25.400000000000006</c:v>
                </c:pt>
                <c:pt idx="161">
                  <c:v>28.400000000000006</c:v>
                </c:pt>
                <c:pt idx="162">
                  <c:v>32.599999999999994</c:v>
                </c:pt>
                <c:pt idx="163">
                  <c:v>30</c:v>
                </c:pt>
                <c:pt idx="164">
                  <c:v>36.700000000000003</c:v>
                </c:pt>
                <c:pt idx="165">
                  <c:v>34.299999999999997</c:v>
                </c:pt>
                <c:pt idx="166">
                  <c:v>36.4</c:v>
                </c:pt>
                <c:pt idx="167">
                  <c:v>38.299999999999997</c:v>
                </c:pt>
                <c:pt idx="168">
                  <c:v>39.799999999999997</c:v>
                </c:pt>
                <c:pt idx="169">
                  <c:v>40.5</c:v>
                </c:pt>
                <c:pt idx="170">
                  <c:v>41.9</c:v>
                </c:pt>
                <c:pt idx="171">
                  <c:v>43.9</c:v>
                </c:pt>
                <c:pt idx="172">
                  <c:v>46</c:v>
                </c:pt>
                <c:pt idx="173">
                  <c:v>47.5</c:v>
                </c:pt>
                <c:pt idx="174">
                  <c:v>48.2</c:v>
                </c:pt>
                <c:pt idx="175">
                  <c:v>48.7</c:v>
                </c:pt>
                <c:pt idx="176">
                  <c:v>49</c:v>
                </c:pt>
                <c:pt idx="177">
                  <c:v>49.2</c:v>
                </c:pt>
                <c:pt idx="178">
                  <c:v>49</c:v>
                </c:pt>
                <c:pt idx="179">
                  <c:v>48.8</c:v>
                </c:pt>
                <c:pt idx="180">
                  <c:v>49</c:v>
                </c:pt>
                <c:pt idx="181">
                  <c:v>49.2</c:v>
                </c:pt>
                <c:pt idx="182">
                  <c:v>49.5</c:v>
                </c:pt>
                <c:pt idx="183">
                  <c:v>49.2</c:v>
                </c:pt>
                <c:pt idx="184">
                  <c:v>49.5</c:v>
                </c:pt>
                <c:pt idx="185">
                  <c:v>50</c:v>
                </c:pt>
                <c:pt idx="186">
                  <c:v>45.6</c:v>
                </c:pt>
                <c:pt idx="187">
                  <c:v>39.700000000000003</c:v>
                </c:pt>
                <c:pt idx="188">
                  <c:v>43.8</c:v>
                </c:pt>
                <c:pt idx="189">
                  <c:v>48.7</c:v>
                </c:pt>
                <c:pt idx="190">
                  <c:v>48.7</c:v>
                </c:pt>
                <c:pt idx="191">
                  <c:v>48.7</c:v>
                </c:pt>
                <c:pt idx="192">
                  <c:v>53.7</c:v>
                </c:pt>
                <c:pt idx="193">
                  <c:v>48.7</c:v>
                </c:pt>
                <c:pt idx="194">
                  <c:v>53.7</c:v>
                </c:pt>
                <c:pt idx="195">
                  <c:v>48.7</c:v>
                </c:pt>
                <c:pt idx="196">
                  <c:v>40.9</c:v>
                </c:pt>
                <c:pt idx="197">
                  <c:v>48.7</c:v>
                </c:pt>
                <c:pt idx="198">
                  <c:v>40.9</c:v>
                </c:pt>
                <c:pt idx="199">
                  <c:v>28.799999999999997</c:v>
                </c:pt>
                <c:pt idx="200">
                  <c:v>33.200000000000003</c:v>
                </c:pt>
                <c:pt idx="201">
                  <c:v>39.1</c:v>
                </c:pt>
                <c:pt idx="202">
                  <c:v>45.5</c:v>
                </c:pt>
                <c:pt idx="203">
                  <c:v>42.6</c:v>
                </c:pt>
                <c:pt idx="204">
                  <c:v>50</c:v>
                </c:pt>
                <c:pt idx="205">
                  <c:v>45.1</c:v>
                </c:pt>
                <c:pt idx="206">
                  <c:v>49.3</c:v>
                </c:pt>
                <c:pt idx="207">
                  <c:v>43.2</c:v>
                </c:pt>
                <c:pt idx="208">
                  <c:v>48.6</c:v>
                </c:pt>
                <c:pt idx="209">
                  <c:v>40</c:v>
                </c:pt>
                <c:pt idx="210">
                  <c:v>48.6</c:v>
                </c:pt>
                <c:pt idx="211">
                  <c:v>40</c:v>
                </c:pt>
                <c:pt idx="212">
                  <c:v>26.599999999999994</c:v>
                </c:pt>
                <c:pt idx="213">
                  <c:v>23.5</c:v>
                </c:pt>
                <c:pt idx="214">
                  <c:v>21</c:v>
                </c:pt>
                <c:pt idx="215">
                  <c:v>19.599999999999994</c:v>
                </c:pt>
                <c:pt idx="216">
                  <c:v>19</c:v>
                </c:pt>
                <c:pt idx="217">
                  <c:v>20.900000000000006</c:v>
                </c:pt>
                <c:pt idx="218">
                  <c:v>22.299999999999997</c:v>
                </c:pt>
                <c:pt idx="219">
                  <c:v>23.200000000000003</c:v>
                </c:pt>
                <c:pt idx="220">
                  <c:v>22.700000000000003</c:v>
                </c:pt>
                <c:pt idx="221">
                  <c:v>23.599999999999994</c:v>
                </c:pt>
                <c:pt idx="222">
                  <c:v>29</c:v>
                </c:pt>
                <c:pt idx="223">
                  <c:v>24.400000000000006</c:v>
                </c:pt>
                <c:pt idx="224">
                  <c:v>19.900000000000006</c:v>
                </c:pt>
                <c:pt idx="225">
                  <c:v>25.200000000000003</c:v>
                </c:pt>
                <c:pt idx="226">
                  <c:v>19</c:v>
                </c:pt>
                <c:pt idx="227">
                  <c:v>15</c:v>
                </c:pt>
                <c:pt idx="228">
                  <c:v>16.700000000000003</c:v>
                </c:pt>
                <c:pt idx="229">
                  <c:v>18.099999999999994</c:v>
                </c:pt>
                <c:pt idx="230">
                  <c:v>18.900000000000006</c:v>
                </c:pt>
                <c:pt idx="231">
                  <c:v>18.400000000000006</c:v>
                </c:pt>
                <c:pt idx="232">
                  <c:v>19.200000000000003</c:v>
                </c:pt>
                <c:pt idx="233">
                  <c:v>25.599999999999994</c:v>
                </c:pt>
                <c:pt idx="234">
                  <c:v>20.099999999999994</c:v>
                </c:pt>
                <c:pt idx="235">
                  <c:v>28.099999999999994</c:v>
                </c:pt>
                <c:pt idx="236">
                  <c:v>39.200000000000003</c:v>
                </c:pt>
                <c:pt idx="237">
                  <c:v>32.299999999999997</c:v>
                </c:pt>
                <c:pt idx="238">
                  <c:v>50</c:v>
                </c:pt>
                <c:pt idx="239">
                  <c:v>42.2</c:v>
                </c:pt>
                <c:pt idx="240">
                  <c:v>31.700000000000003</c:v>
                </c:pt>
                <c:pt idx="241">
                  <c:v>20.200000000000003</c:v>
                </c:pt>
                <c:pt idx="242">
                  <c:v>25.400000000000006</c:v>
                </c:pt>
                <c:pt idx="243">
                  <c:v>33.799999999999997</c:v>
                </c:pt>
                <c:pt idx="244">
                  <c:v>12.200000000000003</c:v>
                </c:pt>
                <c:pt idx="245">
                  <c:v>20</c:v>
                </c:pt>
                <c:pt idx="246">
                  <c:v>30.5</c:v>
                </c:pt>
                <c:pt idx="247">
                  <c:v>41.9</c:v>
                </c:pt>
                <c:pt idx="248">
                  <c:v>50</c:v>
                </c:pt>
                <c:pt idx="249">
                  <c:v>42.2</c:v>
                </c:pt>
                <c:pt idx="250">
                  <c:v>48.9</c:v>
                </c:pt>
                <c:pt idx="251">
                  <c:v>55.2</c:v>
                </c:pt>
                <c:pt idx="252">
                  <c:v>60</c:v>
                </c:pt>
                <c:pt idx="253">
                  <c:v>56.5</c:v>
                </c:pt>
                <c:pt idx="254">
                  <c:v>47.7</c:v>
                </c:pt>
                <c:pt idx="255">
                  <c:v>56.5</c:v>
                </c:pt>
                <c:pt idx="256">
                  <c:v>47.7</c:v>
                </c:pt>
                <c:pt idx="257">
                  <c:v>33.799999999999997</c:v>
                </c:pt>
                <c:pt idx="258">
                  <c:v>47.7</c:v>
                </c:pt>
                <c:pt idx="259">
                  <c:v>33.799999999999997</c:v>
                </c:pt>
                <c:pt idx="260">
                  <c:v>47.7</c:v>
                </c:pt>
                <c:pt idx="261">
                  <c:v>33.799999999999997</c:v>
                </c:pt>
                <c:pt idx="262">
                  <c:v>47.7</c:v>
                </c:pt>
                <c:pt idx="263">
                  <c:v>33.799999999999997</c:v>
                </c:pt>
                <c:pt idx="264">
                  <c:v>12.200000000000003</c:v>
                </c:pt>
                <c:pt idx="265">
                  <c:v>7.2000000000000028</c:v>
                </c:pt>
                <c:pt idx="266">
                  <c:v>3.2999999999999972</c:v>
                </c:pt>
                <c:pt idx="267">
                  <c:v>7</c:v>
                </c:pt>
                <c:pt idx="268">
                  <c:v>14.5</c:v>
                </c:pt>
                <c:pt idx="269">
                  <c:v>28.299999999999997</c:v>
                </c:pt>
                <c:pt idx="270">
                  <c:v>14.5</c:v>
                </c:pt>
                <c:pt idx="271">
                  <c:v>5.7000000000000028</c:v>
                </c:pt>
                <c:pt idx="272">
                  <c:v>14.5</c:v>
                </c:pt>
                <c:pt idx="273">
                  <c:v>5.7000000000000028</c:v>
                </c:pt>
                <c:pt idx="274">
                  <c:v>14.5</c:v>
                </c:pt>
                <c:pt idx="275">
                  <c:v>28.299999999999997</c:v>
                </c:pt>
                <c:pt idx="276">
                  <c:v>50</c:v>
                </c:pt>
                <c:pt idx="277">
                  <c:v>55</c:v>
                </c:pt>
                <c:pt idx="278">
                  <c:v>48.9</c:v>
                </c:pt>
                <c:pt idx="279">
                  <c:v>55.2</c:v>
                </c:pt>
                <c:pt idx="280">
                  <c:v>60</c:v>
                </c:pt>
                <c:pt idx="281">
                  <c:v>62.2</c:v>
                </c:pt>
                <c:pt idx="282">
                  <c:v>70</c:v>
                </c:pt>
                <c:pt idx="283">
                  <c:v>80.5</c:v>
                </c:pt>
                <c:pt idx="284">
                  <c:v>73.2</c:v>
                </c:pt>
                <c:pt idx="285">
                  <c:v>86.8</c:v>
                </c:pt>
                <c:pt idx="28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0-45D3-B57E-30C09A84338B}"/>
            </c:ext>
          </c:extLst>
        </c:ser>
        <c:ser>
          <c:idx val="1"/>
          <c:order val="1"/>
          <c:tx>
            <c:v>Volatility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'Winning prob'!$C$2:$C$288</c:f>
              <c:numCache>
                <c:formatCode>General</c:formatCode>
                <c:ptCount val="287"/>
                <c:pt idx="0">
                  <c:v>0</c:v>
                </c:pt>
                <c:pt idx="1">
                  <c:v>1.6000000000000014</c:v>
                </c:pt>
                <c:pt idx="2">
                  <c:v>1.3999999999999986</c:v>
                </c:pt>
                <c:pt idx="3">
                  <c:v>2.0999999999999943</c:v>
                </c:pt>
                <c:pt idx="4">
                  <c:v>2.9000000000000057</c:v>
                </c:pt>
                <c:pt idx="5">
                  <c:v>1.8000000000000043</c:v>
                </c:pt>
                <c:pt idx="6">
                  <c:v>4.6000000000000014</c:v>
                </c:pt>
                <c:pt idx="7">
                  <c:v>1.7000000000000028</c:v>
                </c:pt>
                <c:pt idx="8">
                  <c:v>4.6000000000000014</c:v>
                </c:pt>
                <c:pt idx="9">
                  <c:v>5.2999999999999972</c:v>
                </c:pt>
                <c:pt idx="10">
                  <c:v>1.8999999999999986</c:v>
                </c:pt>
                <c:pt idx="11">
                  <c:v>1.7999999999999972</c:v>
                </c:pt>
                <c:pt idx="12">
                  <c:v>1.2000000000000028</c:v>
                </c:pt>
                <c:pt idx="13">
                  <c:v>1</c:v>
                </c:pt>
                <c:pt idx="14">
                  <c:v>1.6000000000000014</c:v>
                </c:pt>
                <c:pt idx="15">
                  <c:v>1.6999999999999957</c:v>
                </c:pt>
                <c:pt idx="16">
                  <c:v>1.1000000000000085</c:v>
                </c:pt>
                <c:pt idx="17">
                  <c:v>0.59999999999999432</c:v>
                </c:pt>
                <c:pt idx="18">
                  <c:v>0.40000000000000568</c:v>
                </c:pt>
                <c:pt idx="19">
                  <c:v>0.40000000000000568</c:v>
                </c:pt>
                <c:pt idx="20">
                  <c:v>0.79999999999999716</c:v>
                </c:pt>
                <c:pt idx="21">
                  <c:v>1</c:v>
                </c:pt>
                <c:pt idx="22">
                  <c:v>0.59999999999999432</c:v>
                </c:pt>
                <c:pt idx="23">
                  <c:v>0.20000000000000284</c:v>
                </c:pt>
                <c:pt idx="24">
                  <c:v>9.9999999999994316E-2</c:v>
                </c:pt>
                <c:pt idx="25">
                  <c:v>9.9999999999994316E-2</c:v>
                </c:pt>
                <c:pt idx="26">
                  <c:v>9.9999999999994316E-2</c:v>
                </c:pt>
                <c:pt idx="27">
                  <c:v>9.9999999999994316E-2</c:v>
                </c:pt>
                <c:pt idx="28">
                  <c:v>0.30000000000001137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0.69999999999998863</c:v>
                </c:pt>
                <c:pt idx="35">
                  <c:v>0.10000000000000853</c:v>
                </c:pt>
                <c:pt idx="36">
                  <c:v>0</c:v>
                </c:pt>
                <c:pt idx="37">
                  <c:v>0</c:v>
                </c:pt>
                <c:pt idx="38">
                  <c:v>9.9999999999994316E-2</c:v>
                </c:pt>
                <c:pt idx="39">
                  <c:v>1.6000000000000085</c:v>
                </c:pt>
                <c:pt idx="40">
                  <c:v>2.1999999999999886</c:v>
                </c:pt>
                <c:pt idx="41">
                  <c:v>1.5</c:v>
                </c:pt>
                <c:pt idx="42">
                  <c:v>2.8000000000000114</c:v>
                </c:pt>
                <c:pt idx="43">
                  <c:v>1.7000000000000028</c:v>
                </c:pt>
                <c:pt idx="44">
                  <c:v>4.5</c:v>
                </c:pt>
                <c:pt idx="45">
                  <c:v>1.0999999999999943</c:v>
                </c:pt>
                <c:pt idx="46">
                  <c:v>1.2999999999999972</c:v>
                </c:pt>
                <c:pt idx="47">
                  <c:v>1.2999999999999972</c:v>
                </c:pt>
                <c:pt idx="48">
                  <c:v>1</c:v>
                </c:pt>
                <c:pt idx="49">
                  <c:v>0.70000000000000284</c:v>
                </c:pt>
                <c:pt idx="50">
                  <c:v>1.2000000000000028</c:v>
                </c:pt>
                <c:pt idx="51">
                  <c:v>0.70000000000000284</c:v>
                </c:pt>
                <c:pt idx="52">
                  <c:v>0.59999999999999432</c:v>
                </c:pt>
                <c:pt idx="53">
                  <c:v>0.29999999999999716</c:v>
                </c:pt>
                <c:pt idx="54">
                  <c:v>0.20000000000000284</c:v>
                </c:pt>
                <c:pt idx="55">
                  <c:v>1.7999999999999972</c:v>
                </c:pt>
                <c:pt idx="56">
                  <c:v>2.4000000000000057</c:v>
                </c:pt>
                <c:pt idx="57">
                  <c:v>1.7000000000000028</c:v>
                </c:pt>
                <c:pt idx="58">
                  <c:v>2</c:v>
                </c:pt>
                <c:pt idx="59">
                  <c:v>2.0999999999999943</c:v>
                </c:pt>
                <c:pt idx="60">
                  <c:v>1.3000000000000114</c:v>
                </c:pt>
                <c:pt idx="61">
                  <c:v>1.0999999999999943</c:v>
                </c:pt>
                <c:pt idx="62">
                  <c:v>1</c:v>
                </c:pt>
                <c:pt idx="63">
                  <c:v>0.90000000000000568</c:v>
                </c:pt>
                <c:pt idx="64">
                  <c:v>1.1000000000000085</c:v>
                </c:pt>
                <c:pt idx="65">
                  <c:v>1.8999999999999915</c:v>
                </c:pt>
                <c:pt idx="66">
                  <c:v>3</c:v>
                </c:pt>
                <c:pt idx="67">
                  <c:v>0.69999999999998863</c:v>
                </c:pt>
                <c:pt idx="68">
                  <c:v>0.59999999999999432</c:v>
                </c:pt>
                <c:pt idx="69">
                  <c:v>0.70000000000000284</c:v>
                </c:pt>
                <c:pt idx="70">
                  <c:v>0.39999999999999147</c:v>
                </c:pt>
                <c:pt idx="71">
                  <c:v>0.30000000000001137</c:v>
                </c:pt>
                <c:pt idx="72">
                  <c:v>0</c:v>
                </c:pt>
                <c:pt idx="73">
                  <c:v>0</c:v>
                </c:pt>
                <c:pt idx="74">
                  <c:v>0.30000000000001137</c:v>
                </c:pt>
                <c:pt idx="75">
                  <c:v>3.3000000000000114</c:v>
                </c:pt>
                <c:pt idx="76">
                  <c:v>2.8000000000000114</c:v>
                </c:pt>
                <c:pt idx="77">
                  <c:v>0.19999999999998863</c:v>
                </c:pt>
                <c:pt idx="78">
                  <c:v>0.10000000000000853</c:v>
                </c:pt>
                <c:pt idx="79">
                  <c:v>9.9999999999994316E-2</c:v>
                </c:pt>
                <c:pt idx="80">
                  <c:v>0.29999999999999716</c:v>
                </c:pt>
                <c:pt idx="81">
                  <c:v>0.40000000000000568</c:v>
                </c:pt>
                <c:pt idx="82">
                  <c:v>0.69999999999998863</c:v>
                </c:pt>
                <c:pt idx="83">
                  <c:v>0.90000000000000568</c:v>
                </c:pt>
                <c:pt idx="84">
                  <c:v>1</c:v>
                </c:pt>
                <c:pt idx="85">
                  <c:v>0.79999999999999716</c:v>
                </c:pt>
                <c:pt idx="86">
                  <c:v>0.90000000000000568</c:v>
                </c:pt>
                <c:pt idx="87">
                  <c:v>1.0999999999999943</c:v>
                </c:pt>
                <c:pt idx="88">
                  <c:v>0.70000000000000284</c:v>
                </c:pt>
                <c:pt idx="89">
                  <c:v>0.70000000000000284</c:v>
                </c:pt>
                <c:pt idx="90">
                  <c:v>0.90000000000000568</c:v>
                </c:pt>
                <c:pt idx="91">
                  <c:v>0.90000000000000568</c:v>
                </c:pt>
                <c:pt idx="92">
                  <c:v>1</c:v>
                </c:pt>
                <c:pt idx="93">
                  <c:v>1.2000000000000028</c:v>
                </c:pt>
                <c:pt idx="94">
                  <c:v>1.2000000000000028</c:v>
                </c:pt>
                <c:pt idx="95">
                  <c:v>1.2000000000000028</c:v>
                </c:pt>
                <c:pt idx="96">
                  <c:v>0.79999999999999716</c:v>
                </c:pt>
                <c:pt idx="97">
                  <c:v>1.0999999999999943</c:v>
                </c:pt>
                <c:pt idx="98">
                  <c:v>0.89999999999999147</c:v>
                </c:pt>
                <c:pt idx="99">
                  <c:v>0.90000000000000568</c:v>
                </c:pt>
                <c:pt idx="100">
                  <c:v>0.70000000000000284</c:v>
                </c:pt>
                <c:pt idx="101">
                  <c:v>0.29999999999999716</c:v>
                </c:pt>
                <c:pt idx="102">
                  <c:v>1.2000000000000028</c:v>
                </c:pt>
                <c:pt idx="103">
                  <c:v>1</c:v>
                </c:pt>
                <c:pt idx="104">
                  <c:v>1.5</c:v>
                </c:pt>
                <c:pt idx="105">
                  <c:v>1.2999999999999972</c:v>
                </c:pt>
                <c:pt idx="106">
                  <c:v>1.4000000000000057</c:v>
                </c:pt>
                <c:pt idx="107">
                  <c:v>0.90000000000000568</c:v>
                </c:pt>
                <c:pt idx="108">
                  <c:v>0.80000000000001137</c:v>
                </c:pt>
                <c:pt idx="109">
                  <c:v>1</c:v>
                </c:pt>
                <c:pt idx="110">
                  <c:v>1</c:v>
                </c:pt>
                <c:pt idx="111">
                  <c:v>0.79999999999999716</c:v>
                </c:pt>
                <c:pt idx="112">
                  <c:v>0.60000000000000853</c:v>
                </c:pt>
                <c:pt idx="113">
                  <c:v>0.90000000000000568</c:v>
                </c:pt>
                <c:pt idx="114">
                  <c:v>1.4000000000000057</c:v>
                </c:pt>
                <c:pt idx="115">
                  <c:v>1.2000000000000028</c:v>
                </c:pt>
                <c:pt idx="116">
                  <c:v>1.1000000000000085</c:v>
                </c:pt>
                <c:pt idx="117">
                  <c:v>1.3000000000000114</c:v>
                </c:pt>
                <c:pt idx="118">
                  <c:v>2.3999999999999915</c:v>
                </c:pt>
                <c:pt idx="119">
                  <c:v>3.7999999999999972</c:v>
                </c:pt>
                <c:pt idx="120">
                  <c:v>1.3999999999999915</c:v>
                </c:pt>
                <c:pt idx="121">
                  <c:v>1.7999999999999972</c:v>
                </c:pt>
                <c:pt idx="122">
                  <c:v>1.2999999999999972</c:v>
                </c:pt>
                <c:pt idx="123">
                  <c:v>1.5</c:v>
                </c:pt>
                <c:pt idx="124">
                  <c:v>2.4000000000000057</c:v>
                </c:pt>
                <c:pt idx="125">
                  <c:v>3.7999999999999972</c:v>
                </c:pt>
                <c:pt idx="126">
                  <c:v>1.5999999999999943</c:v>
                </c:pt>
                <c:pt idx="127">
                  <c:v>1.3999999999999915</c:v>
                </c:pt>
                <c:pt idx="128">
                  <c:v>1.2999999999999972</c:v>
                </c:pt>
                <c:pt idx="129">
                  <c:v>0.90000000000000568</c:v>
                </c:pt>
                <c:pt idx="130">
                  <c:v>0.70000000000000284</c:v>
                </c:pt>
                <c:pt idx="131">
                  <c:v>1.2000000000000028</c:v>
                </c:pt>
                <c:pt idx="132">
                  <c:v>1</c:v>
                </c:pt>
                <c:pt idx="133">
                  <c:v>0.79999999999999716</c:v>
                </c:pt>
                <c:pt idx="134">
                  <c:v>0.5</c:v>
                </c:pt>
                <c:pt idx="135">
                  <c:v>0.20000000000000284</c:v>
                </c:pt>
                <c:pt idx="136">
                  <c:v>1.2999999999999972</c:v>
                </c:pt>
                <c:pt idx="137">
                  <c:v>0.90000000000000568</c:v>
                </c:pt>
                <c:pt idx="138">
                  <c:v>0.59999999999999432</c:v>
                </c:pt>
                <c:pt idx="139">
                  <c:v>0.29999999999999716</c:v>
                </c:pt>
                <c:pt idx="140">
                  <c:v>0.90000000000000568</c:v>
                </c:pt>
                <c:pt idx="141">
                  <c:v>2.1999999999999886</c:v>
                </c:pt>
                <c:pt idx="142">
                  <c:v>3.4000000000000057</c:v>
                </c:pt>
                <c:pt idx="143">
                  <c:v>5.5</c:v>
                </c:pt>
                <c:pt idx="144">
                  <c:v>1.2000000000000028</c:v>
                </c:pt>
                <c:pt idx="145">
                  <c:v>1</c:v>
                </c:pt>
                <c:pt idx="146">
                  <c:v>0.59999999999999432</c:v>
                </c:pt>
                <c:pt idx="147">
                  <c:v>0.20000000000000284</c:v>
                </c:pt>
                <c:pt idx="148">
                  <c:v>1.5</c:v>
                </c:pt>
                <c:pt idx="149">
                  <c:v>1</c:v>
                </c:pt>
                <c:pt idx="150">
                  <c:v>0.70000000000000284</c:v>
                </c:pt>
                <c:pt idx="151">
                  <c:v>0.40000000000000568</c:v>
                </c:pt>
                <c:pt idx="152">
                  <c:v>0.60000000000000853</c:v>
                </c:pt>
                <c:pt idx="153">
                  <c:v>2.1999999999999886</c:v>
                </c:pt>
                <c:pt idx="154">
                  <c:v>1.8999999999999915</c:v>
                </c:pt>
                <c:pt idx="155">
                  <c:v>1.7000000000000028</c:v>
                </c:pt>
                <c:pt idx="156">
                  <c:v>1.4000000000000057</c:v>
                </c:pt>
                <c:pt idx="157">
                  <c:v>1</c:v>
                </c:pt>
                <c:pt idx="158">
                  <c:v>1.5999999999999943</c:v>
                </c:pt>
                <c:pt idx="159">
                  <c:v>2.4000000000000057</c:v>
                </c:pt>
                <c:pt idx="160">
                  <c:v>2</c:v>
                </c:pt>
                <c:pt idx="161">
                  <c:v>3</c:v>
                </c:pt>
                <c:pt idx="162">
                  <c:v>4.1999999999999886</c:v>
                </c:pt>
                <c:pt idx="163">
                  <c:v>2.5999999999999943</c:v>
                </c:pt>
                <c:pt idx="164">
                  <c:v>6.7000000000000028</c:v>
                </c:pt>
                <c:pt idx="165">
                  <c:v>2.4000000000000057</c:v>
                </c:pt>
                <c:pt idx="166">
                  <c:v>2.1000000000000014</c:v>
                </c:pt>
                <c:pt idx="167">
                  <c:v>1.8999999999999986</c:v>
                </c:pt>
                <c:pt idx="168">
                  <c:v>1.5</c:v>
                </c:pt>
                <c:pt idx="169">
                  <c:v>0.70000000000000284</c:v>
                </c:pt>
                <c:pt idx="170">
                  <c:v>1.3999999999999986</c:v>
                </c:pt>
                <c:pt idx="171">
                  <c:v>2</c:v>
                </c:pt>
                <c:pt idx="172">
                  <c:v>2.1000000000000014</c:v>
                </c:pt>
                <c:pt idx="173">
                  <c:v>1.5</c:v>
                </c:pt>
                <c:pt idx="174">
                  <c:v>0.70000000000000284</c:v>
                </c:pt>
                <c:pt idx="175">
                  <c:v>0.5</c:v>
                </c:pt>
                <c:pt idx="176">
                  <c:v>0.29999999999999716</c:v>
                </c:pt>
                <c:pt idx="177">
                  <c:v>0.20000000000000284</c:v>
                </c:pt>
                <c:pt idx="178">
                  <c:v>0.20000000000000284</c:v>
                </c:pt>
                <c:pt idx="179">
                  <c:v>0.20000000000000284</c:v>
                </c:pt>
                <c:pt idx="180">
                  <c:v>0.20000000000000284</c:v>
                </c:pt>
                <c:pt idx="181">
                  <c:v>0.20000000000000284</c:v>
                </c:pt>
                <c:pt idx="182">
                  <c:v>0.29999999999999716</c:v>
                </c:pt>
                <c:pt idx="183">
                  <c:v>0.29999999999999716</c:v>
                </c:pt>
                <c:pt idx="184">
                  <c:v>0.29999999999999716</c:v>
                </c:pt>
                <c:pt idx="185">
                  <c:v>0.5</c:v>
                </c:pt>
                <c:pt idx="186">
                  <c:v>4.3999999999999986</c:v>
                </c:pt>
                <c:pt idx="187">
                  <c:v>5.8999999999999986</c:v>
                </c:pt>
                <c:pt idx="188">
                  <c:v>4.0999999999999943</c:v>
                </c:pt>
                <c:pt idx="189">
                  <c:v>4.9000000000000057</c:v>
                </c:pt>
                <c:pt idx="190">
                  <c:v>0</c:v>
                </c:pt>
                <c:pt idx="191">
                  <c:v>0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7.8000000000000043</c:v>
                </c:pt>
                <c:pt idx="197">
                  <c:v>7.8000000000000043</c:v>
                </c:pt>
                <c:pt idx="198">
                  <c:v>7.8000000000000043</c:v>
                </c:pt>
                <c:pt idx="199">
                  <c:v>12.100000000000001</c:v>
                </c:pt>
                <c:pt idx="200">
                  <c:v>4.4000000000000057</c:v>
                </c:pt>
                <c:pt idx="201">
                  <c:v>5.8999999999999986</c:v>
                </c:pt>
                <c:pt idx="202">
                  <c:v>6.3999999999999986</c:v>
                </c:pt>
                <c:pt idx="203">
                  <c:v>2.8999999999999986</c:v>
                </c:pt>
                <c:pt idx="204">
                  <c:v>7.3999999999999986</c:v>
                </c:pt>
                <c:pt idx="205">
                  <c:v>4.8999999999999986</c:v>
                </c:pt>
                <c:pt idx="206">
                  <c:v>4.1999999999999957</c:v>
                </c:pt>
                <c:pt idx="207">
                  <c:v>6.0999999999999943</c:v>
                </c:pt>
                <c:pt idx="208">
                  <c:v>5.3999999999999986</c:v>
                </c:pt>
                <c:pt idx="209">
                  <c:v>8.6000000000000014</c:v>
                </c:pt>
                <c:pt idx="210">
                  <c:v>8.6000000000000014</c:v>
                </c:pt>
                <c:pt idx="211">
                  <c:v>8.6000000000000014</c:v>
                </c:pt>
                <c:pt idx="212">
                  <c:v>13.400000000000006</c:v>
                </c:pt>
                <c:pt idx="213">
                  <c:v>3.0999999999999943</c:v>
                </c:pt>
                <c:pt idx="214">
                  <c:v>2.5</c:v>
                </c:pt>
                <c:pt idx="215">
                  <c:v>1.4000000000000057</c:v>
                </c:pt>
                <c:pt idx="216">
                  <c:v>0.59999999999999432</c:v>
                </c:pt>
                <c:pt idx="217">
                  <c:v>1.9000000000000057</c:v>
                </c:pt>
                <c:pt idx="218">
                  <c:v>1.3999999999999915</c:v>
                </c:pt>
                <c:pt idx="219">
                  <c:v>0.90000000000000568</c:v>
                </c:pt>
                <c:pt idx="220">
                  <c:v>0.5</c:v>
                </c:pt>
                <c:pt idx="221">
                  <c:v>0.89999999999999147</c:v>
                </c:pt>
                <c:pt idx="222">
                  <c:v>5.4000000000000057</c:v>
                </c:pt>
                <c:pt idx="223">
                  <c:v>4.5999999999999943</c:v>
                </c:pt>
                <c:pt idx="224">
                  <c:v>4.5</c:v>
                </c:pt>
                <c:pt idx="225">
                  <c:v>5.2999999999999972</c:v>
                </c:pt>
                <c:pt idx="226">
                  <c:v>6.2000000000000028</c:v>
                </c:pt>
                <c:pt idx="227">
                  <c:v>4</c:v>
                </c:pt>
                <c:pt idx="228">
                  <c:v>1.7000000000000028</c:v>
                </c:pt>
                <c:pt idx="229">
                  <c:v>1.3999999999999915</c:v>
                </c:pt>
                <c:pt idx="230">
                  <c:v>0.80000000000001137</c:v>
                </c:pt>
                <c:pt idx="231">
                  <c:v>0.5</c:v>
                </c:pt>
                <c:pt idx="232">
                  <c:v>0.79999999999999716</c:v>
                </c:pt>
                <c:pt idx="233">
                  <c:v>6.3999999999999915</c:v>
                </c:pt>
                <c:pt idx="234">
                  <c:v>5.5</c:v>
                </c:pt>
                <c:pt idx="235">
                  <c:v>8</c:v>
                </c:pt>
                <c:pt idx="236">
                  <c:v>11.100000000000009</c:v>
                </c:pt>
                <c:pt idx="237">
                  <c:v>6.9000000000000057</c:v>
                </c:pt>
                <c:pt idx="238">
                  <c:v>17.700000000000003</c:v>
                </c:pt>
                <c:pt idx="239">
                  <c:v>7.7999999999999972</c:v>
                </c:pt>
                <c:pt idx="240">
                  <c:v>10.5</c:v>
                </c:pt>
                <c:pt idx="241">
                  <c:v>11.5</c:v>
                </c:pt>
                <c:pt idx="242">
                  <c:v>5.2000000000000028</c:v>
                </c:pt>
                <c:pt idx="243">
                  <c:v>8.3999999999999915</c:v>
                </c:pt>
                <c:pt idx="244">
                  <c:v>21.599999999999994</c:v>
                </c:pt>
                <c:pt idx="245">
                  <c:v>7.7999999999999972</c:v>
                </c:pt>
                <c:pt idx="246">
                  <c:v>10.5</c:v>
                </c:pt>
                <c:pt idx="247">
                  <c:v>11.399999999999999</c:v>
                </c:pt>
                <c:pt idx="248">
                  <c:v>8.1000000000000014</c:v>
                </c:pt>
                <c:pt idx="249">
                  <c:v>7.7999999999999972</c:v>
                </c:pt>
                <c:pt idx="250">
                  <c:v>6.6999999999999957</c:v>
                </c:pt>
                <c:pt idx="251">
                  <c:v>6.3000000000000043</c:v>
                </c:pt>
                <c:pt idx="252">
                  <c:v>4.7999999999999972</c:v>
                </c:pt>
                <c:pt idx="253">
                  <c:v>3.5</c:v>
                </c:pt>
                <c:pt idx="254">
                  <c:v>8.7999999999999972</c:v>
                </c:pt>
                <c:pt idx="255">
                  <c:v>8.7999999999999972</c:v>
                </c:pt>
                <c:pt idx="256">
                  <c:v>8.7999999999999972</c:v>
                </c:pt>
                <c:pt idx="257">
                  <c:v>13.900000000000006</c:v>
                </c:pt>
                <c:pt idx="258">
                  <c:v>13.900000000000006</c:v>
                </c:pt>
                <c:pt idx="259">
                  <c:v>13.900000000000006</c:v>
                </c:pt>
                <c:pt idx="260">
                  <c:v>13.900000000000006</c:v>
                </c:pt>
                <c:pt idx="261">
                  <c:v>13.900000000000006</c:v>
                </c:pt>
                <c:pt idx="262">
                  <c:v>13.900000000000006</c:v>
                </c:pt>
                <c:pt idx="263">
                  <c:v>13.900000000000006</c:v>
                </c:pt>
                <c:pt idx="264">
                  <c:v>21.599999999999994</c:v>
                </c:pt>
                <c:pt idx="265">
                  <c:v>5</c:v>
                </c:pt>
                <c:pt idx="266">
                  <c:v>3.9000000000000057</c:v>
                </c:pt>
                <c:pt idx="267">
                  <c:v>3.7000000000000028</c:v>
                </c:pt>
                <c:pt idx="268">
                  <c:v>7.5</c:v>
                </c:pt>
                <c:pt idx="269">
                  <c:v>13.799999999999997</c:v>
                </c:pt>
                <c:pt idx="270">
                  <c:v>13.799999999999997</c:v>
                </c:pt>
                <c:pt idx="271">
                  <c:v>8.7999999999999972</c:v>
                </c:pt>
                <c:pt idx="272">
                  <c:v>8.7999999999999972</c:v>
                </c:pt>
                <c:pt idx="273">
                  <c:v>8.7999999999999972</c:v>
                </c:pt>
                <c:pt idx="274">
                  <c:v>8.7999999999999972</c:v>
                </c:pt>
                <c:pt idx="275">
                  <c:v>13.799999999999997</c:v>
                </c:pt>
                <c:pt idx="276">
                  <c:v>21.700000000000003</c:v>
                </c:pt>
                <c:pt idx="277">
                  <c:v>5</c:v>
                </c:pt>
                <c:pt idx="278">
                  <c:v>6.1000000000000014</c:v>
                </c:pt>
                <c:pt idx="279">
                  <c:v>6.3000000000000043</c:v>
                </c:pt>
                <c:pt idx="280">
                  <c:v>4.7999999999999972</c:v>
                </c:pt>
                <c:pt idx="281">
                  <c:v>2.2000000000000028</c:v>
                </c:pt>
                <c:pt idx="282">
                  <c:v>7.7999999999999972</c:v>
                </c:pt>
                <c:pt idx="283">
                  <c:v>10.5</c:v>
                </c:pt>
                <c:pt idx="284">
                  <c:v>7.2999999999999972</c:v>
                </c:pt>
                <c:pt idx="285">
                  <c:v>13.599999999999994</c:v>
                </c:pt>
                <c:pt idx="286">
                  <c:v>13.200000000000003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00-45D3-B57E-30C09A843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08120"/>
        <c:axId val="1036809720"/>
      </c:lineChart>
      <c:catAx>
        <c:axId val="103680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6809720"/>
        <c:crosses val="autoZero"/>
        <c:auto val="1"/>
        <c:lblAlgn val="ctr"/>
        <c:lblOffset val="100"/>
        <c:noMultiLvlLbl val="0"/>
      </c:catAx>
      <c:valAx>
        <c:axId val="1036809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6808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214948</xdr:colOff>
      <xdr:row>2</xdr:row>
      <xdr:rowOff>49917</xdr:rowOff>
    </xdr:from>
    <xdr:to>
      <xdr:col>71</xdr:col>
      <xdr:colOff>357186</xdr:colOff>
      <xdr:row>77</xdr:row>
      <xdr:rowOff>119062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E61C2D7-39D3-4706-90C5-212A25385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opLeftCell="A19" workbookViewId="0">
      <selection activeCell="K30" sqref="K30"/>
    </sheetView>
  </sheetViews>
  <sheetFormatPr defaultRowHeight="15" x14ac:dyDescent="0.25"/>
  <cols>
    <col min="4" max="4" width="10" bestFit="1" customWidth="1"/>
    <col min="5" max="5" width="5.28515625" bestFit="1" customWidth="1"/>
    <col min="6" max="6" width="9" bestFit="1" customWidth="1"/>
    <col min="7" max="7" width="7.140625" bestFit="1" customWidth="1"/>
    <col min="8" max="8" width="47" bestFit="1" customWidth="1"/>
    <col min="9" max="9" width="10.7109375" bestFit="1" customWidth="1"/>
  </cols>
  <sheetData>
    <row r="1" spans="1:8" x14ac:dyDescent="0.25">
      <c r="A1" s="1" t="s">
        <v>0</v>
      </c>
      <c r="B1" s="2" t="s">
        <v>4</v>
      </c>
      <c r="C1" s="3" t="s">
        <v>5</v>
      </c>
      <c r="D1" s="1" t="s">
        <v>1</v>
      </c>
      <c r="E1" s="1" t="s">
        <v>2</v>
      </c>
      <c r="F1" s="2" t="s">
        <v>483</v>
      </c>
      <c r="G1" s="3" t="s">
        <v>484</v>
      </c>
      <c r="H1" s="4" t="s">
        <v>3</v>
      </c>
    </row>
    <row r="2" spans="1:8" x14ac:dyDescent="0.25">
      <c r="A2" s="5" t="s">
        <v>7</v>
      </c>
      <c r="C2">
        <v>1</v>
      </c>
      <c r="D2" t="s">
        <v>8</v>
      </c>
      <c r="G2">
        <v>51.6</v>
      </c>
      <c r="H2" t="s">
        <v>10</v>
      </c>
    </row>
    <row r="3" spans="1:8" x14ac:dyDescent="0.25">
      <c r="A3" s="6"/>
      <c r="B3">
        <v>1</v>
      </c>
      <c r="D3" t="s">
        <v>9</v>
      </c>
      <c r="G3">
        <v>50.2</v>
      </c>
      <c r="H3" t="s">
        <v>11</v>
      </c>
    </row>
    <row r="4" spans="1:8" x14ac:dyDescent="0.25">
      <c r="A4" s="6"/>
      <c r="C4">
        <v>1</v>
      </c>
      <c r="D4" t="s">
        <v>12</v>
      </c>
      <c r="G4">
        <v>52.3</v>
      </c>
      <c r="H4" t="s">
        <v>13</v>
      </c>
    </row>
    <row r="5" spans="1:8" x14ac:dyDescent="0.25">
      <c r="A5" s="6"/>
      <c r="C5">
        <v>1</v>
      </c>
      <c r="D5" s="7" t="s">
        <v>14</v>
      </c>
      <c r="E5" s="7" t="s">
        <v>18</v>
      </c>
      <c r="F5" s="7"/>
      <c r="G5" s="7">
        <v>55.2</v>
      </c>
      <c r="H5" t="s">
        <v>15</v>
      </c>
    </row>
    <row r="6" spans="1:8" x14ac:dyDescent="0.25">
      <c r="A6" s="6"/>
      <c r="B6">
        <v>1</v>
      </c>
      <c r="D6" s="7" t="s">
        <v>16</v>
      </c>
      <c r="E6" s="7" t="s">
        <v>19</v>
      </c>
      <c r="F6" s="7"/>
      <c r="G6" s="7">
        <v>53.4</v>
      </c>
      <c r="H6" t="s">
        <v>17</v>
      </c>
    </row>
    <row r="7" spans="1:8" x14ac:dyDescent="0.25">
      <c r="A7" s="6"/>
      <c r="C7">
        <v>1</v>
      </c>
      <c r="D7" s="7" t="s">
        <v>22</v>
      </c>
      <c r="G7">
        <v>58</v>
      </c>
      <c r="H7" t="s">
        <v>20</v>
      </c>
    </row>
    <row r="8" spans="1:8" x14ac:dyDescent="0.25">
      <c r="A8" s="68">
        <f>SUM(B8:C8)</f>
        <v>6</v>
      </c>
      <c r="B8" s="69">
        <f>SUM(B2:B7)</f>
        <v>2</v>
      </c>
      <c r="C8" s="69">
        <f>SUM(C2:C7)</f>
        <v>4</v>
      </c>
      <c r="D8" s="8" t="s">
        <v>21</v>
      </c>
      <c r="E8" s="9"/>
      <c r="F8" s="47"/>
      <c r="G8" s="47"/>
    </row>
    <row r="9" spans="1:8" x14ac:dyDescent="0.25">
      <c r="A9" s="10" t="s">
        <v>6</v>
      </c>
      <c r="B9">
        <v>1</v>
      </c>
      <c r="D9" s="12" t="s">
        <v>8</v>
      </c>
      <c r="G9">
        <v>56.3</v>
      </c>
      <c r="H9" t="s">
        <v>23</v>
      </c>
    </row>
    <row r="10" spans="1:8" x14ac:dyDescent="0.25">
      <c r="A10" s="11"/>
      <c r="B10">
        <v>1</v>
      </c>
      <c r="D10" s="12" t="s">
        <v>24</v>
      </c>
      <c r="G10">
        <v>60.9</v>
      </c>
      <c r="H10" t="s">
        <v>25</v>
      </c>
    </row>
    <row r="11" spans="1:8" x14ac:dyDescent="0.25">
      <c r="A11" s="11"/>
      <c r="C11">
        <v>1</v>
      </c>
      <c r="D11" t="s">
        <v>12</v>
      </c>
      <c r="G11">
        <v>55.6</v>
      </c>
      <c r="H11" t="s">
        <v>26</v>
      </c>
    </row>
    <row r="12" spans="1:8" x14ac:dyDescent="0.25">
      <c r="A12" s="11"/>
      <c r="C12">
        <v>1</v>
      </c>
      <c r="D12" t="s">
        <v>27</v>
      </c>
      <c r="G12">
        <v>57.5</v>
      </c>
      <c r="H12" t="s">
        <v>17</v>
      </c>
    </row>
    <row r="13" spans="1:8" x14ac:dyDescent="0.25">
      <c r="A13" s="11"/>
      <c r="C13">
        <v>1</v>
      </c>
      <c r="D13" t="s">
        <v>28</v>
      </c>
      <c r="G13">
        <v>59.3</v>
      </c>
      <c r="H13" t="s">
        <v>29</v>
      </c>
    </row>
    <row r="14" spans="1:8" x14ac:dyDescent="0.25">
      <c r="A14" s="11"/>
      <c r="C14">
        <v>1</v>
      </c>
      <c r="D14" t="s">
        <v>0</v>
      </c>
      <c r="G14">
        <v>60.5</v>
      </c>
      <c r="H14" t="s">
        <v>30</v>
      </c>
    </row>
    <row r="15" spans="1:8" x14ac:dyDescent="0.25">
      <c r="A15" s="68">
        <f>SUM(B15:C15)</f>
        <v>6</v>
      </c>
      <c r="B15" s="69">
        <f>SUM(B9:B14)</f>
        <v>2</v>
      </c>
      <c r="C15" s="69">
        <f>SUM(C9:C14)</f>
        <v>4</v>
      </c>
      <c r="D15" s="8" t="s">
        <v>31</v>
      </c>
      <c r="E15" s="9"/>
      <c r="F15" s="47"/>
      <c r="G15" s="47"/>
    </row>
    <row r="16" spans="1:8" x14ac:dyDescent="0.25">
      <c r="A16" s="5" t="s">
        <v>32</v>
      </c>
      <c r="C16">
        <v>1</v>
      </c>
      <c r="D16" t="s">
        <v>8</v>
      </c>
      <c r="G16">
        <v>61.5</v>
      </c>
      <c r="H16" t="s">
        <v>33</v>
      </c>
    </row>
    <row r="17" spans="1:8" x14ac:dyDescent="0.25">
      <c r="A17" s="6"/>
      <c r="C17">
        <v>1</v>
      </c>
      <c r="D17" t="s">
        <v>24</v>
      </c>
      <c r="G17">
        <v>63.1</v>
      </c>
      <c r="H17" s="13" t="s">
        <v>34</v>
      </c>
    </row>
    <row r="18" spans="1:8" x14ac:dyDescent="0.25">
      <c r="A18" s="6"/>
      <c r="C18">
        <v>1</v>
      </c>
      <c r="D18" s="7" t="s">
        <v>35</v>
      </c>
      <c r="E18" s="7" t="s">
        <v>18</v>
      </c>
      <c r="F18" s="7"/>
      <c r="G18" s="7">
        <v>64.8</v>
      </c>
      <c r="H18" t="s">
        <v>36</v>
      </c>
    </row>
    <row r="19" spans="1:8" x14ac:dyDescent="0.25">
      <c r="A19" s="6"/>
      <c r="C19">
        <v>1</v>
      </c>
      <c r="D19" s="7" t="s">
        <v>22</v>
      </c>
      <c r="G19">
        <v>65.900000000000006</v>
      </c>
      <c r="H19" t="s">
        <v>37</v>
      </c>
    </row>
    <row r="20" spans="1:8" x14ac:dyDescent="0.25">
      <c r="A20" s="68">
        <f>SUM(B20:C20)</f>
        <v>4</v>
      </c>
      <c r="B20" s="69">
        <f>SUM(B16:B19)</f>
        <v>0</v>
      </c>
      <c r="C20" s="69">
        <f>SUM(C16:C19)</f>
        <v>4</v>
      </c>
      <c r="D20" s="8" t="s">
        <v>38</v>
      </c>
      <c r="E20" s="9"/>
      <c r="F20" s="47"/>
      <c r="G20" s="47"/>
    </row>
    <row r="21" spans="1:8" x14ac:dyDescent="0.25">
      <c r="A21" s="10" t="s">
        <v>39</v>
      </c>
      <c r="C21">
        <v>1</v>
      </c>
      <c r="D21" t="s">
        <v>40</v>
      </c>
      <c r="G21">
        <v>66.5</v>
      </c>
      <c r="H21" t="s">
        <v>41</v>
      </c>
    </row>
    <row r="22" spans="1:8" x14ac:dyDescent="0.25">
      <c r="A22" s="11"/>
      <c r="C22">
        <v>1</v>
      </c>
      <c r="D22" t="s">
        <v>42</v>
      </c>
      <c r="G22">
        <v>66.900000000000006</v>
      </c>
      <c r="H22" t="s">
        <v>315</v>
      </c>
    </row>
    <row r="23" spans="1:8" x14ac:dyDescent="0.25">
      <c r="A23" s="11"/>
      <c r="B23">
        <v>1</v>
      </c>
      <c r="D23" t="s">
        <v>44</v>
      </c>
      <c r="G23">
        <v>66.5</v>
      </c>
      <c r="H23" t="s">
        <v>43</v>
      </c>
    </row>
    <row r="24" spans="1:8" x14ac:dyDescent="0.25">
      <c r="A24" s="11"/>
      <c r="B24">
        <v>1</v>
      </c>
      <c r="D24" t="s">
        <v>27</v>
      </c>
      <c r="G24">
        <v>65.7</v>
      </c>
      <c r="H24" t="s">
        <v>45</v>
      </c>
    </row>
    <row r="25" spans="1:8" x14ac:dyDescent="0.25">
      <c r="A25" s="11"/>
      <c r="C25">
        <v>1</v>
      </c>
      <c r="D25" t="s">
        <v>28</v>
      </c>
      <c r="G25">
        <v>66.7</v>
      </c>
      <c r="H25" t="s">
        <v>17</v>
      </c>
    </row>
    <row r="26" spans="1:8" x14ac:dyDescent="0.25">
      <c r="A26" s="11"/>
      <c r="C26">
        <v>1</v>
      </c>
      <c r="D26" t="s">
        <v>0</v>
      </c>
      <c r="G26">
        <v>67.3</v>
      </c>
      <c r="H26" t="s">
        <v>46</v>
      </c>
    </row>
    <row r="27" spans="1:8" x14ac:dyDescent="0.25">
      <c r="A27" s="68">
        <f>SUM(B27:C27)</f>
        <v>6</v>
      </c>
      <c r="B27" s="69">
        <f>SUM(B21:B26)</f>
        <v>2</v>
      </c>
      <c r="C27" s="69">
        <f>SUM(C21:C26)</f>
        <v>4</v>
      </c>
      <c r="D27" s="8" t="s">
        <v>47</v>
      </c>
      <c r="E27" s="9"/>
      <c r="F27" s="47"/>
      <c r="G27" s="47"/>
    </row>
    <row r="28" spans="1:8" x14ac:dyDescent="0.25">
      <c r="A28" s="5" t="s">
        <v>48</v>
      </c>
      <c r="B28">
        <v>1</v>
      </c>
      <c r="D28" t="s">
        <v>40</v>
      </c>
      <c r="G28">
        <v>67.099999999999994</v>
      </c>
      <c r="H28" t="s">
        <v>49</v>
      </c>
    </row>
    <row r="29" spans="1:8" x14ac:dyDescent="0.25">
      <c r="A29" s="6"/>
      <c r="B29">
        <v>1</v>
      </c>
      <c r="D29" t="s">
        <v>42</v>
      </c>
      <c r="G29">
        <v>67</v>
      </c>
      <c r="H29" t="s">
        <v>50</v>
      </c>
    </row>
    <row r="30" spans="1:8" x14ac:dyDescent="0.25">
      <c r="A30" s="6"/>
      <c r="B30">
        <v>1</v>
      </c>
      <c r="D30" t="s">
        <v>51</v>
      </c>
      <c r="G30">
        <v>66.900000000000006</v>
      </c>
      <c r="H30" t="s">
        <v>52</v>
      </c>
    </row>
    <row r="31" spans="1:8" x14ac:dyDescent="0.25">
      <c r="A31" s="6"/>
      <c r="C31">
        <v>1</v>
      </c>
      <c r="D31" t="s">
        <v>53</v>
      </c>
      <c r="G31">
        <v>67</v>
      </c>
      <c r="H31" t="s">
        <v>54</v>
      </c>
    </row>
    <row r="32" spans="1:8" x14ac:dyDescent="0.25">
      <c r="A32" s="6"/>
      <c r="C32">
        <v>1</v>
      </c>
      <c r="D32" t="s">
        <v>28</v>
      </c>
      <c r="G32">
        <v>67.099999999999994</v>
      </c>
      <c r="H32" t="s">
        <v>55</v>
      </c>
    </row>
    <row r="33" spans="1:8" x14ac:dyDescent="0.25">
      <c r="A33" s="6"/>
      <c r="C33">
        <v>1</v>
      </c>
      <c r="D33" t="s">
        <v>58</v>
      </c>
      <c r="G33">
        <v>67.400000000000006</v>
      </c>
      <c r="H33" t="s">
        <v>56</v>
      </c>
    </row>
    <row r="34" spans="1:8" x14ac:dyDescent="0.25">
      <c r="A34" s="6"/>
      <c r="C34">
        <v>1</v>
      </c>
      <c r="D34" s="7" t="s">
        <v>62</v>
      </c>
      <c r="E34" s="7" t="s">
        <v>18</v>
      </c>
      <c r="F34" s="7"/>
      <c r="G34" s="7">
        <v>67.900000000000006</v>
      </c>
      <c r="H34" t="s">
        <v>57</v>
      </c>
    </row>
    <row r="35" spans="1:8" x14ac:dyDescent="0.25">
      <c r="A35" s="6"/>
      <c r="B35">
        <v>1</v>
      </c>
      <c r="D35" t="s">
        <v>59</v>
      </c>
      <c r="G35">
        <v>67.400000000000006</v>
      </c>
      <c r="H35" t="s">
        <v>60</v>
      </c>
    </row>
    <row r="36" spans="1:8" x14ac:dyDescent="0.25">
      <c r="A36" s="6"/>
      <c r="C36">
        <v>1</v>
      </c>
      <c r="D36" s="7" t="s">
        <v>61</v>
      </c>
      <c r="E36" s="7" t="s">
        <v>19</v>
      </c>
      <c r="F36" s="7"/>
      <c r="G36" s="7">
        <v>67.900000000000006</v>
      </c>
      <c r="H36" t="s">
        <v>63</v>
      </c>
    </row>
    <row r="37" spans="1:8" x14ac:dyDescent="0.25">
      <c r="A37" s="6"/>
      <c r="B37">
        <v>1</v>
      </c>
      <c r="D37" t="s">
        <v>64</v>
      </c>
      <c r="G37">
        <v>67.400000000000006</v>
      </c>
      <c r="H37" t="s">
        <v>65</v>
      </c>
    </row>
    <row r="38" spans="1:8" x14ac:dyDescent="0.25">
      <c r="A38" s="6"/>
      <c r="C38">
        <v>1</v>
      </c>
      <c r="D38" s="7" t="s">
        <v>66</v>
      </c>
      <c r="E38" s="7" t="s">
        <v>67</v>
      </c>
      <c r="F38" s="7"/>
      <c r="G38" s="7">
        <v>67.900000000000006</v>
      </c>
      <c r="H38" t="s">
        <v>68</v>
      </c>
    </row>
    <row r="39" spans="1:8" x14ac:dyDescent="0.25">
      <c r="A39" s="6"/>
      <c r="C39">
        <v>1</v>
      </c>
      <c r="D39" s="7" t="s">
        <v>22</v>
      </c>
      <c r="G39">
        <v>68.599999999999994</v>
      </c>
      <c r="H39" s="13" t="s">
        <v>34</v>
      </c>
    </row>
    <row r="40" spans="1:8" x14ac:dyDescent="0.25">
      <c r="A40" s="68">
        <f>SUM(B40:C40)</f>
        <v>12</v>
      </c>
      <c r="B40" s="69">
        <f>SUM(B28:B39)</f>
        <v>5</v>
      </c>
      <c r="C40" s="69">
        <f>SUM(C28:C39)</f>
        <v>7</v>
      </c>
      <c r="D40" s="8" t="s">
        <v>69</v>
      </c>
      <c r="E40" s="9"/>
      <c r="F40" s="47"/>
      <c r="G40" s="47"/>
    </row>
    <row r="41" spans="1:8" x14ac:dyDescent="0.25">
      <c r="A41" s="10" t="s">
        <v>70</v>
      </c>
      <c r="C41">
        <v>1</v>
      </c>
      <c r="D41" s="12" t="s">
        <v>40</v>
      </c>
      <c r="G41">
        <v>68.7</v>
      </c>
      <c r="H41" t="s">
        <v>71</v>
      </c>
    </row>
    <row r="42" spans="1:8" x14ac:dyDescent="0.25">
      <c r="A42" s="11"/>
      <c r="C42">
        <v>1</v>
      </c>
      <c r="D42" t="s">
        <v>42</v>
      </c>
      <c r="G42">
        <v>68.7</v>
      </c>
      <c r="H42" t="s">
        <v>72</v>
      </c>
    </row>
    <row r="43" spans="1:8" x14ac:dyDescent="0.25">
      <c r="A43" s="11"/>
      <c r="C43">
        <v>1</v>
      </c>
      <c r="D43" s="12" t="s">
        <v>51</v>
      </c>
      <c r="E43" s="12"/>
      <c r="F43" s="12"/>
      <c r="G43">
        <v>68.7</v>
      </c>
      <c r="H43" t="s">
        <v>73</v>
      </c>
    </row>
    <row r="44" spans="1:8" x14ac:dyDescent="0.25">
      <c r="A44" s="11"/>
      <c r="C44">
        <v>1</v>
      </c>
      <c r="D44" s="15" t="s">
        <v>0</v>
      </c>
      <c r="E44" s="15" t="s">
        <v>107</v>
      </c>
      <c r="F44" s="15"/>
      <c r="G44" s="48">
        <v>68.8</v>
      </c>
      <c r="H44" t="s">
        <v>74</v>
      </c>
    </row>
    <row r="45" spans="1:8" x14ac:dyDescent="0.25">
      <c r="A45" s="68">
        <f>SUM(B45:C45)</f>
        <v>4</v>
      </c>
      <c r="B45" s="69">
        <f>SUM(B41:B44)</f>
        <v>0</v>
      </c>
      <c r="C45" s="69">
        <f>SUM(C41:C44)</f>
        <v>4</v>
      </c>
      <c r="D45" s="8" t="s">
        <v>75</v>
      </c>
      <c r="E45" s="9"/>
      <c r="F45" s="47"/>
      <c r="G45" s="47"/>
    </row>
    <row r="46" spans="1:8" x14ac:dyDescent="0.25">
      <c r="A46" t="s">
        <v>487</v>
      </c>
      <c r="B46">
        <f>SUM(B8,B15,B20,B27,B40,B45)</f>
        <v>11</v>
      </c>
      <c r="C46">
        <f>SUM(C8,C15,C20,C27,C40,C45)</f>
        <v>27</v>
      </c>
    </row>
    <row r="47" spans="1:8" x14ac:dyDescent="0.25">
      <c r="A47" t="s">
        <v>488</v>
      </c>
      <c r="B47">
        <f>SUM(B8,B20,B40)</f>
        <v>7</v>
      </c>
      <c r="C47">
        <f>SUM(C15,C27,C45)</f>
        <v>12</v>
      </c>
      <c r="D47" s="70">
        <f>(B47+C47)/(B46+C46)*100</f>
        <v>50</v>
      </c>
    </row>
    <row r="48" spans="1:8" x14ac:dyDescent="0.25">
      <c r="A48" t="s">
        <v>489</v>
      </c>
      <c r="B48">
        <f>B46-B47</f>
        <v>4</v>
      </c>
      <c r="C48">
        <f>C46-C47</f>
        <v>15</v>
      </c>
      <c r="D48" s="70">
        <f>100-D47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4A4DC-131B-41A7-A815-7ADC324A8DF0}">
  <dimension ref="A1:H63"/>
  <sheetViews>
    <sheetView topLeftCell="A43" workbookViewId="0">
      <selection activeCell="I3" sqref="I3"/>
    </sheetView>
  </sheetViews>
  <sheetFormatPr defaultRowHeight="15" x14ac:dyDescent="0.25"/>
  <cols>
    <col min="4" max="4" width="10" bestFit="1" customWidth="1"/>
    <col min="5" max="5" width="7.28515625" bestFit="1" customWidth="1"/>
    <col min="6" max="6" width="9" bestFit="1" customWidth="1"/>
    <col min="7" max="7" width="7.28515625" customWidth="1"/>
    <col min="8" max="8" width="55.28515625" bestFit="1" customWidth="1"/>
  </cols>
  <sheetData>
    <row r="1" spans="1:8" x14ac:dyDescent="0.25">
      <c r="A1" s="1" t="s">
        <v>0</v>
      </c>
      <c r="B1" s="2" t="s">
        <v>4</v>
      </c>
      <c r="C1" s="3" t="s">
        <v>5</v>
      </c>
      <c r="D1" s="1" t="s">
        <v>1</v>
      </c>
      <c r="E1" s="1" t="s">
        <v>2</v>
      </c>
      <c r="F1" s="2" t="s">
        <v>483</v>
      </c>
      <c r="G1" s="3" t="s">
        <v>484</v>
      </c>
      <c r="H1" s="4" t="s">
        <v>3</v>
      </c>
    </row>
    <row r="2" spans="1:8" x14ac:dyDescent="0.25">
      <c r="A2" s="5" t="s">
        <v>7</v>
      </c>
      <c r="C2">
        <v>1</v>
      </c>
      <c r="D2" t="s">
        <v>8</v>
      </c>
      <c r="G2">
        <v>70.400000000000006</v>
      </c>
      <c r="H2" t="s">
        <v>76</v>
      </c>
    </row>
    <row r="3" spans="1:8" x14ac:dyDescent="0.25">
      <c r="A3" s="6"/>
      <c r="C3">
        <v>1</v>
      </c>
      <c r="D3" t="s">
        <v>24</v>
      </c>
      <c r="G3">
        <v>72.599999999999994</v>
      </c>
      <c r="H3" s="13" t="s">
        <v>34</v>
      </c>
    </row>
    <row r="4" spans="1:8" x14ac:dyDescent="0.25">
      <c r="A4" s="6"/>
      <c r="B4">
        <v>1</v>
      </c>
      <c r="D4" t="s">
        <v>12</v>
      </c>
      <c r="G4">
        <v>71.099999999999994</v>
      </c>
      <c r="H4" t="s">
        <v>77</v>
      </c>
    </row>
    <row r="5" spans="1:8" x14ac:dyDescent="0.25">
      <c r="A5" s="6"/>
      <c r="C5">
        <v>1</v>
      </c>
      <c r="D5" s="7" t="s">
        <v>14</v>
      </c>
      <c r="E5" s="14" t="s">
        <v>80</v>
      </c>
      <c r="F5" s="14"/>
      <c r="G5" s="14">
        <v>73.900000000000006</v>
      </c>
      <c r="H5" t="s">
        <v>78</v>
      </c>
    </row>
    <row r="6" spans="1:8" x14ac:dyDescent="0.25">
      <c r="A6" s="6"/>
      <c r="B6">
        <v>1</v>
      </c>
      <c r="D6" s="7" t="s">
        <v>16</v>
      </c>
      <c r="E6" s="7" t="s">
        <v>19</v>
      </c>
      <c r="F6" s="7"/>
      <c r="G6" s="7">
        <v>72.2</v>
      </c>
      <c r="H6" t="s">
        <v>79</v>
      </c>
    </row>
    <row r="7" spans="1:8" x14ac:dyDescent="0.25">
      <c r="A7" s="6"/>
      <c r="C7">
        <v>1</v>
      </c>
      <c r="D7" s="7" t="s">
        <v>22</v>
      </c>
      <c r="G7">
        <v>76.7</v>
      </c>
      <c r="H7" s="13" t="s">
        <v>34</v>
      </c>
    </row>
    <row r="8" spans="1:8" x14ac:dyDescent="0.25">
      <c r="A8" s="68">
        <f>SUM(B8:C8)</f>
        <v>6</v>
      </c>
      <c r="B8" s="69">
        <f>SUM(B2:B7)</f>
        <v>2</v>
      </c>
      <c r="C8" s="69">
        <f>SUM(C2:C7)</f>
        <v>4</v>
      </c>
      <c r="D8" s="8" t="s">
        <v>21</v>
      </c>
      <c r="E8" s="9"/>
      <c r="F8" s="47"/>
      <c r="G8" s="47"/>
    </row>
    <row r="9" spans="1:8" x14ac:dyDescent="0.25">
      <c r="A9" s="10" t="s">
        <v>6</v>
      </c>
      <c r="C9">
        <v>1</v>
      </c>
      <c r="D9" s="12" t="s">
        <v>40</v>
      </c>
      <c r="G9">
        <v>77.8</v>
      </c>
      <c r="H9" t="s">
        <v>76</v>
      </c>
    </row>
    <row r="10" spans="1:8" x14ac:dyDescent="0.25">
      <c r="A10" s="11"/>
      <c r="B10">
        <v>1</v>
      </c>
      <c r="D10" t="s">
        <v>9</v>
      </c>
      <c r="G10">
        <v>76.5</v>
      </c>
      <c r="H10" t="s">
        <v>81</v>
      </c>
    </row>
    <row r="11" spans="1:8" x14ac:dyDescent="0.25">
      <c r="A11" s="11"/>
      <c r="C11">
        <v>1</v>
      </c>
      <c r="D11" t="s">
        <v>44</v>
      </c>
      <c r="G11">
        <v>77.8</v>
      </c>
      <c r="H11" t="s">
        <v>30</v>
      </c>
    </row>
    <row r="12" spans="1:8" x14ac:dyDescent="0.25">
      <c r="A12" s="11"/>
      <c r="C12">
        <v>1</v>
      </c>
      <c r="D12" t="s">
        <v>53</v>
      </c>
      <c r="G12">
        <v>78.8</v>
      </c>
      <c r="H12" t="s">
        <v>82</v>
      </c>
    </row>
    <row r="13" spans="1:8" x14ac:dyDescent="0.25">
      <c r="A13" s="11"/>
      <c r="B13">
        <v>1</v>
      </c>
      <c r="D13" t="s">
        <v>28</v>
      </c>
      <c r="G13">
        <v>78.099999999999994</v>
      </c>
      <c r="H13" t="s">
        <v>83</v>
      </c>
    </row>
    <row r="14" spans="1:8" x14ac:dyDescent="0.25">
      <c r="A14" s="11"/>
      <c r="C14">
        <v>1</v>
      </c>
      <c r="D14" t="s">
        <v>0</v>
      </c>
      <c r="G14">
        <v>79.3</v>
      </c>
      <c r="H14" t="s">
        <v>84</v>
      </c>
    </row>
    <row r="15" spans="1:8" x14ac:dyDescent="0.25">
      <c r="A15" s="68">
        <f>SUM(B15:C15)</f>
        <v>6</v>
      </c>
      <c r="B15" s="69">
        <f>SUM(B9:B14)</f>
        <v>2</v>
      </c>
      <c r="C15" s="69">
        <f>SUM(C9:C14)</f>
        <v>4</v>
      </c>
      <c r="D15" s="8" t="s">
        <v>31</v>
      </c>
      <c r="E15" s="9"/>
      <c r="F15" s="47"/>
      <c r="G15" s="47"/>
    </row>
    <row r="16" spans="1:8" x14ac:dyDescent="0.25">
      <c r="A16" s="5" t="s">
        <v>32</v>
      </c>
      <c r="B16">
        <v>1</v>
      </c>
      <c r="D16" t="s">
        <v>40</v>
      </c>
      <c r="G16">
        <v>78.599999999999994</v>
      </c>
      <c r="H16" t="s">
        <v>17</v>
      </c>
    </row>
    <row r="17" spans="1:8" x14ac:dyDescent="0.25">
      <c r="A17" s="6"/>
      <c r="B17">
        <v>1</v>
      </c>
      <c r="D17" t="s">
        <v>42</v>
      </c>
      <c r="G17">
        <v>78</v>
      </c>
      <c r="H17" t="s">
        <v>17</v>
      </c>
    </row>
    <row r="18" spans="1:8" x14ac:dyDescent="0.25">
      <c r="A18" s="6"/>
      <c r="B18">
        <v>1</v>
      </c>
      <c r="D18" t="s">
        <v>51</v>
      </c>
      <c r="G18">
        <v>77.7</v>
      </c>
      <c r="H18" t="s">
        <v>85</v>
      </c>
    </row>
    <row r="19" spans="1:8" x14ac:dyDescent="0.25">
      <c r="A19" s="6"/>
      <c r="B19">
        <v>1</v>
      </c>
      <c r="D19" t="s">
        <v>0</v>
      </c>
      <c r="G19">
        <v>77.5</v>
      </c>
      <c r="H19" t="s">
        <v>86</v>
      </c>
    </row>
    <row r="20" spans="1:8" x14ac:dyDescent="0.25">
      <c r="A20" s="68">
        <f>SUM(B20:C20)</f>
        <v>4</v>
      </c>
      <c r="B20" s="69">
        <f>SUM(B16:B19)</f>
        <v>4</v>
      </c>
      <c r="C20" s="69">
        <f>SUM(C16:C19)</f>
        <v>0</v>
      </c>
      <c r="D20" s="8" t="s">
        <v>87</v>
      </c>
      <c r="E20" s="9"/>
      <c r="F20" s="47"/>
      <c r="G20" s="47"/>
    </row>
    <row r="21" spans="1:8" x14ac:dyDescent="0.25">
      <c r="A21" s="10" t="s">
        <v>39</v>
      </c>
      <c r="B21">
        <v>1</v>
      </c>
      <c r="D21" t="s">
        <v>8</v>
      </c>
      <c r="G21">
        <v>75.7</v>
      </c>
      <c r="H21" s="13" t="s">
        <v>34</v>
      </c>
    </row>
    <row r="22" spans="1:8" x14ac:dyDescent="0.25">
      <c r="A22" s="11"/>
      <c r="B22">
        <v>1</v>
      </c>
      <c r="D22" t="s">
        <v>24</v>
      </c>
      <c r="G22">
        <v>73.3</v>
      </c>
      <c r="H22" t="s">
        <v>88</v>
      </c>
    </row>
    <row r="23" spans="1:8" x14ac:dyDescent="0.25">
      <c r="A23" s="11"/>
      <c r="C23">
        <v>1</v>
      </c>
      <c r="D23" t="s">
        <v>12</v>
      </c>
      <c r="G23">
        <v>75</v>
      </c>
      <c r="H23" t="s">
        <v>46</v>
      </c>
    </row>
    <row r="24" spans="1:8" x14ac:dyDescent="0.25">
      <c r="A24" s="11"/>
      <c r="C24">
        <v>1</v>
      </c>
      <c r="D24" t="s">
        <v>27</v>
      </c>
      <c r="G24">
        <v>77</v>
      </c>
      <c r="H24" t="s">
        <v>89</v>
      </c>
    </row>
    <row r="25" spans="1:8" x14ac:dyDescent="0.25">
      <c r="A25" s="11"/>
      <c r="C25">
        <v>1</v>
      </c>
      <c r="D25" t="s">
        <v>28</v>
      </c>
      <c r="G25">
        <v>79.099999999999994</v>
      </c>
      <c r="H25" t="s">
        <v>90</v>
      </c>
    </row>
    <row r="26" spans="1:8" x14ac:dyDescent="0.25">
      <c r="A26" s="11"/>
      <c r="C26">
        <v>1</v>
      </c>
      <c r="D26" t="s">
        <v>0</v>
      </c>
      <c r="G26">
        <v>80.400000000000006</v>
      </c>
      <c r="H26" t="s">
        <v>91</v>
      </c>
    </row>
    <row r="27" spans="1:8" x14ac:dyDescent="0.25">
      <c r="A27" s="68">
        <f>SUM(B27:C27)</f>
        <v>6</v>
      </c>
      <c r="B27" s="69">
        <f>SUM(B21:B26)</f>
        <v>2</v>
      </c>
      <c r="C27" s="69">
        <f>SUM(C21:C26)</f>
        <v>4</v>
      </c>
      <c r="D27" s="8" t="s">
        <v>92</v>
      </c>
      <c r="E27" s="9"/>
      <c r="F27" s="47"/>
      <c r="G27" s="47"/>
    </row>
    <row r="28" spans="1:8" x14ac:dyDescent="0.25">
      <c r="A28" s="5" t="s">
        <v>48</v>
      </c>
      <c r="C28">
        <v>1</v>
      </c>
      <c r="D28" t="s">
        <v>8</v>
      </c>
      <c r="G28">
        <v>81.5</v>
      </c>
      <c r="H28" t="s">
        <v>93</v>
      </c>
    </row>
    <row r="29" spans="1:8" x14ac:dyDescent="0.25">
      <c r="A29" s="6"/>
      <c r="B29">
        <v>1</v>
      </c>
      <c r="D29" t="s">
        <v>9</v>
      </c>
      <c r="G29">
        <v>80.5</v>
      </c>
      <c r="H29" t="s">
        <v>17</v>
      </c>
    </row>
    <row r="30" spans="1:8" x14ac:dyDescent="0.25">
      <c r="A30" s="6"/>
      <c r="B30">
        <v>1</v>
      </c>
      <c r="D30" t="s">
        <v>44</v>
      </c>
      <c r="G30">
        <v>79.599999999999994</v>
      </c>
      <c r="H30" t="s">
        <v>94</v>
      </c>
    </row>
    <row r="31" spans="1:8" x14ac:dyDescent="0.25">
      <c r="A31" s="6"/>
      <c r="C31">
        <v>1</v>
      </c>
      <c r="D31" t="s">
        <v>27</v>
      </c>
      <c r="G31">
        <v>80.7</v>
      </c>
      <c r="H31" t="s">
        <v>95</v>
      </c>
    </row>
    <row r="32" spans="1:8" x14ac:dyDescent="0.25">
      <c r="A32" s="6"/>
      <c r="C32">
        <v>1</v>
      </c>
      <c r="D32" s="7" t="s">
        <v>16</v>
      </c>
      <c r="E32" s="14" t="s">
        <v>80</v>
      </c>
      <c r="F32" s="14"/>
      <c r="G32" s="14">
        <v>82.6</v>
      </c>
      <c r="H32" t="s">
        <v>96</v>
      </c>
    </row>
    <row r="33" spans="1:8" x14ac:dyDescent="0.25">
      <c r="A33" s="6"/>
      <c r="C33">
        <v>1</v>
      </c>
      <c r="D33" s="7" t="s">
        <v>22</v>
      </c>
      <c r="G33">
        <v>85.6</v>
      </c>
      <c r="H33" t="s">
        <v>97</v>
      </c>
    </row>
    <row r="34" spans="1:8" x14ac:dyDescent="0.25">
      <c r="A34" s="68">
        <f>SUM(B34:C34)</f>
        <v>6</v>
      </c>
      <c r="B34" s="69">
        <f>SUM(B28:B33)</f>
        <v>2</v>
      </c>
      <c r="C34" s="69">
        <f>SUM(C28:C33)</f>
        <v>4</v>
      </c>
      <c r="D34" s="8" t="s">
        <v>98</v>
      </c>
      <c r="E34" s="9"/>
      <c r="F34" s="47"/>
      <c r="G34" s="47"/>
    </row>
    <row r="35" spans="1:8" x14ac:dyDescent="0.25">
      <c r="A35" s="10" t="s">
        <v>70</v>
      </c>
      <c r="B35">
        <v>1</v>
      </c>
      <c r="D35" t="s">
        <v>8</v>
      </c>
      <c r="G35">
        <v>84.9</v>
      </c>
      <c r="H35" t="s">
        <v>99</v>
      </c>
    </row>
    <row r="36" spans="1:8" x14ac:dyDescent="0.25">
      <c r="A36" s="11"/>
      <c r="C36">
        <v>1</v>
      </c>
      <c r="D36" t="s">
        <v>9</v>
      </c>
      <c r="G36">
        <v>85.5</v>
      </c>
      <c r="H36" t="s">
        <v>100</v>
      </c>
    </row>
    <row r="37" spans="1:8" x14ac:dyDescent="0.25">
      <c r="A37" s="11"/>
      <c r="C37">
        <v>1</v>
      </c>
      <c r="D37" t="s">
        <v>44</v>
      </c>
      <c r="G37">
        <v>86.2</v>
      </c>
      <c r="H37" t="s">
        <v>17</v>
      </c>
    </row>
    <row r="38" spans="1:8" x14ac:dyDescent="0.25">
      <c r="A38" s="11"/>
      <c r="C38">
        <v>1</v>
      </c>
      <c r="D38" t="s">
        <v>53</v>
      </c>
      <c r="G38">
        <v>86.6</v>
      </c>
      <c r="H38" t="s">
        <v>73</v>
      </c>
    </row>
    <row r="39" spans="1:8" x14ac:dyDescent="0.25">
      <c r="A39" s="11"/>
      <c r="C39">
        <v>1</v>
      </c>
      <c r="D39" t="s">
        <v>0</v>
      </c>
      <c r="G39">
        <v>86.9</v>
      </c>
      <c r="H39" t="s">
        <v>73</v>
      </c>
    </row>
    <row r="40" spans="1:8" x14ac:dyDescent="0.25">
      <c r="A40" s="68">
        <f>SUM(B40:C40)</f>
        <v>5</v>
      </c>
      <c r="B40" s="69">
        <f>SUM(B35:B39)</f>
        <v>1</v>
      </c>
      <c r="C40" s="69">
        <f>SUM(C35:C39)</f>
        <v>4</v>
      </c>
      <c r="D40" s="8" t="s">
        <v>101</v>
      </c>
      <c r="E40" s="9"/>
      <c r="F40" s="47"/>
      <c r="G40" s="47"/>
    </row>
    <row r="41" spans="1:8" x14ac:dyDescent="0.25">
      <c r="A41" s="5" t="s">
        <v>102</v>
      </c>
      <c r="B41">
        <v>1</v>
      </c>
      <c r="D41" t="s">
        <v>40</v>
      </c>
      <c r="G41">
        <v>86.9</v>
      </c>
      <c r="H41" t="s">
        <v>103</v>
      </c>
    </row>
    <row r="42" spans="1:8" x14ac:dyDescent="0.25">
      <c r="A42" s="6"/>
      <c r="C42">
        <v>1</v>
      </c>
      <c r="D42" t="s">
        <v>9</v>
      </c>
      <c r="G42">
        <v>86.9</v>
      </c>
      <c r="H42" t="s">
        <v>104</v>
      </c>
    </row>
    <row r="43" spans="1:8" x14ac:dyDescent="0.25">
      <c r="A43" s="6"/>
      <c r="B43">
        <v>1</v>
      </c>
      <c r="D43" t="s">
        <v>44</v>
      </c>
      <c r="G43">
        <v>86.6</v>
      </c>
      <c r="H43" t="s">
        <v>17</v>
      </c>
    </row>
    <row r="44" spans="1:8" x14ac:dyDescent="0.25">
      <c r="A44" s="6"/>
      <c r="C44">
        <v>1</v>
      </c>
      <c r="D44" t="s">
        <v>27</v>
      </c>
      <c r="G44">
        <v>89.9</v>
      </c>
      <c r="H44" t="s">
        <v>105</v>
      </c>
    </row>
    <row r="45" spans="1:8" x14ac:dyDescent="0.25">
      <c r="A45" s="6"/>
      <c r="C45">
        <v>1</v>
      </c>
      <c r="D45" s="7" t="s">
        <v>16</v>
      </c>
      <c r="E45" s="15" t="s">
        <v>107</v>
      </c>
      <c r="F45" s="15"/>
      <c r="G45" s="15">
        <v>87.1</v>
      </c>
      <c r="H45" t="s">
        <v>106</v>
      </c>
    </row>
    <row r="46" spans="1:8" x14ac:dyDescent="0.25">
      <c r="A46" s="6"/>
      <c r="B46">
        <v>1</v>
      </c>
      <c r="D46" t="s">
        <v>108</v>
      </c>
      <c r="G46">
        <v>86.9</v>
      </c>
      <c r="H46" t="s">
        <v>109</v>
      </c>
    </row>
    <row r="47" spans="1:8" x14ac:dyDescent="0.25">
      <c r="A47" s="6"/>
      <c r="B47">
        <v>1</v>
      </c>
      <c r="D47" t="s">
        <v>110</v>
      </c>
      <c r="G47">
        <v>86.8</v>
      </c>
      <c r="H47" t="s">
        <v>17</v>
      </c>
    </row>
    <row r="48" spans="1:8" x14ac:dyDescent="0.25">
      <c r="A48" s="6"/>
      <c r="B48">
        <v>1</v>
      </c>
      <c r="D48" t="s">
        <v>0</v>
      </c>
      <c r="G48">
        <v>86.7</v>
      </c>
      <c r="H48" t="s">
        <v>111</v>
      </c>
    </row>
    <row r="49" spans="1:8" x14ac:dyDescent="0.25">
      <c r="A49" s="68">
        <f>SUM(B49:C49)</f>
        <v>8</v>
      </c>
      <c r="B49" s="69">
        <f>SUM(B41:B48)</f>
        <v>5</v>
      </c>
      <c r="C49" s="69">
        <f>SUM(C41:C48)</f>
        <v>3</v>
      </c>
      <c r="D49" s="8" t="s">
        <v>112</v>
      </c>
      <c r="E49" s="9"/>
      <c r="F49" s="47"/>
      <c r="G49" s="47"/>
    </row>
    <row r="50" spans="1:8" x14ac:dyDescent="0.25">
      <c r="A50" s="10" t="s">
        <v>113</v>
      </c>
      <c r="C50">
        <v>1</v>
      </c>
      <c r="D50" t="s">
        <v>40</v>
      </c>
      <c r="G50">
        <v>87</v>
      </c>
      <c r="H50" t="s">
        <v>116</v>
      </c>
    </row>
    <row r="51" spans="1:8" x14ac:dyDescent="0.25">
      <c r="A51" s="16"/>
      <c r="B51">
        <v>1</v>
      </c>
      <c r="D51" t="s">
        <v>9</v>
      </c>
      <c r="G51">
        <v>86.6</v>
      </c>
      <c r="H51" t="s">
        <v>100</v>
      </c>
    </row>
    <row r="52" spans="1:8" x14ac:dyDescent="0.25">
      <c r="A52" s="11"/>
      <c r="B52">
        <v>1</v>
      </c>
      <c r="D52" t="s">
        <v>12</v>
      </c>
      <c r="G52">
        <v>85.9</v>
      </c>
      <c r="H52" t="s">
        <v>114</v>
      </c>
    </row>
    <row r="53" spans="1:8" x14ac:dyDescent="0.25">
      <c r="A53" s="11"/>
      <c r="B53">
        <v>1</v>
      </c>
      <c r="D53" s="7" t="s">
        <v>14</v>
      </c>
      <c r="E53" s="7" t="s">
        <v>117</v>
      </c>
      <c r="F53" s="7"/>
      <c r="G53" s="7">
        <v>85</v>
      </c>
      <c r="H53" t="s">
        <v>115</v>
      </c>
    </row>
    <row r="54" spans="1:8" x14ac:dyDescent="0.25">
      <c r="A54" s="11"/>
      <c r="B54">
        <v>1</v>
      </c>
      <c r="D54" s="7" t="s">
        <v>22</v>
      </c>
      <c r="G54">
        <v>84</v>
      </c>
      <c r="H54" t="s">
        <v>119</v>
      </c>
    </row>
    <row r="55" spans="1:8" x14ac:dyDescent="0.25">
      <c r="A55" s="68">
        <f>SUM(B55:C55)</f>
        <v>5</v>
      </c>
      <c r="B55" s="69">
        <f>SUM(B50:B54)</f>
        <v>4</v>
      </c>
      <c r="C55" s="69">
        <f>SUM(C50:C54)</f>
        <v>1</v>
      </c>
      <c r="D55" s="8" t="s">
        <v>118</v>
      </c>
      <c r="E55" s="9"/>
      <c r="F55" s="47"/>
      <c r="G55" s="47"/>
    </row>
    <row r="56" spans="1:8" x14ac:dyDescent="0.25">
      <c r="A56" s="5" t="s">
        <v>120</v>
      </c>
      <c r="C56">
        <v>1</v>
      </c>
      <c r="D56" t="s">
        <v>8</v>
      </c>
      <c r="E56" s="12"/>
      <c r="F56" s="12"/>
      <c r="G56" s="12">
        <v>84.8</v>
      </c>
      <c r="H56" s="13" t="s">
        <v>34</v>
      </c>
    </row>
    <row r="57" spans="1:8" x14ac:dyDescent="0.25">
      <c r="A57" s="6"/>
      <c r="C57">
        <v>1</v>
      </c>
      <c r="D57" t="s">
        <v>24</v>
      </c>
      <c r="E57" s="17" t="s">
        <v>123</v>
      </c>
      <c r="F57" s="17"/>
      <c r="G57" s="49">
        <v>85.7</v>
      </c>
      <c r="H57" t="s">
        <v>121</v>
      </c>
    </row>
    <row r="58" spans="1:8" x14ac:dyDescent="0.25">
      <c r="A58" s="6"/>
      <c r="C58">
        <v>1</v>
      </c>
      <c r="D58" s="7" t="s">
        <v>35</v>
      </c>
      <c r="E58" s="15" t="s">
        <v>107</v>
      </c>
      <c r="F58" s="15"/>
      <c r="G58" s="15">
        <v>86.8</v>
      </c>
      <c r="H58" t="s">
        <v>122</v>
      </c>
    </row>
    <row r="59" spans="1:8" x14ac:dyDescent="0.25">
      <c r="A59" s="6"/>
      <c r="C59">
        <v>1</v>
      </c>
      <c r="D59" s="15" t="s">
        <v>125</v>
      </c>
      <c r="G59" s="50">
        <v>87.5</v>
      </c>
      <c r="H59" t="s">
        <v>124</v>
      </c>
    </row>
    <row r="60" spans="1:8" x14ac:dyDescent="0.25">
      <c r="A60" s="68">
        <f>SUM(B60:C60)</f>
        <v>4</v>
      </c>
      <c r="B60" s="69">
        <f>SUM(B56:B59)</f>
        <v>0</v>
      </c>
      <c r="C60" s="69">
        <f>SUM(C56:C59)</f>
        <v>4</v>
      </c>
      <c r="D60" s="8" t="s">
        <v>126</v>
      </c>
      <c r="E60" s="9"/>
      <c r="F60" s="47"/>
      <c r="G60" s="47"/>
    </row>
    <row r="61" spans="1:8" x14ac:dyDescent="0.25">
      <c r="A61" t="s">
        <v>487</v>
      </c>
      <c r="B61">
        <f>SUM(B8,B15,B20,B27,B34,B40,B49,B55,B60)</f>
        <v>22</v>
      </c>
      <c r="C61">
        <f>SUM(C8,C15,C20,C27,C34,C40,C49,C55,C60)</f>
        <v>28</v>
      </c>
      <c r="H61" t="s">
        <v>127</v>
      </c>
    </row>
    <row r="62" spans="1:8" x14ac:dyDescent="0.25">
      <c r="A62" t="s">
        <v>488</v>
      </c>
      <c r="B62">
        <f>SUM(B8,B20,B34,B49,B60)</f>
        <v>13</v>
      </c>
      <c r="C62">
        <f>SUM(C15,C27,C40,C55)</f>
        <v>13</v>
      </c>
      <c r="D62" s="70">
        <f>(B62+C62)/(B61+C61)*100</f>
        <v>52</v>
      </c>
    </row>
    <row r="63" spans="1:8" x14ac:dyDescent="0.25">
      <c r="A63" t="s">
        <v>489</v>
      </c>
      <c r="B63">
        <f>B61-B62</f>
        <v>9</v>
      </c>
      <c r="C63">
        <f>C61-C62</f>
        <v>15</v>
      </c>
      <c r="D63" s="70">
        <f>100-D62</f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2F85-875C-477E-9E28-CE4F4DE509EF}">
  <dimension ref="A1:H73"/>
  <sheetViews>
    <sheetView workbookViewId="0">
      <selection activeCell="K14" sqref="K14"/>
    </sheetView>
  </sheetViews>
  <sheetFormatPr defaultRowHeight="15" x14ac:dyDescent="0.25"/>
  <cols>
    <col min="4" max="4" width="10" bestFit="1" customWidth="1"/>
    <col min="6" max="6" width="9" bestFit="1" customWidth="1"/>
    <col min="7" max="7" width="7.140625" bestFit="1" customWidth="1"/>
    <col min="8" max="8" width="69.42578125" bestFit="1" customWidth="1"/>
  </cols>
  <sheetData>
    <row r="1" spans="1:8" x14ac:dyDescent="0.25">
      <c r="A1" s="1" t="s">
        <v>0</v>
      </c>
      <c r="B1" s="2" t="s">
        <v>4</v>
      </c>
      <c r="C1" s="3" t="s">
        <v>5</v>
      </c>
      <c r="D1" s="1" t="s">
        <v>1</v>
      </c>
      <c r="E1" s="1" t="s">
        <v>2</v>
      </c>
      <c r="F1" s="2" t="s">
        <v>483</v>
      </c>
      <c r="G1" s="3" t="s">
        <v>484</v>
      </c>
      <c r="H1" s="4" t="s">
        <v>3</v>
      </c>
    </row>
    <row r="2" spans="1:8" x14ac:dyDescent="0.25">
      <c r="A2" s="10" t="s">
        <v>7</v>
      </c>
      <c r="C2">
        <v>1</v>
      </c>
      <c r="D2" t="s">
        <v>40</v>
      </c>
      <c r="G2">
        <v>88.2</v>
      </c>
      <c r="H2" t="s">
        <v>128</v>
      </c>
    </row>
    <row r="3" spans="1:8" x14ac:dyDescent="0.25">
      <c r="A3" s="11"/>
      <c r="B3">
        <v>1</v>
      </c>
      <c r="D3" t="s">
        <v>9</v>
      </c>
      <c r="G3">
        <v>87.3</v>
      </c>
      <c r="H3" t="s">
        <v>129</v>
      </c>
    </row>
    <row r="4" spans="1:8" x14ac:dyDescent="0.25">
      <c r="A4" s="11"/>
      <c r="C4">
        <v>1</v>
      </c>
      <c r="D4" t="s">
        <v>44</v>
      </c>
      <c r="G4">
        <v>88.2</v>
      </c>
      <c r="H4" t="s">
        <v>130</v>
      </c>
    </row>
    <row r="5" spans="1:8" x14ac:dyDescent="0.25">
      <c r="A5" s="11"/>
      <c r="B5">
        <v>1</v>
      </c>
      <c r="D5" t="s">
        <v>27</v>
      </c>
      <c r="G5">
        <v>87.2</v>
      </c>
      <c r="H5" t="s">
        <v>131</v>
      </c>
    </row>
    <row r="6" spans="1:8" x14ac:dyDescent="0.25">
      <c r="A6" s="11"/>
      <c r="C6">
        <v>1</v>
      </c>
      <c r="D6" t="s">
        <v>28</v>
      </c>
      <c r="G6">
        <v>88.4</v>
      </c>
      <c r="H6" t="s">
        <v>73</v>
      </c>
    </row>
    <row r="7" spans="1:8" x14ac:dyDescent="0.25">
      <c r="A7" s="11"/>
      <c r="B7">
        <v>1</v>
      </c>
      <c r="D7" t="s">
        <v>108</v>
      </c>
      <c r="G7">
        <v>87.2</v>
      </c>
      <c r="H7" t="s">
        <v>88</v>
      </c>
    </row>
    <row r="8" spans="1:8" x14ac:dyDescent="0.25">
      <c r="A8" s="11"/>
      <c r="C8">
        <v>1</v>
      </c>
      <c r="D8" t="s">
        <v>132</v>
      </c>
      <c r="G8">
        <v>88.4</v>
      </c>
      <c r="H8" t="s">
        <v>133</v>
      </c>
    </row>
    <row r="9" spans="1:8" x14ac:dyDescent="0.25">
      <c r="A9" s="11"/>
      <c r="C9">
        <v>1</v>
      </c>
      <c r="D9" t="s">
        <v>0</v>
      </c>
      <c r="G9">
        <v>89.2</v>
      </c>
      <c r="H9" t="s">
        <v>134</v>
      </c>
    </row>
    <row r="10" spans="1:8" x14ac:dyDescent="0.25">
      <c r="A10" s="68">
        <f>SUM(B10:C10)</f>
        <v>8</v>
      </c>
      <c r="B10" s="69">
        <f>SUM(B2:B9)</f>
        <v>3</v>
      </c>
      <c r="C10" s="69">
        <f>SUM(C2:C9)</f>
        <v>5</v>
      </c>
      <c r="D10" s="8" t="s">
        <v>21</v>
      </c>
      <c r="E10" s="9"/>
      <c r="F10" s="47"/>
      <c r="G10" s="47"/>
    </row>
    <row r="11" spans="1:8" x14ac:dyDescent="0.25">
      <c r="A11" s="5" t="s">
        <v>6</v>
      </c>
      <c r="C11">
        <v>1</v>
      </c>
      <c r="D11" t="s">
        <v>8</v>
      </c>
      <c r="G11">
        <v>90.3</v>
      </c>
      <c r="H11" t="s">
        <v>135</v>
      </c>
    </row>
    <row r="12" spans="1:8" x14ac:dyDescent="0.25">
      <c r="A12" s="6"/>
      <c r="B12">
        <v>1</v>
      </c>
      <c r="D12" s="18" t="s">
        <v>9</v>
      </c>
      <c r="G12">
        <v>89.4</v>
      </c>
      <c r="H12" t="s">
        <v>136</v>
      </c>
    </row>
    <row r="13" spans="1:8" x14ac:dyDescent="0.25">
      <c r="A13" s="6"/>
      <c r="B13">
        <v>1</v>
      </c>
      <c r="D13" t="s">
        <v>44</v>
      </c>
      <c r="G13">
        <v>88.5</v>
      </c>
      <c r="H13" t="s">
        <v>17</v>
      </c>
    </row>
    <row r="14" spans="1:8" x14ac:dyDescent="0.25">
      <c r="A14" s="6"/>
      <c r="B14">
        <v>1</v>
      </c>
      <c r="D14" t="s">
        <v>53</v>
      </c>
      <c r="G14">
        <v>87.8</v>
      </c>
      <c r="H14" t="s">
        <v>137</v>
      </c>
    </row>
    <row r="15" spans="1:8" x14ac:dyDescent="0.25">
      <c r="A15" s="6"/>
      <c r="B15">
        <v>1</v>
      </c>
      <c r="D15" t="s">
        <v>0</v>
      </c>
      <c r="G15">
        <v>87.5</v>
      </c>
      <c r="H15" t="s">
        <v>17</v>
      </c>
    </row>
    <row r="16" spans="1:8" x14ac:dyDescent="0.25">
      <c r="A16" s="68">
        <f>SUM(B16:C16)</f>
        <v>5</v>
      </c>
      <c r="B16" s="69">
        <f>SUM(B11:B15)</f>
        <v>4</v>
      </c>
      <c r="C16" s="69">
        <f>SUM(C11:C15)</f>
        <v>1</v>
      </c>
      <c r="D16" s="8" t="s">
        <v>138</v>
      </c>
      <c r="E16" s="9"/>
      <c r="F16" s="47"/>
      <c r="G16" s="47"/>
    </row>
    <row r="17" spans="1:8" x14ac:dyDescent="0.25">
      <c r="A17" s="10" t="s">
        <v>32</v>
      </c>
      <c r="B17">
        <v>1</v>
      </c>
      <c r="D17" t="s">
        <v>8</v>
      </c>
      <c r="G17">
        <v>86.3</v>
      </c>
      <c r="H17" t="s">
        <v>139</v>
      </c>
    </row>
    <row r="18" spans="1:8" x14ac:dyDescent="0.25">
      <c r="A18" s="11"/>
      <c r="C18">
        <v>1</v>
      </c>
      <c r="D18" t="s">
        <v>9</v>
      </c>
      <c r="G18">
        <v>87.3</v>
      </c>
      <c r="H18" t="s">
        <v>140</v>
      </c>
    </row>
    <row r="19" spans="1:8" x14ac:dyDescent="0.25">
      <c r="A19" s="11"/>
      <c r="B19">
        <v>1</v>
      </c>
      <c r="D19" t="s">
        <v>12</v>
      </c>
      <c r="G19">
        <v>85.8</v>
      </c>
      <c r="H19" t="s">
        <v>141</v>
      </c>
    </row>
    <row r="20" spans="1:8" x14ac:dyDescent="0.25">
      <c r="A20" s="11"/>
      <c r="C20">
        <v>1</v>
      </c>
      <c r="D20" t="s">
        <v>27</v>
      </c>
      <c r="G20">
        <v>87.1</v>
      </c>
      <c r="H20" t="s">
        <v>142</v>
      </c>
    </row>
    <row r="21" spans="1:8" x14ac:dyDescent="0.25">
      <c r="A21" s="11"/>
      <c r="C21">
        <v>1</v>
      </c>
      <c r="D21" t="s">
        <v>28</v>
      </c>
      <c r="G21">
        <v>88.5</v>
      </c>
      <c r="H21" t="s">
        <v>143</v>
      </c>
    </row>
    <row r="22" spans="1:8" x14ac:dyDescent="0.25">
      <c r="A22" s="11"/>
      <c r="C22">
        <v>1</v>
      </c>
      <c r="D22" t="s">
        <v>0</v>
      </c>
      <c r="G22">
        <v>89.4</v>
      </c>
      <c r="H22" t="s">
        <v>17</v>
      </c>
    </row>
    <row r="23" spans="1:8" x14ac:dyDescent="0.25">
      <c r="A23" s="68">
        <f>SUM(B23:C23)</f>
        <v>6</v>
      </c>
      <c r="B23" s="69">
        <f>SUM(B17:B22)</f>
        <v>2</v>
      </c>
      <c r="C23" s="69">
        <f>SUM(C17:C22)</f>
        <v>4</v>
      </c>
      <c r="D23" s="8" t="s">
        <v>87</v>
      </c>
      <c r="E23" s="9"/>
      <c r="F23" s="47"/>
      <c r="G23" s="47"/>
    </row>
    <row r="24" spans="1:8" x14ac:dyDescent="0.25">
      <c r="A24" s="5" t="s">
        <v>39</v>
      </c>
      <c r="B24">
        <v>1</v>
      </c>
      <c r="D24" t="s">
        <v>40</v>
      </c>
      <c r="G24">
        <v>88.6</v>
      </c>
      <c r="H24" t="s">
        <v>144</v>
      </c>
    </row>
    <row r="25" spans="1:8" x14ac:dyDescent="0.25">
      <c r="A25" s="6"/>
      <c r="C25">
        <v>1</v>
      </c>
      <c r="D25" t="s">
        <v>9</v>
      </c>
      <c r="G25">
        <v>89.6</v>
      </c>
      <c r="H25" s="13" t="s">
        <v>34</v>
      </c>
    </row>
    <row r="26" spans="1:8" x14ac:dyDescent="0.25">
      <c r="A26" s="6"/>
      <c r="B26">
        <v>1</v>
      </c>
      <c r="D26" t="s">
        <v>44</v>
      </c>
      <c r="G26">
        <v>88.6</v>
      </c>
      <c r="H26" t="s">
        <v>145</v>
      </c>
    </row>
    <row r="27" spans="1:8" x14ac:dyDescent="0.25">
      <c r="A27" s="6"/>
      <c r="B27">
        <v>1</v>
      </c>
      <c r="D27" t="s">
        <v>53</v>
      </c>
      <c r="G27">
        <v>87.8</v>
      </c>
      <c r="H27" t="s">
        <v>146</v>
      </c>
    </row>
    <row r="28" spans="1:8" x14ac:dyDescent="0.25">
      <c r="A28" s="6"/>
      <c r="C28">
        <v>1</v>
      </c>
      <c r="D28" t="s">
        <v>28</v>
      </c>
      <c r="G28">
        <v>88.4</v>
      </c>
      <c r="H28" t="s">
        <v>147</v>
      </c>
    </row>
    <row r="29" spans="1:8" x14ac:dyDescent="0.25">
      <c r="A29" s="6"/>
      <c r="B29">
        <v>1</v>
      </c>
      <c r="D29" t="s">
        <v>0</v>
      </c>
      <c r="G29">
        <v>87.5</v>
      </c>
      <c r="H29" t="s">
        <v>17</v>
      </c>
    </row>
    <row r="30" spans="1:8" x14ac:dyDescent="0.25">
      <c r="A30" s="68">
        <f>SUM(B30:C30)</f>
        <v>6</v>
      </c>
      <c r="B30" s="69">
        <f>SUM(B24:B29)</f>
        <v>4</v>
      </c>
      <c r="C30" s="69">
        <f>SUM(C24:C29)</f>
        <v>2</v>
      </c>
      <c r="D30" s="8" t="s">
        <v>148</v>
      </c>
      <c r="E30" s="9"/>
      <c r="F30" s="47"/>
      <c r="G30" s="47"/>
    </row>
    <row r="31" spans="1:8" x14ac:dyDescent="0.25">
      <c r="A31" s="10" t="s">
        <v>48</v>
      </c>
      <c r="B31">
        <v>1</v>
      </c>
      <c r="D31" t="s">
        <v>8</v>
      </c>
      <c r="G31">
        <v>86.1</v>
      </c>
      <c r="H31" t="s">
        <v>149</v>
      </c>
    </row>
    <row r="32" spans="1:8" x14ac:dyDescent="0.25">
      <c r="A32" s="11"/>
      <c r="C32">
        <v>1</v>
      </c>
      <c r="D32" t="s">
        <v>9</v>
      </c>
      <c r="G32">
        <v>87.3</v>
      </c>
      <c r="H32" t="s">
        <v>17</v>
      </c>
    </row>
    <row r="33" spans="1:8" x14ac:dyDescent="0.25">
      <c r="A33" s="11"/>
      <c r="C33">
        <v>1</v>
      </c>
      <c r="D33" t="s">
        <v>44</v>
      </c>
      <c r="G33">
        <v>88.4</v>
      </c>
      <c r="H33" t="s">
        <v>150</v>
      </c>
    </row>
    <row r="34" spans="1:8" x14ac:dyDescent="0.25">
      <c r="A34" s="11"/>
      <c r="B34">
        <v>1</v>
      </c>
      <c r="D34" t="s">
        <v>27</v>
      </c>
      <c r="G34">
        <v>87.1</v>
      </c>
      <c r="H34" t="s">
        <v>151</v>
      </c>
    </row>
    <row r="35" spans="1:8" x14ac:dyDescent="0.25">
      <c r="A35" s="11"/>
      <c r="B35">
        <v>1</v>
      </c>
      <c r="D35" s="7" t="s">
        <v>16</v>
      </c>
      <c r="E35" s="7" t="s">
        <v>117</v>
      </c>
      <c r="F35" s="7"/>
      <c r="G35" s="7">
        <v>84.7</v>
      </c>
      <c r="H35" t="s">
        <v>152</v>
      </c>
    </row>
    <row r="36" spans="1:8" x14ac:dyDescent="0.25">
      <c r="A36" s="11"/>
      <c r="B36">
        <v>1</v>
      </c>
      <c r="D36" s="7" t="s">
        <v>22</v>
      </c>
      <c r="G36">
        <v>80.900000000000006</v>
      </c>
      <c r="H36" t="s">
        <v>88</v>
      </c>
    </row>
    <row r="37" spans="1:8" x14ac:dyDescent="0.25">
      <c r="A37" s="68">
        <f>SUM(B37:C37)</f>
        <v>6</v>
      </c>
      <c r="B37" s="69">
        <f>SUM(B31:B36)</f>
        <v>4</v>
      </c>
      <c r="C37" s="69">
        <f>SUM(C31:C36)</f>
        <v>2</v>
      </c>
      <c r="D37" s="8" t="s">
        <v>153</v>
      </c>
      <c r="E37" s="9"/>
      <c r="F37" s="47"/>
      <c r="G37" s="47"/>
    </row>
    <row r="38" spans="1:8" x14ac:dyDescent="0.25">
      <c r="A38" s="5" t="s">
        <v>70</v>
      </c>
      <c r="C38">
        <v>1</v>
      </c>
      <c r="D38" t="s">
        <v>8</v>
      </c>
      <c r="G38">
        <v>82.3</v>
      </c>
      <c r="H38" t="s">
        <v>154</v>
      </c>
    </row>
    <row r="39" spans="1:8" x14ac:dyDescent="0.25">
      <c r="A39" s="6"/>
      <c r="C39">
        <v>1</v>
      </c>
      <c r="D39" t="s">
        <v>24</v>
      </c>
      <c r="G39">
        <v>84.1</v>
      </c>
      <c r="H39" t="s">
        <v>155</v>
      </c>
    </row>
    <row r="40" spans="1:8" x14ac:dyDescent="0.25">
      <c r="A40" s="6"/>
      <c r="B40">
        <v>1</v>
      </c>
      <c r="D40" t="s">
        <v>12</v>
      </c>
      <c r="G40">
        <v>82.8</v>
      </c>
      <c r="H40" t="s">
        <v>156</v>
      </c>
    </row>
    <row r="41" spans="1:8" x14ac:dyDescent="0.25">
      <c r="A41" s="6"/>
      <c r="B41">
        <v>1</v>
      </c>
      <c r="D41" t="s">
        <v>27</v>
      </c>
      <c r="G41">
        <v>81.3</v>
      </c>
      <c r="H41" s="19" t="s">
        <v>157</v>
      </c>
    </row>
    <row r="42" spans="1:8" x14ac:dyDescent="0.25">
      <c r="A42" s="6"/>
      <c r="C42">
        <v>1</v>
      </c>
      <c r="D42" s="7" t="s">
        <v>16</v>
      </c>
      <c r="E42" s="7" t="s">
        <v>117</v>
      </c>
      <c r="F42" s="7"/>
      <c r="G42" s="7">
        <v>83.7</v>
      </c>
      <c r="H42" s="20" t="s">
        <v>158</v>
      </c>
    </row>
    <row r="43" spans="1:8" x14ac:dyDescent="0.25">
      <c r="A43" s="6"/>
      <c r="C43">
        <v>1</v>
      </c>
      <c r="D43" s="7" t="s">
        <v>22</v>
      </c>
      <c r="G43">
        <v>87.5</v>
      </c>
      <c r="H43" s="20" t="s">
        <v>159</v>
      </c>
    </row>
    <row r="44" spans="1:8" x14ac:dyDescent="0.25">
      <c r="A44" s="68">
        <f>SUM(B44:C44)</f>
        <v>6</v>
      </c>
      <c r="B44" s="69">
        <f>SUM(B38:B43)</f>
        <v>2</v>
      </c>
      <c r="C44" s="69">
        <f>SUM(C38:C43)</f>
        <v>4</v>
      </c>
      <c r="D44" s="8" t="s">
        <v>160</v>
      </c>
      <c r="E44" s="9"/>
      <c r="F44" s="47"/>
      <c r="G44" s="47"/>
    </row>
    <row r="45" spans="1:8" x14ac:dyDescent="0.25">
      <c r="A45" s="10" t="s">
        <v>102</v>
      </c>
      <c r="B45">
        <v>1</v>
      </c>
      <c r="D45" t="s">
        <v>8</v>
      </c>
      <c r="G45">
        <v>85.9</v>
      </c>
      <c r="H45" t="s">
        <v>161</v>
      </c>
    </row>
    <row r="46" spans="1:8" x14ac:dyDescent="0.25">
      <c r="A46" s="11"/>
      <c r="C46">
        <v>1</v>
      </c>
      <c r="D46" t="s">
        <v>9</v>
      </c>
      <c r="G46">
        <v>87.3</v>
      </c>
      <c r="H46" t="s">
        <v>162</v>
      </c>
    </row>
    <row r="47" spans="1:8" x14ac:dyDescent="0.25">
      <c r="A47" s="11"/>
      <c r="C47">
        <v>1</v>
      </c>
      <c r="D47" t="s">
        <v>44</v>
      </c>
      <c r="G47">
        <v>88.6</v>
      </c>
      <c r="H47" t="s">
        <v>163</v>
      </c>
    </row>
    <row r="48" spans="1:8" x14ac:dyDescent="0.25">
      <c r="A48" s="11"/>
      <c r="C48">
        <v>1</v>
      </c>
      <c r="D48" t="s">
        <v>53</v>
      </c>
      <c r="G48">
        <v>89.5</v>
      </c>
      <c r="H48" t="s">
        <v>164</v>
      </c>
    </row>
    <row r="49" spans="1:8" x14ac:dyDescent="0.25">
      <c r="A49" s="11"/>
      <c r="B49">
        <v>1</v>
      </c>
      <c r="D49" t="s">
        <v>28</v>
      </c>
      <c r="G49">
        <v>88.8</v>
      </c>
      <c r="H49" t="s">
        <v>165</v>
      </c>
    </row>
    <row r="50" spans="1:8" x14ac:dyDescent="0.25">
      <c r="A50" s="11"/>
      <c r="C50">
        <v>1</v>
      </c>
      <c r="D50" t="s">
        <v>0</v>
      </c>
      <c r="G50">
        <v>90</v>
      </c>
      <c r="H50" t="s">
        <v>166</v>
      </c>
    </row>
    <row r="51" spans="1:8" x14ac:dyDescent="0.25">
      <c r="A51" s="68">
        <f>SUM(B51:C51)</f>
        <v>6</v>
      </c>
      <c r="B51" s="69">
        <f>SUM(B45:B50)</f>
        <v>2</v>
      </c>
      <c r="C51" s="69">
        <f>SUM(C45:C50)</f>
        <v>4</v>
      </c>
      <c r="D51" s="8" t="s">
        <v>167</v>
      </c>
      <c r="E51" s="9"/>
      <c r="F51" s="47"/>
      <c r="G51" s="47"/>
      <c r="H51" t="s">
        <v>168</v>
      </c>
    </row>
    <row r="52" spans="1:8" x14ac:dyDescent="0.25">
      <c r="A52" s="5" t="s">
        <v>113</v>
      </c>
      <c r="B52">
        <v>1</v>
      </c>
      <c r="D52" t="s">
        <v>40</v>
      </c>
      <c r="G52">
        <v>89</v>
      </c>
      <c r="H52" t="s">
        <v>88</v>
      </c>
    </row>
    <row r="53" spans="1:8" x14ac:dyDescent="0.25">
      <c r="A53" s="6"/>
      <c r="B53">
        <v>1</v>
      </c>
      <c r="D53" t="s">
        <v>42</v>
      </c>
      <c r="G53">
        <v>88.2</v>
      </c>
      <c r="H53" t="s">
        <v>169</v>
      </c>
    </row>
    <row r="54" spans="1:8" x14ac:dyDescent="0.25">
      <c r="A54" s="6"/>
      <c r="B54">
        <v>1</v>
      </c>
      <c r="D54" t="s">
        <v>51</v>
      </c>
      <c r="G54">
        <v>87.7</v>
      </c>
      <c r="H54" t="s">
        <v>170</v>
      </c>
    </row>
    <row r="55" spans="1:8" x14ac:dyDescent="0.25">
      <c r="A55" s="6"/>
      <c r="B55">
        <v>1</v>
      </c>
      <c r="D55" t="s">
        <v>0</v>
      </c>
      <c r="G55">
        <v>87.5</v>
      </c>
      <c r="H55" t="s">
        <v>17</v>
      </c>
    </row>
    <row r="56" spans="1:8" x14ac:dyDescent="0.25">
      <c r="A56" s="68">
        <f>SUM(B56:C56)</f>
        <v>4</v>
      </c>
      <c r="B56" s="69">
        <f>SUM(B52:B55)</f>
        <v>4</v>
      </c>
      <c r="C56" s="69">
        <f>SUM(C52:C55)</f>
        <v>0</v>
      </c>
      <c r="D56" s="8" t="s">
        <v>171</v>
      </c>
      <c r="E56" s="9"/>
      <c r="F56" s="47"/>
      <c r="G56" s="47"/>
      <c r="H56" t="s">
        <v>17</v>
      </c>
    </row>
    <row r="57" spans="1:8" x14ac:dyDescent="0.25">
      <c r="A57" s="10" t="s">
        <v>120</v>
      </c>
      <c r="C57">
        <v>1</v>
      </c>
      <c r="D57" t="s">
        <v>40</v>
      </c>
      <c r="G57">
        <v>88.8</v>
      </c>
      <c r="H57" t="s">
        <v>172</v>
      </c>
    </row>
    <row r="58" spans="1:8" x14ac:dyDescent="0.25">
      <c r="A58" s="11"/>
      <c r="C58">
        <v>1</v>
      </c>
      <c r="D58" t="s">
        <v>42</v>
      </c>
      <c r="G58">
        <v>89.7</v>
      </c>
      <c r="H58" t="s">
        <v>173</v>
      </c>
    </row>
    <row r="59" spans="1:8" x14ac:dyDescent="0.25">
      <c r="A59" s="11"/>
      <c r="C59">
        <v>1</v>
      </c>
      <c r="D59" t="s">
        <v>51</v>
      </c>
      <c r="G59">
        <v>90.3</v>
      </c>
      <c r="H59" t="s">
        <v>174</v>
      </c>
    </row>
    <row r="60" spans="1:8" x14ac:dyDescent="0.25">
      <c r="A60" s="11"/>
      <c r="B60">
        <v>1</v>
      </c>
      <c r="D60" t="s">
        <v>53</v>
      </c>
      <c r="G60">
        <v>90</v>
      </c>
      <c r="H60" t="s">
        <v>175</v>
      </c>
    </row>
    <row r="61" spans="1:8" x14ac:dyDescent="0.25">
      <c r="A61" s="11"/>
      <c r="B61">
        <v>1</v>
      </c>
      <c r="D61" t="s">
        <v>28</v>
      </c>
      <c r="E61" s="21" t="s">
        <v>123</v>
      </c>
      <c r="F61" s="21"/>
      <c r="G61" s="51">
        <v>89.1</v>
      </c>
      <c r="H61" t="s">
        <v>176</v>
      </c>
    </row>
    <row r="62" spans="1:8" x14ac:dyDescent="0.25">
      <c r="A62" s="11"/>
      <c r="B62">
        <v>1</v>
      </c>
      <c r="D62" t="s">
        <v>108</v>
      </c>
      <c r="G62">
        <v>86.9</v>
      </c>
      <c r="H62" t="s">
        <v>177</v>
      </c>
    </row>
    <row r="63" spans="1:8" x14ac:dyDescent="0.25">
      <c r="A63" s="11"/>
      <c r="B63">
        <v>1</v>
      </c>
      <c r="D63" s="7" t="s">
        <v>110</v>
      </c>
      <c r="E63" s="7" t="s">
        <v>117</v>
      </c>
      <c r="F63" s="7"/>
      <c r="G63" s="7">
        <v>83.5</v>
      </c>
      <c r="H63" t="s">
        <v>178</v>
      </c>
    </row>
    <row r="64" spans="1:8" x14ac:dyDescent="0.25">
      <c r="A64" s="11"/>
      <c r="B64">
        <v>1</v>
      </c>
      <c r="D64" s="7" t="s">
        <v>22</v>
      </c>
      <c r="G64">
        <v>78</v>
      </c>
      <c r="H64" t="s">
        <v>88</v>
      </c>
    </row>
    <row r="65" spans="1:8" x14ac:dyDescent="0.25">
      <c r="A65" s="68">
        <f>SUM(B65:C65)</f>
        <v>8</v>
      </c>
      <c r="B65" s="69">
        <f>SUM(B57:B64)</f>
        <v>5</v>
      </c>
      <c r="C65" s="69">
        <f>SUM(C57:C64)</f>
        <v>3</v>
      </c>
      <c r="D65" s="8" t="s">
        <v>179</v>
      </c>
      <c r="E65" s="9"/>
      <c r="F65" s="47"/>
      <c r="G65" s="47"/>
    </row>
    <row r="66" spans="1:8" x14ac:dyDescent="0.25">
      <c r="A66" s="5" t="s">
        <v>180</v>
      </c>
      <c r="B66">
        <v>1</v>
      </c>
      <c r="D66" t="s">
        <v>40</v>
      </c>
      <c r="G66">
        <v>76.8</v>
      </c>
      <c r="H66" t="s">
        <v>181</v>
      </c>
    </row>
    <row r="67" spans="1:8" x14ac:dyDescent="0.25">
      <c r="A67" s="6"/>
      <c r="B67">
        <v>1</v>
      </c>
      <c r="D67" t="s">
        <v>42</v>
      </c>
      <c r="G67">
        <v>75.8</v>
      </c>
      <c r="H67" t="s">
        <v>182</v>
      </c>
    </row>
    <row r="68" spans="1:8" x14ac:dyDescent="0.25">
      <c r="A68" s="6"/>
      <c r="B68">
        <v>1</v>
      </c>
      <c r="D68" s="15" t="s">
        <v>51</v>
      </c>
      <c r="E68" s="15" t="s">
        <v>107</v>
      </c>
      <c r="F68" s="15"/>
      <c r="G68" s="15">
        <v>75.2</v>
      </c>
      <c r="H68" t="s">
        <v>17</v>
      </c>
    </row>
    <row r="69" spans="1:8" x14ac:dyDescent="0.25">
      <c r="A69" s="6"/>
      <c r="B69">
        <v>1</v>
      </c>
      <c r="D69" s="15" t="s">
        <v>125</v>
      </c>
      <c r="G69" s="50">
        <v>75</v>
      </c>
      <c r="H69" t="s">
        <v>17</v>
      </c>
    </row>
    <row r="70" spans="1:8" x14ac:dyDescent="0.25">
      <c r="A70" s="68">
        <f>SUM(B70:C70)</f>
        <v>4</v>
      </c>
      <c r="B70" s="69">
        <f>SUM(B66:B69)</f>
        <v>4</v>
      </c>
      <c r="C70" s="69">
        <f>SUM(C66:C69)</f>
        <v>0</v>
      </c>
      <c r="D70" s="8" t="s">
        <v>183</v>
      </c>
      <c r="E70" s="9"/>
      <c r="F70" s="47"/>
      <c r="G70" s="47"/>
    </row>
    <row r="71" spans="1:8" x14ac:dyDescent="0.25">
      <c r="A71" t="s">
        <v>487</v>
      </c>
      <c r="B71">
        <f>SUM(B10,B16,B23,B30,B37,B44,B51,B56,B65,B70)</f>
        <v>34</v>
      </c>
      <c r="C71">
        <f>SUM(C10,C16,C23,C30,C37,C44,C51,C56,C65,C70)</f>
        <v>25</v>
      </c>
    </row>
    <row r="72" spans="1:8" x14ac:dyDescent="0.25">
      <c r="A72" t="s">
        <v>488</v>
      </c>
      <c r="B72">
        <f>SUM(B16,B30,B44,B56,B70)</f>
        <v>18</v>
      </c>
      <c r="C72">
        <f>SUM(C10,C23,C37,C51,C65)</f>
        <v>18</v>
      </c>
      <c r="D72" s="70">
        <f>(B72+C72)/(B71+C71)*100</f>
        <v>61.016949152542374</v>
      </c>
    </row>
    <row r="73" spans="1:8" x14ac:dyDescent="0.25">
      <c r="A73" t="s">
        <v>489</v>
      </c>
      <c r="B73">
        <f>B71-B72</f>
        <v>16</v>
      </c>
      <c r="C73">
        <f>C71-C72</f>
        <v>7</v>
      </c>
      <c r="D73" s="70">
        <f>100-D72</f>
        <v>38.983050847457626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DAAD-EF3E-41B3-A6CE-15C193CDD34C}">
  <dimension ref="A1:H49"/>
  <sheetViews>
    <sheetView workbookViewId="0">
      <selection activeCell="I20" sqref="I20"/>
    </sheetView>
  </sheetViews>
  <sheetFormatPr defaultRowHeight="15" x14ac:dyDescent="0.25"/>
  <cols>
    <col min="4" max="4" width="10" bestFit="1" customWidth="1"/>
    <col min="5" max="5" width="5.28515625" bestFit="1" customWidth="1"/>
    <col min="8" max="8" width="45.28515625" bestFit="1" customWidth="1"/>
  </cols>
  <sheetData>
    <row r="1" spans="1:8" x14ac:dyDescent="0.25">
      <c r="A1" s="1" t="s">
        <v>0</v>
      </c>
      <c r="B1" s="2" t="s">
        <v>4</v>
      </c>
      <c r="C1" s="3" t="s">
        <v>5</v>
      </c>
      <c r="D1" s="1" t="s">
        <v>1</v>
      </c>
      <c r="E1" s="1" t="s">
        <v>2</v>
      </c>
      <c r="F1" s="2" t="s">
        <v>483</v>
      </c>
      <c r="G1" s="3" t="s">
        <v>484</v>
      </c>
      <c r="H1" s="4" t="s">
        <v>3</v>
      </c>
    </row>
    <row r="2" spans="1:8" x14ac:dyDescent="0.25">
      <c r="A2" s="10" t="s">
        <v>7</v>
      </c>
      <c r="C2">
        <v>1</v>
      </c>
      <c r="D2" t="s">
        <v>40</v>
      </c>
      <c r="G2">
        <v>76.5</v>
      </c>
      <c r="H2" t="s">
        <v>184</v>
      </c>
    </row>
    <row r="3" spans="1:8" x14ac:dyDescent="0.25">
      <c r="A3" s="11"/>
      <c r="C3">
        <v>1</v>
      </c>
      <c r="D3" t="s">
        <v>42</v>
      </c>
      <c r="G3">
        <v>77.5</v>
      </c>
      <c r="H3" t="s">
        <v>185</v>
      </c>
    </row>
    <row r="4" spans="1:8" x14ac:dyDescent="0.25">
      <c r="A4" s="11"/>
      <c r="C4">
        <v>1</v>
      </c>
      <c r="D4" t="s">
        <v>51</v>
      </c>
      <c r="G4">
        <v>78.2</v>
      </c>
      <c r="H4" t="s">
        <v>186</v>
      </c>
    </row>
    <row r="5" spans="1:8" x14ac:dyDescent="0.25">
      <c r="A5" s="11"/>
      <c r="B5">
        <v>1</v>
      </c>
      <c r="D5" t="s">
        <v>53</v>
      </c>
      <c r="G5">
        <v>77.8</v>
      </c>
      <c r="H5" t="s">
        <v>187</v>
      </c>
    </row>
    <row r="6" spans="1:8" x14ac:dyDescent="0.25">
      <c r="A6" s="11"/>
      <c r="C6">
        <v>1</v>
      </c>
      <c r="D6" t="s">
        <v>0</v>
      </c>
      <c r="G6">
        <v>78.400000000000006</v>
      </c>
      <c r="H6" t="s">
        <v>188</v>
      </c>
    </row>
    <row r="7" spans="1:8" x14ac:dyDescent="0.25">
      <c r="A7" s="68">
        <f>SUM(B7:C7)</f>
        <v>5</v>
      </c>
      <c r="B7" s="69">
        <f>SUM(B2:B6)</f>
        <v>1</v>
      </c>
      <c r="C7" s="69">
        <f>SUM(C2:C6)</f>
        <v>4</v>
      </c>
      <c r="D7" s="8" t="s">
        <v>21</v>
      </c>
      <c r="E7" s="9"/>
      <c r="F7" s="47"/>
      <c r="G7" s="47"/>
    </row>
    <row r="8" spans="1:8" x14ac:dyDescent="0.25">
      <c r="A8" s="5" t="s">
        <v>6</v>
      </c>
      <c r="C8">
        <v>1</v>
      </c>
      <c r="D8" t="s">
        <v>8</v>
      </c>
      <c r="G8">
        <v>80.599999999999994</v>
      </c>
      <c r="H8" t="s">
        <v>189</v>
      </c>
    </row>
    <row r="9" spans="1:8" x14ac:dyDescent="0.25">
      <c r="A9" s="6"/>
      <c r="B9">
        <v>1</v>
      </c>
      <c r="D9" t="s">
        <v>9</v>
      </c>
      <c r="G9">
        <v>78.7</v>
      </c>
      <c r="H9" t="s">
        <v>17</v>
      </c>
    </row>
    <row r="10" spans="1:8" x14ac:dyDescent="0.25">
      <c r="A10" s="6"/>
      <c r="B10">
        <v>1</v>
      </c>
      <c r="D10" t="s">
        <v>44</v>
      </c>
      <c r="G10">
        <v>77</v>
      </c>
      <c r="H10" t="s">
        <v>190</v>
      </c>
    </row>
    <row r="11" spans="1:8" x14ac:dyDescent="0.25">
      <c r="A11" s="6"/>
      <c r="B11">
        <v>1</v>
      </c>
      <c r="D11" t="s">
        <v>53</v>
      </c>
      <c r="G11">
        <v>75.599999999999994</v>
      </c>
      <c r="H11" t="s">
        <v>17</v>
      </c>
    </row>
    <row r="12" spans="1:8" x14ac:dyDescent="0.25">
      <c r="A12" s="6"/>
      <c r="C12">
        <v>1</v>
      </c>
      <c r="D12" t="s">
        <v>28</v>
      </c>
      <c r="G12">
        <v>76.599999999999994</v>
      </c>
      <c r="H12" t="s">
        <v>191</v>
      </c>
    </row>
    <row r="13" spans="1:8" x14ac:dyDescent="0.25">
      <c r="A13" s="6"/>
      <c r="B13">
        <v>1</v>
      </c>
      <c r="D13" t="s">
        <v>0</v>
      </c>
      <c r="G13">
        <v>75</v>
      </c>
      <c r="H13" t="s">
        <v>192</v>
      </c>
    </row>
    <row r="14" spans="1:8" x14ac:dyDescent="0.25">
      <c r="A14" s="68">
        <f>SUM(B14:C14)</f>
        <v>6</v>
      </c>
      <c r="B14" s="69">
        <f>SUM(B8:B13)</f>
        <v>4</v>
      </c>
      <c r="C14" s="69">
        <f>SUM(C8:C13)</f>
        <v>2</v>
      </c>
      <c r="D14" s="8" t="s">
        <v>138</v>
      </c>
      <c r="E14" s="9"/>
      <c r="F14" s="47"/>
      <c r="G14" s="47"/>
      <c r="H14" s="15" t="s">
        <v>193</v>
      </c>
    </row>
    <row r="15" spans="1:8" x14ac:dyDescent="0.25">
      <c r="A15" s="10" t="s">
        <v>32</v>
      </c>
      <c r="B15">
        <v>1</v>
      </c>
      <c r="D15" t="s">
        <v>8</v>
      </c>
      <c r="G15">
        <v>72.599999999999994</v>
      </c>
      <c r="H15" t="s">
        <v>194</v>
      </c>
    </row>
    <row r="16" spans="1:8" x14ac:dyDescent="0.25">
      <c r="A16" s="11"/>
      <c r="C16">
        <v>1</v>
      </c>
      <c r="D16" t="s">
        <v>9</v>
      </c>
      <c r="G16">
        <v>74.599999999999994</v>
      </c>
      <c r="H16" t="s">
        <v>17</v>
      </c>
    </row>
    <row r="17" spans="1:8" x14ac:dyDescent="0.25">
      <c r="A17" s="11"/>
      <c r="B17">
        <v>1</v>
      </c>
      <c r="D17" t="s">
        <v>12</v>
      </c>
      <c r="G17">
        <v>71.599999999999994</v>
      </c>
      <c r="H17" t="s">
        <v>195</v>
      </c>
    </row>
    <row r="18" spans="1:8" x14ac:dyDescent="0.25">
      <c r="A18" s="11"/>
      <c r="B18">
        <v>1</v>
      </c>
      <c r="D18" s="7" t="s">
        <v>14</v>
      </c>
      <c r="E18" s="7" t="s">
        <v>18</v>
      </c>
      <c r="F18" s="7"/>
      <c r="G18" s="7">
        <v>67.400000000000006</v>
      </c>
      <c r="H18" t="s">
        <v>196</v>
      </c>
    </row>
    <row r="19" spans="1:8" x14ac:dyDescent="0.25">
      <c r="A19" s="11"/>
      <c r="C19">
        <v>1</v>
      </c>
      <c r="D19" s="7" t="s">
        <v>16</v>
      </c>
      <c r="E19" s="7" t="s">
        <v>19</v>
      </c>
      <c r="F19" s="7"/>
      <c r="G19" s="7">
        <v>70</v>
      </c>
      <c r="H19" t="s">
        <v>197</v>
      </c>
    </row>
    <row r="20" spans="1:8" x14ac:dyDescent="0.25">
      <c r="A20" s="11"/>
      <c r="B20">
        <v>1</v>
      </c>
      <c r="D20" s="7" t="s">
        <v>22</v>
      </c>
      <c r="G20">
        <v>63.3</v>
      </c>
      <c r="H20" s="13" t="s">
        <v>34</v>
      </c>
    </row>
    <row r="21" spans="1:8" x14ac:dyDescent="0.25">
      <c r="A21" s="68">
        <f>SUM(B21:C21)</f>
        <v>6</v>
      </c>
      <c r="B21" s="69">
        <f>SUM(B15:B20)</f>
        <v>4</v>
      </c>
      <c r="C21" s="69">
        <f>SUM(C15:C20)</f>
        <v>2</v>
      </c>
      <c r="D21" s="8" t="s">
        <v>198</v>
      </c>
      <c r="E21" s="9"/>
      <c r="F21" s="47"/>
      <c r="G21" s="47"/>
      <c r="H21" s="15" t="s">
        <v>199</v>
      </c>
    </row>
    <row r="22" spans="1:8" x14ac:dyDescent="0.25">
      <c r="A22" s="5" t="s">
        <v>39</v>
      </c>
      <c r="C22">
        <v>1</v>
      </c>
      <c r="D22" s="12" t="s">
        <v>8</v>
      </c>
      <c r="G22">
        <v>65.7</v>
      </c>
      <c r="H22" t="s">
        <v>200</v>
      </c>
    </row>
    <row r="23" spans="1:8" x14ac:dyDescent="0.25">
      <c r="A23" s="6"/>
      <c r="B23">
        <v>1</v>
      </c>
      <c r="D23" s="12" t="s">
        <v>9</v>
      </c>
      <c r="G23">
        <v>63.6</v>
      </c>
      <c r="H23" t="s">
        <v>201</v>
      </c>
    </row>
    <row r="24" spans="1:8" x14ac:dyDescent="0.25">
      <c r="A24" s="6"/>
      <c r="B24">
        <v>1</v>
      </c>
      <c r="D24" t="s">
        <v>44</v>
      </c>
      <c r="G24">
        <v>61.7</v>
      </c>
      <c r="H24" t="s">
        <v>17</v>
      </c>
    </row>
    <row r="25" spans="1:8" x14ac:dyDescent="0.25">
      <c r="A25" s="6"/>
      <c r="B25">
        <v>1</v>
      </c>
      <c r="D25" t="s">
        <v>53</v>
      </c>
      <c r="G25">
        <v>60.2</v>
      </c>
      <c r="H25" t="s">
        <v>73</v>
      </c>
    </row>
    <row r="26" spans="1:8" x14ac:dyDescent="0.25">
      <c r="A26" s="6"/>
      <c r="B26">
        <v>1</v>
      </c>
      <c r="D26" t="s">
        <v>0</v>
      </c>
      <c r="G26">
        <v>59.5</v>
      </c>
      <c r="H26" t="s">
        <v>17</v>
      </c>
    </row>
    <row r="27" spans="1:8" x14ac:dyDescent="0.25">
      <c r="A27" s="68">
        <f>SUM(B27:C27)</f>
        <v>5</v>
      </c>
      <c r="B27" s="69">
        <f>SUM(B22:B26)</f>
        <v>4</v>
      </c>
      <c r="C27" s="69">
        <f>SUM(C22:C26)</f>
        <v>1</v>
      </c>
      <c r="D27" s="8" t="s">
        <v>202</v>
      </c>
      <c r="E27" s="9"/>
      <c r="F27" s="47"/>
      <c r="G27" s="47"/>
    </row>
    <row r="28" spans="1:8" x14ac:dyDescent="0.25">
      <c r="A28" s="10" t="s">
        <v>48</v>
      </c>
      <c r="B28">
        <v>1</v>
      </c>
      <c r="D28" t="s">
        <v>8</v>
      </c>
      <c r="G28">
        <v>58.1</v>
      </c>
      <c r="H28" t="s">
        <v>203</v>
      </c>
    </row>
    <row r="29" spans="1:8" x14ac:dyDescent="0.25">
      <c r="A29" s="11"/>
      <c r="B29">
        <v>1</v>
      </c>
      <c r="D29" t="s">
        <v>24</v>
      </c>
      <c r="G29">
        <v>56.1</v>
      </c>
      <c r="H29" t="s">
        <v>204</v>
      </c>
    </row>
    <row r="30" spans="1:8" x14ac:dyDescent="0.25">
      <c r="A30" s="11"/>
      <c r="B30">
        <v>1</v>
      </c>
      <c r="D30" s="7" t="s">
        <v>35</v>
      </c>
      <c r="E30" s="7" t="s">
        <v>18</v>
      </c>
      <c r="F30" s="7"/>
      <c r="G30" s="7">
        <v>54</v>
      </c>
      <c r="H30" t="s">
        <v>205</v>
      </c>
    </row>
    <row r="31" spans="1:8" x14ac:dyDescent="0.25">
      <c r="A31" s="11"/>
      <c r="B31">
        <v>1</v>
      </c>
      <c r="D31" s="7" t="s">
        <v>22</v>
      </c>
      <c r="G31">
        <v>52.5</v>
      </c>
      <c r="H31" t="s">
        <v>206</v>
      </c>
    </row>
    <row r="32" spans="1:8" x14ac:dyDescent="0.25">
      <c r="A32" s="68">
        <f>SUM(B32:C32)</f>
        <v>4</v>
      </c>
      <c r="B32" s="69">
        <f>SUM(B28:B31)</f>
        <v>4</v>
      </c>
      <c r="C32" s="69">
        <f>SUM(C28:C31)</f>
        <v>0</v>
      </c>
      <c r="D32" s="8" t="s">
        <v>207</v>
      </c>
      <c r="E32" s="9"/>
      <c r="F32" s="47"/>
      <c r="G32" s="47"/>
    </row>
    <row r="33" spans="1:8" x14ac:dyDescent="0.25">
      <c r="A33" s="5" t="s">
        <v>70</v>
      </c>
      <c r="B33">
        <v>1</v>
      </c>
      <c r="D33" t="s">
        <v>40</v>
      </c>
      <c r="G33">
        <v>51.8</v>
      </c>
      <c r="H33" t="s">
        <v>208</v>
      </c>
    </row>
    <row r="34" spans="1:8" x14ac:dyDescent="0.25">
      <c r="A34" s="6"/>
      <c r="B34">
        <v>1</v>
      </c>
      <c r="D34" t="s">
        <v>42</v>
      </c>
      <c r="G34">
        <v>51.3</v>
      </c>
      <c r="H34" t="s">
        <v>209</v>
      </c>
    </row>
    <row r="35" spans="1:8" x14ac:dyDescent="0.25">
      <c r="A35" s="6"/>
      <c r="B35">
        <v>1</v>
      </c>
      <c r="D35" t="s">
        <v>51</v>
      </c>
      <c r="G35">
        <v>51</v>
      </c>
      <c r="H35" t="s">
        <v>73</v>
      </c>
    </row>
    <row r="36" spans="1:8" x14ac:dyDescent="0.25">
      <c r="A36" s="6"/>
      <c r="B36">
        <v>1</v>
      </c>
      <c r="D36" t="s">
        <v>0</v>
      </c>
      <c r="G36">
        <v>50.8</v>
      </c>
      <c r="H36" t="s">
        <v>17</v>
      </c>
    </row>
    <row r="37" spans="1:8" x14ac:dyDescent="0.25">
      <c r="A37" s="68">
        <f>SUM(B37:C37)</f>
        <v>4</v>
      </c>
      <c r="B37" s="69">
        <f>SUM(B33:B36)</f>
        <v>4</v>
      </c>
      <c r="C37" s="69">
        <f>SUM(C33:C36)</f>
        <v>0</v>
      </c>
      <c r="D37" s="8" t="s">
        <v>210</v>
      </c>
      <c r="E37" s="9"/>
      <c r="F37" s="47"/>
      <c r="G37" s="47"/>
    </row>
    <row r="38" spans="1:8" x14ac:dyDescent="0.25">
      <c r="A38" s="10" t="s">
        <v>102</v>
      </c>
      <c r="C38">
        <v>1</v>
      </c>
      <c r="D38" t="s">
        <v>40</v>
      </c>
      <c r="G38">
        <v>51</v>
      </c>
      <c r="H38" t="s">
        <v>211</v>
      </c>
    </row>
    <row r="39" spans="1:8" x14ac:dyDescent="0.25">
      <c r="A39" s="11"/>
      <c r="C39">
        <v>1</v>
      </c>
      <c r="D39" t="s">
        <v>42</v>
      </c>
      <c r="G39">
        <v>51.2</v>
      </c>
      <c r="H39" t="s">
        <v>17</v>
      </c>
    </row>
    <row r="40" spans="1:8" x14ac:dyDescent="0.25">
      <c r="A40" s="11"/>
      <c r="B40">
        <v>1</v>
      </c>
      <c r="D40" t="s">
        <v>44</v>
      </c>
      <c r="G40">
        <v>51</v>
      </c>
      <c r="H40" s="13" t="s">
        <v>34</v>
      </c>
    </row>
    <row r="41" spans="1:8" x14ac:dyDescent="0.25">
      <c r="A41" s="11"/>
      <c r="B41">
        <v>1</v>
      </c>
      <c r="D41" t="s">
        <v>27</v>
      </c>
      <c r="G41">
        <v>50.8</v>
      </c>
      <c r="H41" t="s">
        <v>316</v>
      </c>
    </row>
    <row r="42" spans="1:8" x14ac:dyDescent="0.25">
      <c r="A42" s="11"/>
      <c r="B42">
        <v>1</v>
      </c>
      <c r="D42" s="7" t="s">
        <v>16</v>
      </c>
      <c r="E42" s="15" t="s">
        <v>107</v>
      </c>
      <c r="F42" s="15"/>
      <c r="G42" s="15">
        <v>50.5</v>
      </c>
      <c r="H42" t="s">
        <v>212</v>
      </c>
    </row>
    <row r="43" spans="1:8" x14ac:dyDescent="0.25">
      <c r="A43" s="11"/>
      <c r="C43">
        <v>1</v>
      </c>
      <c r="D43" t="s">
        <v>108</v>
      </c>
      <c r="G43">
        <v>50.8</v>
      </c>
      <c r="H43" t="s">
        <v>213</v>
      </c>
    </row>
    <row r="44" spans="1:8" x14ac:dyDescent="0.25">
      <c r="A44" s="11"/>
      <c r="B44">
        <v>1</v>
      </c>
      <c r="D44" s="7" t="s">
        <v>110</v>
      </c>
      <c r="E44" s="15" t="s">
        <v>107</v>
      </c>
      <c r="F44" s="15"/>
      <c r="G44" s="15">
        <v>50.5</v>
      </c>
      <c r="H44" s="13" t="s">
        <v>34</v>
      </c>
    </row>
    <row r="45" spans="1:8" x14ac:dyDescent="0.25">
      <c r="A45" s="11"/>
      <c r="B45">
        <v>1</v>
      </c>
      <c r="D45" s="15" t="s">
        <v>125</v>
      </c>
      <c r="G45" s="50">
        <v>50</v>
      </c>
      <c r="H45" t="s">
        <v>214</v>
      </c>
    </row>
    <row r="46" spans="1:8" x14ac:dyDescent="0.25">
      <c r="A46" s="68">
        <f>SUM(B46:C46)</f>
        <v>8</v>
      </c>
      <c r="B46" s="69">
        <f>SUM(B38:B45)</f>
        <v>5</v>
      </c>
      <c r="C46" s="69">
        <f>SUM(C38:C45)</f>
        <v>3</v>
      </c>
      <c r="D46" s="8" t="s">
        <v>215</v>
      </c>
      <c r="E46" s="9"/>
      <c r="F46" s="47"/>
      <c r="G46" s="47"/>
    </row>
    <row r="47" spans="1:8" x14ac:dyDescent="0.25">
      <c r="A47" t="s">
        <v>487</v>
      </c>
      <c r="B47">
        <f>SUM(B7,B14,B21,B27,B32,B37,B46)</f>
        <v>26</v>
      </c>
      <c r="C47">
        <f>SUM(C7,C14,C21,C27,C32,C37,C46)</f>
        <v>12</v>
      </c>
    </row>
    <row r="48" spans="1:8" x14ac:dyDescent="0.25">
      <c r="A48" t="s">
        <v>488</v>
      </c>
      <c r="B48">
        <f>SUM(B14,B27,B37)</f>
        <v>12</v>
      </c>
      <c r="C48">
        <f>SUM(C7,C21,C32,C46)</f>
        <v>9</v>
      </c>
      <c r="D48" s="70">
        <f>(B48+C48)/(B47+C47)*100</f>
        <v>55.26315789473685</v>
      </c>
    </row>
    <row r="49" spans="1:4" x14ac:dyDescent="0.25">
      <c r="A49" t="s">
        <v>489</v>
      </c>
      <c r="B49">
        <f>B47-B48</f>
        <v>14</v>
      </c>
      <c r="C49">
        <f>C47-C48</f>
        <v>3</v>
      </c>
      <c r="D49" s="70">
        <f>100-D48</f>
        <v>44.73684210526315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CDD0-777D-4988-9F52-125AD94418F3}">
  <dimension ref="A1:I119"/>
  <sheetViews>
    <sheetView tabSelected="1" topLeftCell="A97" workbookViewId="0">
      <selection activeCell="L11" sqref="L11"/>
    </sheetView>
  </sheetViews>
  <sheetFormatPr defaultRowHeight="15" x14ac:dyDescent="0.25"/>
  <cols>
    <col min="4" max="4" width="10" bestFit="1" customWidth="1"/>
    <col min="5" max="5" width="6.85546875" customWidth="1"/>
    <col min="6" max="6" width="9" bestFit="1" customWidth="1"/>
    <col min="7" max="7" width="7.85546875" customWidth="1"/>
    <col min="8" max="8" width="59.7109375" bestFit="1" customWidth="1"/>
  </cols>
  <sheetData>
    <row r="1" spans="1:8" x14ac:dyDescent="0.25">
      <c r="A1" s="1" t="s">
        <v>0</v>
      </c>
      <c r="B1" s="2" t="s">
        <v>4</v>
      </c>
      <c r="C1" s="3" t="s">
        <v>5</v>
      </c>
      <c r="D1" s="1" t="s">
        <v>1</v>
      </c>
      <c r="E1" s="1" t="s">
        <v>2</v>
      </c>
      <c r="F1" s="2" t="s">
        <v>483</v>
      </c>
      <c r="G1" s="3" t="s">
        <v>484</v>
      </c>
      <c r="H1" s="4" t="s">
        <v>3</v>
      </c>
    </row>
    <row r="2" spans="1:8" x14ac:dyDescent="0.25">
      <c r="A2" s="5" t="s">
        <v>7</v>
      </c>
      <c r="C2">
        <v>1</v>
      </c>
      <c r="D2" t="s">
        <v>8</v>
      </c>
      <c r="G2">
        <v>54.4</v>
      </c>
      <c r="H2" t="s">
        <v>216</v>
      </c>
    </row>
    <row r="3" spans="1:8" x14ac:dyDescent="0.25">
      <c r="A3" s="6"/>
      <c r="B3">
        <v>1</v>
      </c>
      <c r="D3" t="s">
        <v>9</v>
      </c>
      <c r="G3">
        <v>60.3</v>
      </c>
      <c r="H3" t="s">
        <v>100</v>
      </c>
    </row>
    <row r="4" spans="1:8" x14ac:dyDescent="0.25">
      <c r="A4" s="6"/>
      <c r="B4">
        <v>1</v>
      </c>
      <c r="D4" t="s">
        <v>44</v>
      </c>
      <c r="G4">
        <v>56.2</v>
      </c>
      <c r="H4" t="s">
        <v>217</v>
      </c>
    </row>
    <row r="5" spans="1:8" x14ac:dyDescent="0.25">
      <c r="A5" s="6"/>
      <c r="C5">
        <v>1</v>
      </c>
      <c r="D5" t="s">
        <v>27</v>
      </c>
      <c r="G5">
        <v>51.3</v>
      </c>
      <c r="H5" s="13" t="s">
        <v>34</v>
      </c>
    </row>
    <row r="6" spans="1:8" x14ac:dyDescent="0.25">
      <c r="A6" s="6"/>
      <c r="B6">
        <v>1</v>
      </c>
      <c r="D6" t="s">
        <v>28</v>
      </c>
      <c r="G6">
        <v>51.3</v>
      </c>
      <c r="H6" t="s">
        <v>17</v>
      </c>
    </row>
    <row r="7" spans="1:8" x14ac:dyDescent="0.25">
      <c r="A7" s="6"/>
      <c r="C7">
        <v>1</v>
      </c>
      <c r="D7" t="s">
        <v>58</v>
      </c>
      <c r="G7">
        <v>51.3</v>
      </c>
      <c r="H7" t="s">
        <v>218</v>
      </c>
    </row>
    <row r="8" spans="1:8" x14ac:dyDescent="0.25">
      <c r="A8" s="6"/>
      <c r="B8">
        <v>1</v>
      </c>
      <c r="D8" t="s">
        <v>221</v>
      </c>
      <c r="G8">
        <v>46.3</v>
      </c>
      <c r="H8" t="s">
        <v>219</v>
      </c>
    </row>
    <row r="9" spans="1:8" x14ac:dyDescent="0.25">
      <c r="A9" s="6"/>
      <c r="C9">
        <v>1</v>
      </c>
      <c r="D9" t="s">
        <v>59</v>
      </c>
      <c r="G9">
        <v>51.3</v>
      </c>
      <c r="H9" t="s">
        <v>220</v>
      </c>
    </row>
    <row r="10" spans="1:8" x14ac:dyDescent="0.25">
      <c r="A10" s="6"/>
      <c r="B10">
        <v>1</v>
      </c>
      <c r="D10" t="s">
        <v>222</v>
      </c>
      <c r="G10">
        <v>46.3</v>
      </c>
      <c r="H10" t="s">
        <v>223</v>
      </c>
    </row>
    <row r="11" spans="1:8" x14ac:dyDescent="0.25">
      <c r="A11" s="6"/>
      <c r="C11">
        <v>1</v>
      </c>
      <c r="D11" t="s">
        <v>64</v>
      </c>
      <c r="G11">
        <v>51.3</v>
      </c>
      <c r="H11" s="13" t="s">
        <v>34</v>
      </c>
    </row>
    <row r="12" spans="1:8" x14ac:dyDescent="0.25">
      <c r="A12" s="6"/>
      <c r="C12">
        <v>1</v>
      </c>
      <c r="D12" s="7" t="s">
        <v>62</v>
      </c>
      <c r="E12" s="7" t="s">
        <v>18</v>
      </c>
      <c r="F12" s="7"/>
      <c r="G12" s="7">
        <v>59.1</v>
      </c>
      <c r="H12" t="s">
        <v>224</v>
      </c>
    </row>
    <row r="13" spans="1:8" x14ac:dyDescent="0.25">
      <c r="A13" s="6"/>
      <c r="B13">
        <v>1</v>
      </c>
      <c r="D13" t="s">
        <v>64</v>
      </c>
      <c r="G13">
        <v>51.3</v>
      </c>
      <c r="H13" t="s">
        <v>225</v>
      </c>
    </row>
    <row r="14" spans="1:8" x14ac:dyDescent="0.25">
      <c r="A14" s="6"/>
      <c r="C14">
        <v>1</v>
      </c>
      <c r="D14" s="7" t="s">
        <v>61</v>
      </c>
      <c r="E14" s="7" t="s">
        <v>19</v>
      </c>
      <c r="F14" s="7"/>
      <c r="G14" s="7">
        <v>59.1</v>
      </c>
      <c r="H14" t="s">
        <v>226</v>
      </c>
    </row>
    <row r="15" spans="1:8" x14ac:dyDescent="0.25">
      <c r="A15" s="6"/>
      <c r="C15">
        <v>1</v>
      </c>
      <c r="D15" s="7" t="s">
        <v>22</v>
      </c>
      <c r="G15">
        <v>71.2</v>
      </c>
      <c r="H15" t="s">
        <v>227</v>
      </c>
    </row>
    <row r="16" spans="1:8" x14ac:dyDescent="0.25">
      <c r="A16" s="68">
        <f>SUM(B16:C16)</f>
        <v>14</v>
      </c>
      <c r="B16" s="69">
        <f>SUM(B2:B15)</f>
        <v>6</v>
      </c>
      <c r="C16" s="69">
        <f>SUM(C2:C15)</f>
        <v>8</v>
      </c>
      <c r="D16" s="8" t="s">
        <v>230</v>
      </c>
      <c r="E16" s="9"/>
      <c r="F16" s="47"/>
      <c r="G16" s="47"/>
    </row>
    <row r="17" spans="1:9" x14ac:dyDescent="0.25">
      <c r="A17" s="10" t="s">
        <v>6</v>
      </c>
      <c r="B17">
        <v>1</v>
      </c>
      <c r="D17" s="12" t="s">
        <v>8</v>
      </c>
      <c r="G17">
        <v>66.8</v>
      </c>
      <c r="H17" t="s">
        <v>88</v>
      </c>
    </row>
    <row r="18" spans="1:9" x14ac:dyDescent="0.25">
      <c r="A18" s="11"/>
      <c r="B18">
        <v>1</v>
      </c>
      <c r="D18" t="s">
        <v>24</v>
      </c>
      <c r="G18">
        <v>60.9</v>
      </c>
      <c r="H18" t="s">
        <v>228</v>
      </c>
    </row>
    <row r="19" spans="1:9" x14ac:dyDescent="0.25">
      <c r="A19" s="11"/>
      <c r="B19">
        <v>1</v>
      </c>
      <c r="D19" s="7" t="s">
        <v>35</v>
      </c>
      <c r="E19" s="7" t="s">
        <v>18</v>
      </c>
      <c r="F19" s="7"/>
      <c r="G19" s="7">
        <v>54.5</v>
      </c>
      <c r="H19" s="13" t="s">
        <v>34</v>
      </c>
    </row>
    <row r="20" spans="1:9" x14ac:dyDescent="0.25">
      <c r="A20" s="11"/>
      <c r="C20">
        <v>1</v>
      </c>
      <c r="D20" s="7" t="s">
        <v>14</v>
      </c>
      <c r="E20" s="7" t="s">
        <v>19</v>
      </c>
      <c r="F20" s="7"/>
      <c r="G20" s="7">
        <v>57.4</v>
      </c>
      <c r="H20" t="s">
        <v>229</v>
      </c>
    </row>
    <row r="21" spans="1:9" s="12" customFormat="1" x14ac:dyDescent="0.25">
      <c r="A21" s="11"/>
      <c r="B21" s="12">
        <v>1</v>
      </c>
      <c r="D21" s="7" t="s">
        <v>22</v>
      </c>
      <c r="G21" s="12">
        <v>50</v>
      </c>
    </row>
    <row r="22" spans="1:9" s="12" customFormat="1" x14ac:dyDescent="0.25">
      <c r="A22" s="68">
        <f>SUM(B22:C22)</f>
        <v>5</v>
      </c>
      <c r="B22" s="69">
        <f>SUM(B17:B21)</f>
        <v>4</v>
      </c>
      <c r="C22" s="69">
        <f>SUM(C17:C21)</f>
        <v>1</v>
      </c>
      <c r="D22" s="8" t="s">
        <v>138</v>
      </c>
      <c r="E22" s="9"/>
      <c r="F22" s="47"/>
      <c r="G22" s="47"/>
      <c r="H22"/>
      <c r="I22"/>
    </row>
    <row r="23" spans="1:9" s="12" customFormat="1" x14ac:dyDescent="0.25">
      <c r="A23" s="5" t="s">
        <v>32</v>
      </c>
      <c r="B23"/>
      <c r="C23">
        <v>1</v>
      </c>
      <c r="D23" t="s">
        <v>8</v>
      </c>
      <c r="E23"/>
      <c r="F23"/>
      <c r="G23">
        <v>54.9</v>
      </c>
      <c r="H23" t="s">
        <v>231</v>
      </c>
      <c r="I23"/>
    </row>
    <row r="24" spans="1:9" x14ac:dyDescent="0.25">
      <c r="A24" s="6"/>
      <c r="B24">
        <v>1</v>
      </c>
      <c r="D24" t="s">
        <v>9</v>
      </c>
      <c r="G24">
        <v>50.7</v>
      </c>
      <c r="H24" t="s">
        <v>232</v>
      </c>
    </row>
    <row r="25" spans="1:9" x14ac:dyDescent="0.25">
      <c r="A25" s="6"/>
      <c r="C25">
        <v>1</v>
      </c>
      <c r="D25" t="s">
        <v>12</v>
      </c>
      <c r="G25">
        <v>56.8</v>
      </c>
      <c r="H25" t="s">
        <v>233</v>
      </c>
    </row>
    <row r="26" spans="1:9" x14ac:dyDescent="0.25">
      <c r="A26" s="6"/>
      <c r="B26">
        <v>1</v>
      </c>
      <c r="D26" t="s">
        <v>27</v>
      </c>
      <c r="G26">
        <v>51.4</v>
      </c>
      <c r="H26" t="s">
        <v>234</v>
      </c>
    </row>
    <row r="27" spans="1:9" x14ac:dyDescent="0.25">
      <c r="A27" s="6"/>
      <c r="C27">
        <v>1</v>
      </c>
      <c r="D27" s="7" t="s">
        <v>16</v>
      </c>
      <c r="E27" s="7" t="s">
        <v>18</v>
      </c>
      <c r="F27" s="7"/>
      <c r="G27" s="7">
        <v>60</v>
      </c>
      <c r="H27" t="s">
        <v>30</v>
      </c>
    </row>
    <row r="28" spans="1:9" x14ac:dyDescent="0.25">
      <c r="A28" s="6"/>
      <c r="B28">
        <v>1</v>
      </c>
      <c r="D28" t="s">
        <v>108</v>
      </c>
      <c r="G28">
        <v>51.4</v>
      </c>
      <c r="H28" t="s">
        <v>235</v>
      </c>
    </row>
    <row r="29" spans="1:9" x14ac:dyDescent="0.25">
      <c r="A29" s="6"/>
      <c r="C29">
        <v>1</v>
      </c>
      <c r="D29" s="7" t="s">
        <v>132</v>
      </c>
      <c r="E29" s="7" t="s">
        <v>19</v>
      </c>
      <c r="F29" s="7"/>
      <c r="G29" s="7">
        <v>60</v>
      </c>
      <c r="H29" t="s">
        <v>236</v>
      </c>
    </row>
    <row r="30" spans="1:9" x14ac:dyDescent="0.25">
      <c r="A30" s="6"/>
      <c r="C30">
        <v>1</v>
      </c>
      <c r="D30" s="7" t="s">
        <v>22</v>
      </c>
      <c r="G30">
        <v>73.400000000000006</v>
      </c>
      <c r="H30" t="s">
        <v>237</v>
      </c>
    </row>
    <row r="31" spans="1:9" x14ac:dyDescent="0.25">
      <c r="A31" s="68">
        <f>SUM(B31:C31)</f>
        <v>8</v>
      </c>
      <c r="B31" s="69">
        <f>SUM(B23:B30)</f>
        <v>3</v>
      </c>
      <c r="C31" s="69">
        <f>SUM(C23:C30)</f>
        <v>5</v>
      </c>
      <c r="D31" s="8" t="s">
        <v>87</v>
      </c>
      <c r="E31" s="9"/>
      <c r="F31" s="47"/>
      <c r="G31" s="47"/>
    </row>
    <row r="32" spans="1:9" x14ac:dyDescent="0.25">
      <c r="A32" s="10" t="s">
        <v>39</v>
      </c>
      <c r="C32">
        <v>1</v>
      </c>
      <c r="D32" s="12" t="s">
        <v>40</v>
      </c>
      <c r="G32">
        <v>76.5</v>
      </c>
      <c r="H32" t="s">
        <v>17</v>
      </c>
    </row>
    <row r="33" spans="1:8" x14ac:dyDescent="0.25">
      <c r="A33" s="11"/>
      <c r="C33">
        <v>1</v>
      </c>
      <c r="D33" t="s">
        <v>42</v>
      </c>
      <c r="G33">
        <v>79</v>
      </c>
      <c r="H33" t="s">
        <v>317</v>
      </c>
    </row>
    <row r="34" spans="1:8" x14ac:dyDescent="0.25">
      <c r="A34" s="11"/>
      <c r="C34">
        <v>1</v>
      </c>
      <c r="D34" t="s">
        <v>51</v>
      </c>
      <c r="G34">
        <v>80.400000000000006</v>
      </c>
      <c r="H34" t="s">
        <v>238</v>
      </c>
    </row>
    <row r="35" spans="1:8" x14ac:dyDescent="0.25">
      <c r="A35" s="11"/>
      <c r="C35">
        <v>1</v>
      </c>
      <c r="D35" t="s">
        <v>0</v>
      </c>
      <c r="G35">
        <v>81</v>
      </c>
      <c r="H35" t="s">
        <v>217</v>
      </c>
    </row>
    <row r="36" spans="1:8" x14ac:dyDescent="0.25">
      <c r="A36" s="68">
        <f>SUM(B36:C36)</f>
        <v>4</v>
      </c>
      <c r="B36" s="69">
        <f>SUM(B32:B35)</f>
        <v>0</v>
      </c>
      <c r="C36" s="69">
        <f>SUM(C32:C35)</f>
        <v>4</v>
      </c>
      <c r="D36" s="8" t="s">
        <v>92</v>
      </c>
      <c r="E36" s="9"/>
      <c r="F36" s="47"/>
      <c r="G36" s="47"/>
    </row>
    <row r="37" spans="1:8" x14ac:dyDescent="0.25">
      <c r="A37" s="5" t="s">
        <v>48</v>
      </c>
      <c r="B37">
        <v>1</v>
      </c>
      <c r="D37" t="s">
        <v>40</v>
      </c>
      <c r="G37">
        <v>79.099999999999994</v>
      </c>
      <c r="H37" t="s">
        <v>239</v>
      </c>
    </row>
    <row r="38" spans="1:8" x14ac:dyDescent="0.25">
      <c r="A38" s="6"/>
      <c r="B38">
        <v>1</v>
      </c>
      <c r="D38" t="s">
        <v>42</v>
      </c>
      <c r="G38">
        <v>77.7</v>
      </c>
      <c r="H38" t="s">
        <v>17</v>
      </c>
    </row>
    <row r="39" spans="1:8" x14ac:dyDescent="0.25">
      <c r="A39" s="6"/>
      <c r="B39">
        <v>1</v>
      </c>
      <c r="D39" t="s">
        <v>51</v>
      </c>
      <c r="G39">
        <v>76.8</v>
      </c>
      <c r="H39" t="s">
        <v>240</v>
      </c>
    </row>
    <row r="40" spans="1:8" x14ac:dyDescent="0.25">
      <c r="A40" s="6"/>
      <c r="C40">
        <v>1</v>
      </c>
      <c r="D40" t="s">
        <v>53</v>
      </c>
      <c r="G40">
        <v>77.3</v>
      </c>
      <c r="H40" t="s">
        <v>241</v>
      </c>
    </row>
    <row r="41" spans="1:8" x14ac:dyDescent="0.25">
      <c r="A41" s="6"/>
      <c r="B41">
        <v>1</v>
      </c>
      <c r="D41" t="s">
        <v>0</v>
      </c>
      <c r="G41">
        <v>76.400000000000006</v>
      </c>
      <c r="H41" t="s">
        <v>242</v>
      </c>
    </row>
    <row r="42" spans="1:8" x14ac:dyDescent="0.25">
      <c r="A42" s="68">
        <f>SUM(B42:C42)</f>
        <v>5</v>
      </c>
      <c r="B42" s="69">
        <f>SUM(B37:B41)</f>
        <v>4</v>
      </c>
      <c r="C42" s="69">
        <f>SUM(C37:C41)</f>
        <v>1</v>
      </c>
      <c r="D42" s="8" t="s">
        <v>243</v>
      </c>
      <c r="E42" s="9"/>
      <c r="F42" s="47"/>
      <c r="G42" s="47"/>
    </row>
    <row r="43" spans="1:8" x14ac:dyDescent="0.25">
      <c r="A43" s="10" t="s">
        <v>70</v>
      </c>
      <c r="B43">
        <v>1</v>
      </c>
      <c r="D43" t="s">
        <v>8</v>
      </c>
      <c r="G43">
        <v>71</v>
      </c>
      <c r="H43" t="s">
        <v>244</v>
      </c>
    </row>
    <row r="44" spans="1:8" x14ac:dyDescent="0.25">
      <c r="A44" s="11"/>
      <c r="C44">
        <v>1</v>
      </c>
      <c r="D44" t="s">
        <v>9</v>
      </c>
      <c r="G44">
        <v>75.599999999999994</v>
      </c>
      <c r="H44" t="s">
        <v>245</v>
      </c>
    </row>
    <row r="45" spans="1:8" x14ac:dyDescent="0.25">
      <c r="A45" s="11"/>
      <c r="C45">
        <v>1</v>
      </c>
      <c r="D45" t="s">
        <v>44</v>
      </c>
      <c r="G45">
        <v>80.099999999999994</v>
      </c>
      <c r="H45" t="s">
        <v>46</v>
      </c>
    </row>
    <row r="46" spans="1:8" x14ac:dyDescent="0.25">
      <c r="A46" s="11"/>
      <c r="B46">
        <v>1</v>
      </c>
      <c r="D46" t="s">
        <v>27</v>
      </c>
      <c r="G46">
        <v>74.8</v>
      </c>
      <c r="H46" t="s">
        <v>246</v>
      </c>
    </row>
    <row r="47" spans="1:8" x14ac:dyDescent="0.25">
      <c r="A47" s="11"/>
      <c r="C47">
        <v>1</v>
      </c>
      <c r="D47" t="s">
        <v>28</v>
      </c>
      <c r="G47">
        <v>81</v>
      </c>
      <c r="H47" t="s">
        <v>247</v>
      </c>
    </row>
    <row r="48" spans="1:8" x14ac:dyDescent="0.25">
      <c r="A48" s="11"/>
      <c r="C48">
        <v>1</v>
      </c>
      <c r="D48" t="s">
        <v>0</v>
      </c>
      <c r="G48">
        <v>85</v>
      </c>
      <c r="H48" t="s">
        <v>248</v>
      </c>
    </row>
    <row r="49" spans="1:8" x14ac:dyDescent="0.25">
      <c r="A49" s="68">
        <f>SUM(B49:C49)</f>
        <v>6</v>
      </c>
      <c r="B49" s="69">
        <f>SUM(B43:B48)</f>
        <v>2</v>
      </c>
      <c r="C49" s="69">
        <f>SUM(C43:C48)</f>
        <v>4</v>
      </c>
      <c r="D49" s="8" t="s">
        <v>249</v>
      </c>
      <c r="E49" s="9"/>
      <c r="F49" s="47"/>
      <c r="G49" s="47"/>
    </row>
    <row r="50" spans="1:8" x14ac:dyDescent="0.25">
      <c r="A50" s="5" t="s">
        <v>102</v>
      </c>
      <c r="B50">
        <v>1</v>
      </c>
      <c r="D50" t="s">
        <v>40</v>
      </c>
      <c r="G50">
        <v>83.3</v>
      </c>
      <c r="H50" t="s">
        <v>250</v>
      </c>
    </row>
    <row r="51" spans="1:8" x14ac:dyDescent="0.25">
      <c r="A51" s="6"/>
      <c r="B51">
        <v>1</v>
      </c>
      <c r="D51" t="s">
        <v>42</v>
      </c>
      <c r="G51">
        <v>81.900000000000006</v>
      </c>
      <c r="H51" t="s">
        <v>88</v>
      </c>
    </row>
    <row r="52" spans="1:8" x14ac:dyDescent="0.25">
      <c r="A52" s="6"/>
      <c r="B52">
        <v>1</v>
      </c>
      <c r="D52" t="s">
        <v>51</v>
      </c>
      <c r="G52">
        <v>81.099999999999994</v>
      </c>
      <c r="H52" t="s">
        <v>17</v>
      </c>
    </row>
    <row r="53" spans="1:8" x14ac:dyDescent="0.25">
      <c r="A53" s="6"/>
      <c r="C53">
        <v>1</v>
      </c>
      <c r="D53" t="s">
        <v>53</v>
      </c>
      <c r="G53">
        <v>81.599999999999994</v>
      </c>
      <c r="H53" t="s">
        <v>251</v>
      </c>
    </row>
    <row r="54" spans="1:8" x14ac:dyDescent="0.25">
      <c r="A54" s="6"/>
      <c r="B54">
        <v>1</v>
      </c>
      <c r="D54" t="s">
        <v>0</v>
      </c>
      <c r="G54">
        <v>80.8</v>
      </c>
      <c r="H54" t="s">
        <v>17</v>
      </c>
    </row>
    <row r="55" spans="1:8" x14ac:dyDescent="0.25">
      <c r="A55" s="68">
        <f>SUM(B55:C55)</f>
        <v>5</v>
      </c>
      <c r="B55" s="69">
        <f>SUM(B50:B54)</f>
        <v>4</v>
      </c>
      <c r="C55" s="69">
        <f>SUM(C50:C54)</f>
        <v>1</v>
      </c>
      <c r="D55" s="8" t="s">
        <v>167</v>
      </c>
      <c r="E55" s="9"/>
      <c r="F55" s="47"/>
      <c r="G55" s="47"/>
    </row>
    <row r="56" spans="1:8" x14ac:dyDescent="0.25">
      <c r="A56" s="10" t="s">
        <v>113</v>
      </c>
      <c r="B56">
        <v>1</v>
      </c>
      <c r="D56" t="s">
        <v>8</v>
      </c>
      <c r="G56">
        <v>74.400000000000006</v>
      </c>
      <c r="H56" t="s">
        <v>252</v>
      </c>
    </row>
    <row r="57" spans="1:8" x14ac:dyDescent="0.25">
      <c r="A57" s="11"/>
      <c r="C57">
        <v>1</v>
      </c>
      <c r="D57" t="s">
        <v>9</v>
      </c>
      <c r="G57">
        <v>79.900000000000006</v>
      </c>
      <c r="H57" t="s">
        <v>253</v>
      </c>
    </row>
    <row r="58" spans="1:8" x14ac:dyDescent="0.25">
      <c r="A58" s="11"/>
      <c r="B58">
        <v>1</v>
      </c>
      <c r="D58" t="s">
        <v>12</v>
      </c>
      <c r="G58">
        <v>71.900000000000006</v>
      </c>
      <c r="H58" t="s">
        <v>254</v>
      </c>
    </row>
    <row r="59" spans="1:8" x14ac:dyDescent="0.25">
      <c r="A59" s="11"/>
      <c r="B59">
        <v>1</v>
      </c>
      <c r="D59" s="7" t="s">
        <v>14</v>
      </c>
      <c r="E59" s="7" t="s">
        <v>18</v>
      </c>
      <c r="F59" s="7"/>
      <c r="G59" s="7">
        <v>60.8</v>
      </c>
      <c r="H59" t="s">
        <v>255</v>
      </c>
    </row>
    <row r="60" spans="1:8" x14ac:dyDescent="0.25">
      <c r="A60" s="11"/>
      <c r="C60">
        <v>1</v>
      </c>
      <c r="D60" s="7" t="s">
        <v>16</v>
      </c>
      <c r="E60" s="7" t="s">
        <v>19</v>
      </c>
      <c r="F60" s="7"/>
      <c r="G60" s="7">
        <v>67.7</v>
      </c>
      <c r="H60" t="s">
        <v>256</v>
      </c>
    </row>
    <row r="61" spans="1:8" x14ac:dyDescent="0.25">
      <c r="A61" s="11"/>
      <c r="B61">
        <v>1</v>
      </c>
      <c r="D61" s="7" t="s">
        <v>22</v>
      </c>
      <c r="G61">
        <v>50</v>
      </c>
      <c r="H61" t="s">
        <v>257</v>
      </c>
    </row>
    <row r="62" spans="1:8" x14ac:dyDescent="0.25">
      <c r="A62" s="68">
        <f>SUM(B62:C62)</f>
        <v>6</v>
      </c>
      <c r="B62" s="69">
        <f>SUM(B56:B61)</f>
        <v>4</v>
      </c>
      <c r="C62" s="69">
        <f>SUM(C56:C61)</f>
        <v>2</v>
      </c>
      <c r="D62" s="8" t="s">
        <v>171</v>
      </c>
      <c r="E62" s="9"/>
      <c r="F62" s="47"/>
      <c r="G62" s="47"/>
    </row>
    <row r="63" spans="1:8" x14ac:dyDescent="0.25">
      <c r="A63" s="5" t="s">
        <v>120</v>
      </c>
      <c r="C63">
        <v>1</v>
      </c>
      <c r="D63" s="12" t="s">
        <v>8</v>
      </c>
      <c r="G63">
        <v>57.8</v>
      </c>
      <c r="H63" t="s">
        <v>258</v>
      </c>
    </row>
    <row r="64" spans="1:8" x14ac:dyDescent="0.25">
      <c r="A64" s="6"/>
      <c r="C64">
        <v>1</v>
      </c>
      <c r="D64" s="12" t="s">
        <v>24</v>
      </c>
      <c r="G64">
        <v>68.3</v>
      </c>
      <c r="H64" s="13" t="s">
        <v>34</v>
      </c>
    </row>
    <row r="65" spans="1:8" x14ac:dyDescent="0.25">
      <c r="A65" s="6"/>
      <c r="C65">
        <v>1</v>
      </c>
      <c r="D65" s="7" t="s">
        <v>35</v>
      </c>
      <c r="E65" s="7" t="s">
        <v>18</v>
      </c>
      <c r="F65" s="7"/>
      <c r="G65" s="7">
        <v>79.8</v>
      </c>
      <c r="H65" t="s">
        <v>76</v>
      </c>
    </row>
    <row r="66" spans="1:8" x14ac:dyDescent="0.25">
      <c r="A66" s="6"/>
      <c r="B66">
        <v>1</v>
      </c>
      <c r="D66" s="7" t="s">
        <v>14</v>
      </c>
      <c r="E66" s="7" t="s">
        <v>19</v>
      </c>
      <c r="F66" s="7"/>
      <c r="G66" s="7">
        <v>74.599999999999994</v>
      </c>
      <c r="H66" t="s">
        <v>259</v>
      </c>
    </row>
    <row r="67" spans="1:8" x14ac:dyDescent="0.25">
      <c r="A67" s="6"/>
      <c r="B67">
        <v>1</v>
      </c>
      <c r="D67" s="7" t="s">
        <v>16</v>
      </c>
      <c r="E67" s="7" t="s">
        <v>67</v>
      </c>
      <c r="F67" s="7"/>
      <c r="G67" s="7">
        <v>66.2</v>
      </c>
      <c r="H67" t="s">
        <v>260</v>
      </c>
    </row>
    <row r="68" spans="1:8" x14ac:dyDescent="0.25">
      <c r="A68" s="6"/>
      <c r="C68">
        <v>1</v>
      </c>
      <c r="D68" s="7" t="s">
        <v>22</v>
      </c>
      <c r="G68" s="12">
        <v>87.8</v>
      </c>
      <c r="H68" t="s">
        <v>261</v>
      </c>
    </row>
    <row r="69" spans="1:8" x14ac:dyDescent="0.25">
      <c r="A69" s="68">
        <f>SUM(B69:C69)</f>
        <v>6</v>
      </c>
      <c r="B69" s="69">
        <f>SUM(B63:B68)</f>
        <v>2</v>
      </c>
      <c r="C69" s="69">
        <f>SUM(C63:C68)</f>
        <v>4</v>
      </c>
      <c r="D69" s="8" t="s">
        <v>262</v>
      </c>
      <c r="E69" s="9"/>
      <c r="F69" s="47"/>
      <c r="G69" s="47"/>
    </row>
    <row r="70" spans="1:8" x14ac:dyDescent="0.25">
      <c r="A70" s="10" t="s">
        <v>180</v>
      </c>
      <c r="B70">
        <v>1</v>
      </c>
      <c r="D70" s="12" t="s">
        <v>8</v>
      </c>
      <c r="G70" s="12">
        <v>80</v>
      </c>
      <c r="H70" t="s">
        <v>263</v>
      </c>
    </row>
    <row r="71" spans="1:8" x14ac:dyDescent="0.25">
      <c r="A71" s="11"/>
      <c r="B71">
        <v>1</v>
      </c>
      <c r="D71" s="12" t="s">
        <v>24</v>
      </c>
      <c r="G71">
        <v>69.5</v>
      </c>
      <c r="H71" t="s">
        <v>264</v>
      </c>
    </row>
    <row r="72" spans="1:8" x14ac:dyDescent="0.25">
      <c r="A72" s="11"/>
      <c r="B72">
        <v>1</v>
      </c>
      <c r="D72" s="7" t="s">
        <v>35</v>
      </c>
      <c r="E72" s="7" t="s">
        <v>18</v>
      </c>
      <c r="F72" s="7"/>
      <c r="G72" s="7">
        <v>58.1</v>
      </c>
      <c r="H72" t="s">
        <v>100</v>
      </c>
    </row>
    <row r="73" spans="1:8" x14ac:dyDescent="0.25">
      <c r="A73" s="11"/>
      <c r="B73">
        <v>1</v>
      </c>
      <c r="D73" s="7" t="s">
        <v>22</v>
      </c>
      <c r="G73">
        <v>50</v>
      </c>
      <c r="H73" t="s">
        <v>265</v>
      </c>
    </row>
    <row r="74" spans="1:8" x14ac:dyDescent="0.25">
      <c r="A74" s="68">
        <f>SUM(B74:C74)</f>
        <v>4</v>
      </c>
      <c r="B74" s="69">
        <f>SUM(B70:B73)</f>
        <v>4</v>
      </c>
      <c r="C74" s="69">
        <f>SUM(C70:C73)</f>
        <v>0</v>
      </c>
      <c r="D74" s="8" t="s">
        <v>266</v>
      </c>
      <c r="E74" s="9"/>
      <c r="F74" s="47"/>
      <c r="G74" s="47"/>
    </row>
    <row r="75" spans="1:8" x14ac:dyDescent="0.25">
      <c r="A75" s="5" t="s">
        <v>267</v>
      </c>
      <c r="C75">
        <v>1</v>
      </c>
      <c r="D75" t="s">
        <v>8</v>
      </c>
      <c r="G75">
        <v>57.8</v>
      </c>
      <c r="H75" t="s">
        <v>268</v>
      </c>
    </row>
    <row r="76" spans="1:8" x14ac:dyDescent="0.25">
      <c r="A76" s="6"/>
      <c r="B76">
        <v>1</v>
      </c>
      <c r="D76" t="s">
        <v>9</v>
      </c>
      <c r="G76">
        <v>51.1</v>
      </c>
      <c r="H76" t="s">
        <v>192</v>
      </c>
    </row>
    <row r="77" spans="1:8" x14ac:dyDescent="0.25">
      <c r="A77" s="6"/>
      <c r="B77">
        <v>1</v>
      </c>
      <c r="D77" t="s">
        <v>44</v>
      </c>
      <c r="G77">
        <v>44.8</v>
      </c>
      <c r="H77" t="s">
        <v>269</v>
      </c>
    </row>
    <row r="78" spans="1:8" x14ac:dyDescent="0.25">
      <c r="A78" s="6"/>
      <c r="B78">
        <v>1</v>
      </c>
      <c r="D78" t="s">
        <v>53</v>
      </c>
      <c r="G78">
        <v>40</v>
      </c>
      <c r="H78" t="s">
        <v>17</v>
      </c>
    </row>
    <row r="79" spans="1:8" x14ac:dyDescent="0.25">
      <c r="A79" s="6"/>
      <c r="C79">
        <v>1</v>
      </c>
      <c r="D79" t="s">
        <v>28</v>
      </c>
      <c r="G79">
        <v>43.5</v>
      </c>
      <c r="H79" t="s">
        <v>270</v>
      </c>
    </row>
    <row r="80" spans="1:8" x14ac:dyDescent="0.25">
      <c r="A80" s="6"/>
      <c r="C80">
        <v>1</v>
      </c>
      <c r="D80" t="s">
        <v>58</v>
      </c>
      <c r="G80">
        <v>52.3</v>
      </c>
      <c r="H80" t="s">
        <v>271</v>
      </c>
    </row>
    <row r="81" spans="1:8" x14ac:dyDescent="0.25">
      <c r="A81" s="6"/>
      <c r="B81">
        <v>1</v>
      </c>
      <c r="D81" t="s">
        <v>110</v>
      </c>
      <c r="G81">
        <v>43.5</v>
      </c>
      <c r="H81" t="s">
        <v>272</v>
      </c>
    </row>
    <row r="82" spans="1:8" x14ac:dyDescent="0.25">
      <c r="A82" s="6"/>
      <c r="C82">
        <v>1</v>
      </c>
      <c r="D82" t="s">
        <v>59</v>
      </c>
      <c r="G82">
        <v>52.3</v>
      </c>
      <c r="H82" t="s">
        <v>273</v>
      </c>
    </row>
    <row r="83" spans="1:8" x14ac:dyDescent="0.25">
      <c r="A83" s="6"/>
      <c r="C83">
        <v>1</v>
      </c>
      <c r="D83" s="7" t="s">
        <v>62</v>
      </c>
      <c r="E83" s="7" t="s">
        <v>18</v>
      </c>
      <c r="F83" s="7"/>
      <c r="G83" s="7">
        <v>66.2</v>
      </c>
      <c r="H83" t="s">
        <v>274</v>
      </c>
    </row>
    <row r="84" spans="1:8" x14ac:dyDescent="0.25">
      <c r="A84" s="6"/>
      <c r="B84">
        <v>1</v>
      </c>
      <c r="D84" t="s">
        <v>64</v>
      </c>
      <c r="G84">
        <v>52.3</v>
      </c>
      <c r="H84" t="s">
        <v>275</v>
      </c>
    </row>
    <row r="85" spans="1:8" x14ac:dyDescent="0.25">
      <c r="A85" s="6"/>
      <c r="C85">
        <v>1</v>
      </c>
      <c r="D85" s="7" t="s">
        <v>61</v>
      </c>
      <c r="E85" s="7" t="s">
        <v>19</v>
      </c>
      <c r="F85" s="7"/>
      <c r="G85" s="7">
        <v>66.2</v>
      </c>
      <c r="H85" t="s">
        <v>276</v>
      </c>
    </row>
    <row r="86" spans="1:8" x14ac:dyDescent="0.25">
      <c r="A86" s="6"/>
      <c r="B86">
        <v>1</v>
      </c>
      <c r="D86" t="s">
        <v>277</v>
      </c>
      <c r="G86">
        <v>52.3</v>
      </c>
      <c r="H86" t="s">
        <v>278</v>
      </c>
    </row>
    <row r="87" spans="1:8" x14ac:dyDescent="0.25">
      <c r="A87" s="6"/>
      <c r="C87">
        <v>1</v>
      </c>
      <c r="D87" s="7" t="s">
        <v>66</v>
      </c>
      <c r="E87" s="7" t="s">
        <v>67</v>
      </c>
      <c r="F87" s="7"/>
      <c r="G87" s="7">
        <v>66.2</v>
      </c>
      <c r="H87" t="s">
        <v>279</v>
      </c>
    </row>
    <row r="88" spans="1:8" x14ac:dyDescent="0.25">
      <c r="A88" s="6"/>
      <c r="B88">
        <v>1</v>
      </c>
      <c r="D88" t="s">
        <v>280</v>
      </c>
      <c r="G88">
        <v>52.3</v>
      </c>
      <c r="H88" t="s">
        <v>17</v>
      </c>
    </row>
    <row r="89" spans="1:8" x14ac:dyDescent="0.25">
      <c r="A89" s="6"/>
      <c r="C89">
        <v>1</v>
      </c>
      <c r="D89" s="7" t="s">
        <v>281</v>
      </c>
      <c r="E89" s="7" t="s">
        <v>283</v>
      </c>
      <c r="F89" s="7"/>
      <c r="G89" s="7">
        <v>66.2</v>
      </c>
      <c r="H89" t="s">
        <v>282</v>
      </c>
    </row>
    <row r="90" spans="1:8" x14ac:dyDescent="0.25">
      <c r="A90" s="6"/>
      <c r="C90">
        <v>1</v>
      </c>
      <c r="D90" s="7" t="s">
        <v>22</v>
      </c>
      <c r="G90">
        <v>87.8</v>
      </c>
      <c r="H90" t="s">
        <v>284</v>
      </c>
    </row>
    <row r="91" spans="1:8" x14ac:dyDescent="0.25">
      <c r="A91" s="68">
        <f>SUM(B91:C91)</f>
        <v>16</v>
      </c>
      <c r="B91" s="69">
        <f>SUM(B75:B90)</f>
        <v>7</v>
      </c>
      <c r="C91" s="69">
        <f>SUM(C75:C90)</f>
        <v>9</v>
      </c>
      <c r="D91" s="8" t="s">
        <v>285</v>
      </c>
      <c r="E91" s="9"/>
      <c r="F91" s="47"/>
      <c r="G91" s="47"/>
    </row>
    <row r="92" spans="1:8" x14ac:dyDescent="0.25">
      <c r="A92" s="10" t="s">
        <v>286</v>
      </c>
      <c r="C92">
        <v>1</v>
      </c>
      <c r="D92" s="12" t="s">
        <v>40</v>
      </c>
      <c r="G92">
        <v>92.8</v>
      </c>
      <c r="H92" t="s">
        <v>287</v>
      </c>
    </row>
    <row r="93" spans="1:8" x14ac:dyDescent="0.25">
      <c r="A93" s="11"/>
      <c r="C93">
        <v>1</v>
      </c>
      <c r="D93" t="s">
        <v>42</v>
      </c>
      <c r="G93">
        <v>96.7</v>
      </c>
      <c r="H93" t="s">
        <v>288</v>
      </c>
    </row>
    <row r="94" spans="1:8" x14ac:dyDescent="0.25">
      <c r="A94" s="11"/>
      <c r="B94">
        <v>1</v>
      </c>
      <c r="D94" t="s">
        <v>44</v>
      </c>
      <c r="G94">
        <v>93</v>
      </c>
      <c r="H94" t="s">
        <v>289</v>
      </c>
    </row>
    <row r="95" spans="1:8" x14ac:dyDescent="0.25">
      <c r="A95" s="11"/>
      <c r="B95">
        <v>1</v>
      </c>
      <c r="D95" t="s">
        <v>27</v>
      </c>
      <c r="G95">
        <v>85.5</v>
      </c>
      <c r="H95" t="s">
        <v>290</v>
      </c>
    </row>
    <row r="96" spans="1:8" x14ac:dyDescent="0.25">
      <c r="A96" s="11"/>
      <c r="B96">
        <v>1</v>
      </c>
      <c r="D96" s="7" t="s">
        <v>16</v>
      </c>
      <c r="E96" s="7" t="s">
        <v>117</v>
      </c>
      <c r="F96" s="7"/>
      <c r="G96" s="7">
        <v>71.7</v>
      </c>
      <c r="H96" s="13" t="s">
        <v>34</v>
      </c>
    </row>
    <row r="97" spans="1:8" x14ac:dyDescent="0.25">
      <c r="A97" s="11"/>
      <c r="C97">
        <v>1</v>
      </c>
      <c r="D97" t="s">
        <v>58</v>
      </c>
      <c r="G97">
        <v>85.5</v>
      </c>
      <c r="H97" t="s">
        <v>291</v>
      </c>
    </row>
    <row r="98" spans="1:8" x14ac:dyDescent="0.25">
      <c r="A98" s="11"/>
      <c r="C98">
        <v>1</v>
      </c>
      <c r="D98" s="22" t="s">
        <v>62</v>
      </c>
      <c r="E98" s="22" t="s">
        <v>295</v>
      </c>
      <c r="F98" s="22"/>
      <c r="G98" s="22">
        <v>94.3</v>
      </c>
      <c r="H98" t="s">
        <v>293</v>
      </c>
    </row>
    <row r="99" spans="1:8" x14ac:dyDescent="0.25">
      <c r="A99" s="11"/>
      <c r="B99">
        <v>1</v>
      </c>
      <c r="D99" t="s">
        <v>59</v>
      </c>
      <c r="G99">
        <v>85.5</v>
      </c>
      <c r="H99" t="s">
        <v>294</v>
      </c>
    </row>
    <row r="100" spans="1:8" x14ac:dyDescent="0.25">
      <c r="A100" s="11"/>
      <c r="C100">
        <v>1</v>
      </c>
      <c r="D100" s="22" t="s">
        <v>61</v>
      </c>
      <c r="E100" s="22" t="s">
        <v>296</v>
      </c>
      <c r="F100" s="22"/>
      <c r="G100" s="22">
        <v>94.3</v>
      </c>
      <c r="H100" t="s">
        <v>318</v>
      </c>
    </row>
    <row r="101" spans="1:8" x14ac:dyDescent="0.25">
      <c r="A101" s="11"/>
      <c r="B101">
        <v>1</v>
      </c>
      <c r="D101" t="s">
        <v>64</v>
      </c>
      <c r="G101">
        <v>85.5</v>
      </c>
      <c r="H101" t="s">
        <v>297</v>
      </c>
    </row>
    <row r="102" spans="1:8" x14ac:dyDescent="0.25">
      <c r="A102" s="11"/>
      <c r="B102">
        <v>1</v>
      </c>
      <c r="D102" s="7" t="s">
        <v>110</v>
      </c>
      <c r="E102" s="7"/>
      <c r="F102" s="7"/>
      <c r="G102" s="7">
        <v>71.7</v>
      </c>
      <c r="H102" t="s">
        <v>298</v>
      </c>
    </row>
    <row r="103" spans="1:8" x14ac:dyDescent="0.25">
      <c r="A103" s="11"/>
      <c r="B103">
        <v>1</v>
      </c>
      <c r="D103" s="7" t="s">
        <v>22</v>
      </c>
      <c r="G103">
        <v>50</v>
      </c>
      <c r="H103" t="s">
        <v>300</v>
      </c>
    </row>
    <row r="104" spans="1:8" x14ac:dyDescent="0.25">
      <c r="A104" s="68">
        <f>SUM(B104:C104)</f>
        <v>12</v>
      </c>
      <c r="B104" s="69">
        <f>SUM(B92:B103)</f>
        <v>7</v>
      </c>
      <c r="C104" s="69">
        <f>SUM(C92:C103)</f>
        <v>5</v>
      </c>
      <c r="D104" s="8" t="s">
        <v>299</v>
      </c>
      <c r="E104" s="9"/>
      <c r="F104" s="47"/>
      <c r="G104" s="47"/>
    </row>
    <row r="105" spans="1:8" x14ac:dyDescent="0.25">
      <c r="A105" s="5" t="s">
        <v>301</v>
      </c>
      <c r="B105">
        <v>1</v>
      </c>
      <c r="D105" t="s">
        <v>40</v>
      </c>
      <c r="G105">
        <v>45</v>
      </c>
      <c r="H105" t="s">
        <v>257</v>
      </c>
    </row>
    <row r="106" spans="1:8" x14ac:dyDescent="0.25">
      <c r="A106" s="6"/>
      <c r="C106">
        <v>1</v>
      </c>
      <c r="D106" t="s">
        <v>9</v>
      </c>
      <c r="G106">
        <v>51.1</v>
      </c>
      <c r="H106" t="s">
        <v>302</v>
      </c>
    </row>
    <row r="107" spans="1:8" x14ac:dyDescent="0.25">
      <c r="A107" s="6"/>
      <c r="B107">
        <v>1</v>
      </c>
      <c r="D107" t="s">
        <v>44</v>
      </c>
      <c r="G107">
        <v>44.8</v>
      </c>
      <c r="H107" t="s">
        <v>303</v>
      </c>
    </row>
    <row r="108" spans="1:8" x14ac:dyDescent="0.25">
      <c r="A108" s="6"/>
      <c r="B108">
        <v>1</v>
      </c>
      <c r="D108" t="s">
        <v>53</v>
      </c>
      <c r="E108" s="21" t="s">
        <v>123</v>
      </c>
      <c r="F108" s="21"/>
      <c r="G108" s="51">
        <v>40</v>
      </c>
      <c r="H108" t="s">
        <v>304</v>
      </c>
    </row>
    <row r="109" spans="1:8" x14ac:dyDescent="0.25">
      <c r="A109" s="6"/>
      <c r="B109">
        <v>1</v>
      </c>
      <c r="D109" t="s">
        <v>0</v>
      </c>
      <c r="G109">
        <v>37.799999999999997</v>
      </c>
      <c r="H109" t="s">
        <v>305</v>
      </c>
    </row>
    <row r="110" spans="1:8" x14ac:dyDescent="0.25">
      <c r="A110" s="68">
        <f>SUM(B110:C110)</f>
        <v>5</v>
      </c>
      <c r="B110" s="69">
        <f>SUM(B105:B109)</f>
        <v>4</v>
      </c>
      <c r="C110" s="69">
        <f>SUM(C105:C109)</f>
        <v>1</v>
      </c>
      <c r="D110" s="8" t="s">
        <v>306</v>
      </c>
      <c r="E110" s="9"/>
      <c r="F110" s="47"/>
      <c r="G110" s="47"/>
    </row>
    <row r="111" spans="1:8" x14ac:dyDescent="0.25">
      <c r="A111" s="10" t="s">
        <v>307</v>
      </c>
      <c r="B111">
        <v>1</v>
      </c>
      <c r="D111" t="s">
        <v>8</v>
      </c>
      <c r="G111">
        <v>30</v>
      </c>
      <c r="H111" t="s">
        <v>308</v>
      </c>
    </row>
    <row r="112" spans="1:8" x14ac:dyDescent="0.25">
      <c r="A112" s="11"/>
      <c r="B112">
        <v>1</v>
      </c>
      <c r="D112" t="s">
        <v>24</v>
      </c>
      <c r="G112">
        <v>19.5</v>
      </c>
      <c r="H112" t="s">
        <v>309</v>
      </c>
    </row>
    <row r="113" spans="1:8" x14ac:dyDescent="0.25">
      <c r="A113" s="11"/>
      <c r="C113">
        <v>1</v>
      </c>
      <c r="D113" t="s">
        <v>12</v>
      </c>
      <c r="G113">
        <v>26.8</v>
      </c>
      <c r="H113" t="s">
        <v>310</v>
      </c>
    </row>
    <row r="114" spans="1:8" x14ac:dyDescent="0.25">
      <c r="A114" s="11"/>
      <c r="B114">
        <v>1</v>
      </c>
      <c r="D114" s="7" t="s">
        <v>14</v>
      </c>
      <c r="E114" s="22" t="s">
        <v>292</v>
      </c>
      <c r="F114" s="22"/>
      <c r="G114" s="22">
        <v>13.2</v>
      </c>
      <c r="H114" t="s">
        <v>311</v>
      </c>
    </row>
    <row r="115" spans="1:8" x14ac:dyDescent="0.25">
      <c r="A115" s="11"/>
      <c r="B115">
        <v>1</v>
      </c>
      <c r="D115" s="22" t="s">
        <v>312</v>
      </c>
      <c r="G115" s="50">
        <v>0</v>
      </c>
      <c r="H115" t="s">
        <v>313</v>
      </c>
    </row>
    <row r="116" spans="1:8" x14ac:dyDescent="0.25">
      <c r="A116" s="68">
        <f>SUM(B116:C116)</f>
        <v>5</v>
      </c>
      <c r="B116" s="69">
        <f>SUM(B111:B115)</f>
        <v>4</v>
      </c>
      <c r="C116" s="69">
        <f>SUM(C111:C115)</f>
        <v>1</v>
      </c>
      <c r="D116" s="8" t="s">
        <v>314</v>
      </c>
      <c r="E116" s="9"/>
      <c r="F116" s="47"/>
      <c r="G116" s="47"/>
    </row>
    <row r="117" spans="1:8" x14ac:dyDescent="0.25">
      <c r="A117" t="s">
        <v>487</v>
      </c>
      <c r="B117">
        <f>SUM(B116,B110,B104,B91,B74,B69,B62,B55,B49,B42,B36,B31,B22,B16)</f>
        <v>55</v>
      </c>
      <c r="C117">
        <f>SUM(C116,C110,C104,C91,C74,C69,C62,C55,C49,C42,C36,C31,C22,C16)</f>
        <v>46</v>
      </c>
    </row>
    <row r="118" spans="1:8" x14ac:dyDescent="0.25">
      <c r="A118" t="s">
        <v>488</v>
      </c>
      <c r="B118">
        <f>SUM(B16,B31,B42,B55,B69,B91,B110)</f>
        <v>30</v>
      </c>
      <c r="C118">
        <f>SUM(C22,C36,C49,C62,C74,C104,C116)</f>
        <v>17</v>
      </c>
      <c r="D118" s="70">
        <f>(B118+C118)/(B117+C117)*100</f>
        <v>46.534653465346537</v>
      </c>
    </row>
    <row r="119" spans="1:8" x14ac:dyDescent="0.25">
      <c r="A119" t="s">
        <v>489</v>
      </c>
      <c r="B119">
        <f>B117-B118</f>
        <v>25</v>
      </c>
      <c r="C119">
        <f>C117-C118</f>
        <v>29</v>
      </c>
      <c r="D119" s="70">
        <f>100-D118</f>
        <v>53.465346534653463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9E4F-127C-45D3-988F-B9A71F9D303E}">
  <dimension ref="A1:J19"/>
  <sheetViews>
    <sheetView workbookViewId="0">
      <selection activeCell="K12" sqref="K12"/>
    </sheetView>
  </sheetViews>
  <sheetFormatPr defaultRowHeight="15" x14ac:dyDescent="0.25"/>
  <cols>
    <col min="1" max="1" width="16.42578125" bestFit="1" customWidth="1"/>
    <col min="2" max="5" width="6.140625" bestFit="1" customWidth="1"/>
    <col min="6" max="6" width="7.140625" bestFit="1" customWidth="1"/>
    <col min="7" max="7" width="8.5703125" bestFit="1" customWidth="1"/>
    <col min="8" max="8" width="6.7109375" bestFit="1" customWidth="1"/>
    <col min="9" max="9" width="16" bestFit="1" customWidth="1"/>
    <col min="10" max="10" width="11.7109375" bestFit="1" customWidth="1"/>
  </cols>
  <sheetData>
    <row r="1" spans="1:10" x14ac:dyDescent="0.25">
      <c r="A1" s="25" t="s">
        <v>319</v>
      </c>
      <c r="B1" s="25" t="s">
        <v>320</v>
      </c>
      <c r="C1" s="25" t="s">
        <v>321</v>
      </c>
      <c r="D1" s="25" t="s">
        <v>322</v>
      </c>
      <c r="E1" s="25" t="s">
        <v>323</v>
      </c>
      <c r="F1" s="25" t="s">
        <v>324</v>
      </c>
      <c r="G1" s="25" t="s">
        <v>325</v>
      </c>
      <c r="H1" s="25" t="s">
        <v>326</v>
      </c>
      <c r="I1" s="25" t="s">
        <v>327</v>
      </c>
      <c r="J1" s="25" t="s">
        <v>328</v>
      </c>
    </row>
    <row r="2" spans="1:10" x14ac:dyDescent="0.25">
      <c r="A2" s="71" t="s">
        <v>432</v>
      </c>
      <c r="B2" s="72"/>
      <c r="C2" s="72"/>
      <c r="D2" s="72"/>
      <c r="E2" s="72"/>
      <c r="F2" s="72"/>
      <c r="G2" s="72"/>
      <c r="H2" s="72"/>
      <c r="I2" s="72"/>
      <c r="J2" s="73"/>
    </row>
    <row r="3" spans="1:10" x14ac:dyDescent="0.25">
      <c r="A3" s="23" t="s">
        <v>329</v>
      </c>
      <c r="B3" s="23" t="s">
        <v>330</v>
      </c>
      <c r="C3" s="23" t="s">
        <v>331</v>
      </c>
      <c r="D3" s="23" t="s">
        <v>332</v>
      </c>
      <c r="E3" s="23" t="s">
        <v>333</v>
      </c>
      <c r="F3" s="23" t="s">
        <v>334</v>
      </c>
      <c r="G3" s="23" t="s">
        <v>335</v>
      </c>
      <c r="H3" s="23" t="s">
        <v>336</v>
      </c>
      <c r="I3" s="23" t="s">
        <v>337</v>
      </c>
      <c r="J3" s="23" t="s">
        <v>338</v>
      </c>
    </row>
    <row r="4" spans="1:10" x14ac:dyDescent="0.25">
      <c r="A4" s="24" t="s">
        <v>339</v>
      </c>
      <c r="B4" s="24" t="s">
        <v>340</v>
      </c>
      <c r="C4" s="24" t="s">
        <v>341</v>
      </c>
      <c r="D4" s="24" t="s">
        <v>342</v>
      </c>
      <c r="E4" s="24" t="s">
        <v>343</v>
      </c>
      <c r="F4" s="24" t="s">
        <v>344</v>
      </c>
      <c r="G4" s="24" t="s">
        <v>345</v>
      </c>
      <c r="H4" s="24" t="s">
        <v>346</v>
      </c>
      <c r="I4" s="24" t="s">
        <v>347</v>
      </c>
      <c r="J4" s="24" t="s">
        <v>348</v>
      </c>
    </row>
    <row r="5" spans="1:10" x14ac:dyDescent="0.25">
      <c r="A5" s="71" t="s">
        <v>350</v>
      </c>
      <c r="B5" s="72"/>
      <c r="C5" s="72"/>
      <c r="D5" s="72"/>
      <c r="E5" s="72"/>
      <c r="F5" s="72"/>
      <c r="G5" s="72"/>
      <c r="H5" s="72"/>
      <c r="I5" s="72"/>
      <c r="J5" s="73"/>
    </row>
    <row r="6" spans="1:10" x14ac:dyDescent="0.25">
      <c r="A6" s="23" t="s">
        <v>329</v>
      </c>
      <c r="B6" s="23" t="s">
        <v>351</v>
      </c>
      <c r="C6" s="23" t="s">
        <v>352</v>
      </c>
      <c r="D6" s="23" t="s">
        <v>353</v>
      </c>
      <c r="E6" s="23" t="s">
        <v>354</v>
      </c>
      <c r="F6" s="23" t="s">
        <v>355</v>
      </c>
      <c r="G6" s="23" t="s">
        <v>356</v>
      </c>
      <c r="H6" s="23" t="s">
        <v>357</v>
      </c>
      <c r="I6" s="23" t="s">
        <v>358</v>
      </c>
      <c r="J6" s="23" t="s">
        <v>359</v>
      </c>
    </row>
    <row r="7" spans="1:10" x14ac:dyDescent="0.25">
      <c r="A7" s="24" t="s">
        <v>339</v>
      </c>
      <c r="B7" s="24" t="s">
        <v>360</v>
      </c>
      <c r="C7" s="24" t="s">
        <v>351</v>
      </c>
      <c r="D7" s="24" t="s">
        <v>361</v>
      </c>
      <c r="E7" s="24" t="s">
        <v>362</v>
      </c>
      <c r="F7" s="24" t="s">
        <v>363</v>
      </c>
      <c r="G7" s="24" t="s">
        <v>364</v>
      </c>
      <c r="H7" s="24" t="s">
        <v>365</v>
      </c>
      <c r="I7" s="24" t="s">
        <v>366</v>
      </c>
      <c r="J7" s="24" t="s">
        <v>367</v>
      </c>
    </row>
    <row r="8" spans="1:10" x14ac:dyDescent="0.25">
      <c r="A8" s="71" t="s">
        <v>368</v>
      </c>
      <c r="B8" s="72"/>
      <c r="C8" s="72"/>
      <c r="D8" s="72"/>
      <c r="E8" s="72"/>
      <c r="F8" s="72"/>
      <c r="G8" s="72"/>
      <c r="H8" s="72"/>
      <c r="I8" s="72"/>
      <c r="J8" s="73"/>
    </row>
    <row r="9" spans="1:10" x14ac:dyDescent="0.25">
      <c r="A9" s="23" t="s">
        <v>329</v>
      </c>
      <c r="B9" s="23" t="s">
        <v>351</v>
      </c>
      <c r="C9" s="23" t="s">
        <v>369</v>
      </c>
      <c r="D9" s="23" t="s">
        <v>370</v>
      </c>
      <c r="E9" s="23" t="s">
        <v>371</v>
      </c>
      <c r="F9" s="23" t="s">
        <v>372</v>
      </c>
      <c r="G9" s="23" t="s">
        <v>373</v>
      </c>
      <c r="H9" s="23" t="s">
        <v>374</v>
      </c>
      <c r="I9" s="23" t="s">
        <v>375</v>
      </c>
      <c r="J9" s="23" t="s">
        <v>376</v>
      </c>
    </row>
    <row r="10" spans="1:10" x14ac:dyDescent="0.25">
      <c r="A10" s="24" t="s">
        <v>339</v>
      </c>
      <c r="B10" s="24" t="s">
        <v>352</v>
      </c>
      <c r="C10" s="24" t="s">
        <v>377</v>
      </c>
      <c r="D10" s="24" t="s">
        <v>365</v>
      </c>
      <c r="E10" s="24" t="s">
        <v>378</v>
      </c>
      <c r="F10" s="24" t="s">
        <v>379</v>
      </c>
      <c r="G10" s="24" t="s">
        <v>380</v>
      </c>
      <c r="H10" s="24" t="s">
        <v>381</v>
      </c>
      <c r="I10" s="24" t="s">
        <v>382</v>
      </c>
      <c r="J10" s="24" t="s">
        <v>383</v>
      </c>
    </row>
    <row r="11" spans="1:10" x14ac:dyDescent="0.25">
      <c r="A11" s="71" t="s">
        <v>384</v>
      </c>
      <c r="B11" s="72"/>
      <c r="C11" s="72"/>
      <c r="D11" s="72"/>
      <c r="E11" s="72"/>
      <c r="F11" s="72"/>
      <c r="G11" s="72"/>
      <c r="H11" s="72"/>
      <c r="I11" s="72"/>
      <c r="J11" s="73"/>
    </row>
    <row r="12" spans="1:10" x14ac:dyDescent="0.25">
      <c r="A12" s="23" t="s">
        <v>329</v>
      </c>
      <c r="B12" s="23" t="s">
        <v>351</v>
      </c>
      <c r="C12" s="23" t="s">
        <v>385</v>
      </c>
      <c r="D12" s="23" t="s">
        <v>386</v>
      </c>
      <c r="E12" s="23" t="s">
        <v>387</v>
      </c>
      <c r="F12" s="23" t="s">
        <v>388</v>
      </c>
      <c r="G12" s="23" t="s">
        <v>380</v>
      </c>
      <c r="H12" s="23" t="s">
        <v>389</v>
      </c>
      <c r="I12" s="23" t="s">
        <v>390</v>
      </c>
      <c r="J12" s="23" t="s">
        <v>391</v>
      </c>
    </row>
    <row r="13" spans="1:10" x14ac:dyDescent="0.25">
      <c r="A13" s="24" t="s">
        <v>339</v>
      </c>
      <c r="B13" s="24" t="s">
        <v>392</v>
      </c>
      <c r="C13" s="24" t="s">
        <v>351</v>
      </c>
      <c r="D13" s="24" t="s">
        <v>393</v>
      </c>
      <c r="E13" s="24" t="s">
        <v>394</v>
      </c>
      <c r="F13" s="24" t="s">
        <v>395</v>
      </c>
      <c r="G13" s="24" t="s">
        <v>396</v>
      </c>
      <c r="H13" s="24" t="s">
        <v>397</v>
      </c>
      <c r="I13" s="24" t="s">
        <v>398</v>
      </c>
      <c r="J13" s="24" t="s">
        <v>399</v>
      </c>
    </row>
    <row r="14" spans="1:10" x14ac:dyDescent="0.25">
      <c r="A14" s="71" t="s">
        <v>400</v>
      </c>
      <c r="B14" s="72"/>
      <c r="C14" s="72"/>
      <c r="D14" s="72"/>
      <c r="E14" s="72"/>
      <c r="F14" s="72"/>
      <c r="G14" s="72"/>
      <c r="H14" s="72"/>
      <c r="I14" s="72"/>
      <c r="J14" s="73"/>
    </row>
    <row r="15" spans="1:10" x14ac:dyDescent="0.25">
      <c r="A15" s="23" t="s">
        <v>329</v>
      </c>
      <c r="B15" s="23" t="s">
        <v>401</v>
      </c>
      <c r="C15" s="23" t="s">
        <v>351</v>
      </c>
      <c r="D15" s="23" t="s">
        <v>402</v>
      </c>
      <c r="E15" s="23" t="s">
        <v>403</v>
      </c>
      <c r="F15" s="23" t="s">
        <v>404</v>
      </c>
      <c r="G15" s="23" t="s">
        <v>364</v>
      </c>
      <c r="H15" s="23" t="s">
        <v>405</v>
      </c>
      <c r="I15" s="23" t="s">
        <v>406</v>
      </c>
      <c r="J15" s="23" t="s">
        <v>407</v>
      </c>
    </row>
    <row r="16" spans="1:10" x14ac:dyDescent="0.25">
      <c r="A16" s="24" t="s">
        <v>339</v>
      </c>
      <c r="B16" s="24" t="s">
        <v>408</v>
      </c>
      <c r="C16" s="24" t="s">
        <v>409</v>
      </c>
      <c r="D16" s="24" t="s">
        <v>410</v>
      </c>
      <c r="E16" s="24" t="s">
        <v>411</v>
      </c>
      <c r="F16" s="24" t="s">
        <v>412</v>
      </c>
      <c r="G16" s="24" t="s">
        <v>373</v>
      </c>
      <c r="H16" s="24" t="s">
        <v>357</v>
      </c>
      <c r="I16" s="24" t="s">
        <v>413</v>
      </c>
      <c r="J16" s="24" t="s">
        <v>414</v>
      </c>
    </row>
    <row r="17" spans="1:10" x14ac:dyDescent="0.25">
      <c r="A17" s="71" t="s">
        <v>415</v>
      </c>
      <c r="B17" s="72"/>
      <c r="C17" s="72"/>
      <c r="D17" s="72"/>
      <c r="E17" s="72"/>
      <c r="F17" s="72"/>
      <c r="G17" s="72"/>
      <c r="H17" s="72"/>
      <c r="I17" s="72"/>
      <c r="J17" s="73"/>
    </row>
    <row r="18" spans="1:10" x14ac:dyDescent="0.25">
      <c r="A18" s="23" t="s">
        <v>329</v>
      </c>
      <c r="B18" s="23" t="s">
        <v>351</v>
      </c>
      <c r="C18" s="23" t="s">
        <v>416</v>
      </c>
      <c r="D18" s="23" t="s">
        <v>417</v>
      </c>
      <c r="E18" s="23" t="s">
        <v>418</v>
      </c>
      <c r="F18" s="23" t="s">
        <v>419</v>
      </c>
      <c r="G18" s="23" t="s">
        <v>420</v>
      </c>
      <c r="H18" s="23" t="s">
        <v>421</v>
      </c>
      <c r="I18" s="23" t="s">
        <v>422</v>
      </c>
      <c r="J18" s="23" t="s">
        <v>423</v>
      </c>
    </row>
    <row r="19" spans="1:10" x14ac:dyDescent="0.25">
      <c r="A19" s="24" t="s">
        <v>339</v>
      </c>
      <c r="B19" s="24" t="s">
        <v>351</v>
      </c>
      <c r="C19" s="24" t="s">
        <v>424</v>
      </c>
      <c r="D19" s="24" t="s">
        <v>425</v>
      </c>
      <c r="E19" s="24" t="s">
        <v>426</v>
      </c>
      <c r="F19" s="24" t="s">
        <v>427</v>
      </c>
      <c r="G19" s="24" t="s">
        <v>428</v>
      </c>
      <c r="H19" s="24" t="s">
        <v>429</v>
      </c>
      <c r="I19" s="24" t="s">
        <v>430</v>
      </c>
      <c r="J19" s="24" t="s">
        <v>431</v>
      </c>
    </row>
  </sheetData>
  <mergeCells count="6">
    <mergeCell ref="A17:J17"/>
    <mergeCell ref="A2:J2"/>
    <mergeCell ref="A5:J5"/>
    <mergeCell ref="A8:J8"/>
    <mergeCell ref="A11:J11"/>
    <mergeCell ref="A14:J14"/>
  </mergeCells>
  <pageMargins left="0.7" right="0.7" top="0.75" bottom="0.75" header="0.3" footer="0.3"/>
  <pageSetup paperSize="9" orientation="portrait" horizontalDpi="0" verticalDpi="0" r:id="rId1"/>
  <ignoredErrors>
    <ignoredError sqref="G3:G4" twoDigitTextYea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CAE9-1687-4869-8B26-FC72A72D9566}">
  <dimension ref="A1:J13"/>
  <sheetViews>
    <sheetView workbookViewId="0">
      <selection activeCell="J13" sqref="A1:J13"/>
    </sheetView>
  </sheetViews>
  <sheetFormatPr defaultRowHeight="15" x14ac:dyDescent="0.25"/>
  <cols>
    <col min="1" max="1" width="15" bestFit="1" customWidth="1"/>
    <col min="2" max="2" width="10" bestFit="1" customWidth="1"/>
    <col min="3" max="4" width="8.42578125" bestFit="1" customWidth="1"/>
    <col min="5" max="5" width="6.42578125" bestFit="1" customWidth="1"/>
    <col min="6" max="6" width="7.42578125" bestFit="1" customWidth="1"/>
    <col min="7" max="7" width="7.5703125" bestFit="1" customWidth="1"/>
    <col min="8" max="8" width="7.42578125" bestFit="1" customWidth="1"/>
    <col min="9" max="9" width="8.42578125" bestFit="1" customWidth="1"/>
    <col min="10" max="10" width="7.42578125" bestFit="1" customWidth="1"/>
  </cols>
  <sheetData>
    <row r="1" spans="1:10" x14ac:dyDescent="0.25">
      <c r="A1" s="26" t="s">
        <v>473</v>
      </c>
      <c r="B1" s="27" t="s">
        <v>474</v>
      </c>
      <c r="C1" s="28" t="s">
        <v>433</v>
      </c>
      <c r="D1" s="29" t="s">
        <v>475</v>
      </c>
      <c r="E1" s="29" t="s">
        <v>73</v>
      </c>
      <c r="F1" s="29" t="s">
        <v>476</v>
      </c>
      <c r="G1" s="29" t="s">
        <v>477</v>
      </c>
      <c r="H1" s="29" t="s">
        <v>478</v>
      </c>
      <c r="I1" s="29" t="s">
        <v>479</v>
      </c>
      <c r="J1" s="29" t="s">
        <v>34</v>
      </c>
    </row>
    <row r="2" spans="1:10" ht="15.75" thickBot="1" x14ac:dyDescent="0.3">
      <c r="A2" s="33"/>
      <c r="B2" s="34" t="s">
        <v>480</v>
      </c>
      <c r="C2" s="35"/>
      <c r="D2" s="35"/>
      <c r="E2" s="35"/>
      <c r="F2" s="35"/>
      <c r="G2" s="35"/>
      <c r="H2" s="35"/>
      <c r="I2" s="35"/>
      <c r="J2" s="36"/>
    </row>
    <row r="3" spans="1:10" x14ac:dyDescent="0.25">
      <c r="A3" s="37" t="s">
        <v>329</v>
      </c>
      <c r="B3" s="38">
        <v>23</v>
      </c>
      <c r="C3" s="39" t="s">
        <v>434</v>
      </c>
      <c r="D3" s="39" t="s">
        <v>434</v>
      </c>
      <c r="E3" s="39" t="s">
        <v>435</v>
      </c>
      <c r="F3" s="39" t="s">
        <v>436</v>
      </c>
      <c r="G3" s="39" t="s">
        <v>437</v>
      </c>
      <c r="H3" s="39" t="s">
        <v>438</v>
      </c>
      <c r="I3" s="39" t="s">
        <v>439</v>
      </c>
      <c r="J3" s="40" t="s">
        <v>440</v>
      </c>
    </row>
    <row r="4" spans="1:10" ht="15.75" thickBot="1" x14ac:dyDescent="0.3">
      <c r="A4" s="41" t="s">
        <v>339</v>
      </c>
      <c r="B4" s="32">
        <v>15</v>
      </c>
      <c r="C4" s="42" t="s">
        <v>441</v>
      </c>
      <c r="D4" s="42" t="s">
        <v>442</v>
      </c>
      <c r="E4" s="42" t="s">
        <v>443</v>
      </c>
      <c r="F4" s="42" t="s">
        <v>435</v>
      </c>
      <c r="G4" s="42" t="s">
        <v>435</v>
      </c>
      <c r="H4" s="42" t="s">
        <v>435</v>
      </c>
      <c r="I4" s="42" t="s">
        <v>444</v>
      </c>
      <c r="J4" s="43" t="s">
        <v>443</v>
      </c>
    </row>
    <row r="5" spans="1:10" ht="15.75" thickBot="1" x14ac:dyDescent="0.3">
      <c r="A5" s="44" t="s">
        <v>349</v>
      </c>
      <c r="B5" s="31" t="s">
        <v>482</v>
      </c>
      <c r="C5" s="45" t="s">
        <v>349</v>
      </c>
      <c r="D5" s="45" t="s">
        <v>349</v>
      </c>
      <c r="E5" s="45" t="s">
        <v>349</v>
      </c>
      <c r="F5" s="45" t="s">
        <v>349</v>
      </c>
      <c r="G5" s="45" t="s">
        <v>349</v>
      </c>
      <c r="H5" s="45" t="s">
        <v>349</v>
      </c>
      <c r="I5" s="45" t="s">
        <v>349</v>
      </c>
      <c r="J5" s="46" t="s">
        <v>349</v>
      </c>
    </row>
    <row r="6" spans="1:10" x14ac:dyDescent="0.25">
      <c r="A6" s="37" t="s">
        <v>329</v>
      </c>
      <c r="B6" s="38">
        <v>25</v>
      </c>
      <c r="C6" s="39" t="s">
        <v>445</v>
      </c>
      <c r="D6" s="39" t="s">
        <v>446</v>
      </c>
      <c r="E6" s="39" t="s">
        <v>435</v>
      </c>
      <c r="F6" s="39" t="s">
        <v>447</v>
      </c>
      <c r="G6" s="39" t="s">
        <v>448</v>
      </c>
      <c r="H6" s="39" t="s">
        <v>436</v>
      </c>
      <c r="I6" s="39" t="s">
        <v>449</v>
      </c>
      <c r="J6" s="40" t="s">
        <v>436</v>
      </c>
    </row>
    <row r="7" spans="1:10" ht="15.75" thickBot="1" x14ac:dyDescent="0.3">
      <c r="A7" s="41" t="s">
        <v>339</v>
      </c>
      <c r="B7" s="32">
        <v>21</v>
      </c>
      <c r="C7" s="42" t="s">
        <v>450</v>
      </c>
      <c r="D7" s="42" t="s">
        <v>451</v>
      </c>
      <c r="E7" s="42" t="s">
        <v>452</v>
      </c>
      <c r="F7" s="42" t="s">
        <v>452</v>
      </c>
      <c r="G7" s="42" t="s">
        <v>453</v>
      </c>
      <c r="H7" s="42" t="s">
        <v>453</v>
      </c>
      <c r="I7" s="42" t="s">
        <v>454</v>
      </c>
      <c r="J7" s="43" t="s">
        <v>435</v>
      </c>
    </row>
    <row r="8" spans="1:10" ht="15.75" thickBot="1" x14ac:dyDescent="0.3">
      <c r="A8" s="44" t="s">
        <v>349</v>
      </c>
      <c r="B8" s="31" t="s">
        <v>481</v>
      </c>
      <c r="C8" s="45" t="s">
        <v>349</v>
      </c>
      <c r="D8" s="45" t="s">
        <v>349</v>
      </c>
      <c r="E8" s="45" t="s">
        <v>349</v>
      </c>
      <c r="F8" s="45" t="s">
        <v>349</v>
      </c>
      <c r="G8" s="45" t="s">
        <v>349</v>
      </c>
      <c r="H8" s="45" t="s">
        <v>349</v>
      </c>
      <c r="I8" s="45" t="s">
        <v>349</v>
      </c>
      <c r="J8" s="46" t="s">
        <v>349</v>
      </c>
    </row>
    <row r="9" spans="1:10" x14ac:dyDescent="0.25">
      <c r="A9" s="37" t="s">
        <v>329</v>
      </c>
      <c r="B9" s="38">
        <v>19</v>
      </c>
      <c r="C9" s="39" t="s">
        <v>455</v>
      </c>
      <c r="D9" s="39" t="s">
        <v>456</v>
      </c>
      <c r="E9" s="39" t="s">
        <v>435</v>
      </c>
      <c r="F9" s="39" t="s">
        <v>452</v>
      </c>
      <c r="G9" s="39" t="s">
        <v>457</v>
      </c>
      <c r="H9" s="39" t="s">
        <v>435</v>
      </c>
      <c r="I9" s="39" t="s">
        <v>455</v>
      </c>
      <c r="J9" s="40" t="s">
        <v>435</v>
      </c>
    </row>
    <row r="10" spans="1:10" ht="15.75" thickBot="1" x14ac:dyDescent="0.3">
      <c r="A10" s="41" t="s">
        <v>339</v>
      </c>
      <c r="B10" s="32">
        <v>14</v>
      </c>
      <c r="C10" s="42" t="s">
        <v>458</v>
      </c>
      <c r="D10" s="42" t="s">
        <v>458</v>
      </c>
      <c r="E10" s="42" t="s">
        <v>443</v>
      </c>
      <c r="F10" s="42" t="s">
        <v>435</v>
      </c>
      <c r="G10" s="42" t="s">
        <v>435</v>
      </c>
      <c r="H10" s="42" t="s">
        <v>443</v>
      </c>
      <c r="I10" s="42" t="s">
        <v>459</v>
      </c>
      <c r="J10" s="43" t="s">
        <v>459</v>
      </c>
    </row>
    <row r="11" spans="1:10" ht="15.75" thickBot="1" x14ac:dyDescent="0.3">
      <c r="A11" s="44" t="s">
        <v>349</v>
      </c>
      <c r="B11" s="31" t="s">
        <v>432</v>
      </c>
      <c r="C11" s="45" t="s">
        <v>349</v>
      </c>
      <c r="D11" s="45" t="s">
        <v>349</v>
      </c>
      <c r="E11" s="45" t="s">
        <v>349</v>
      </c>
      <c r="F11" s="45" t="s">
        <v>349</v>
      </c>
      <c r="G11" s="45" t="s">
        <v>349</v>
      </c>
      <c r="H11" s="45" t="s">
        <v>349</v>
      </c>
      <c r="I11" s="45" t="s">
        <v>349</v>
      </c>
      <c r="J11" s="46" t="s">
        <v>349</v>
      </c>
    </row>
    <row r="12" spans="1:10" x14ac:dyDescent="0.25">
      <c r="A12" s="37" t="s">
        <v>329</v>
      </c>
      <c r="B12" s="38">
        <v>67</v>
      </c>
      <c r="C12" s="39" t="s">
        <v>460</v>
      </c>
      <c r="D12" s="39" t="s">
        <v>461</v>
      </c>
      <c r="E12" s="39" t="s">
        <v>435</v>
      </c>
      <c r="F12" s="39" t="s">
        <v>462</v>
      </c>
      <c r="G12" s="39" t="s">
        <v>463</v>
      </c>
      <c r="H12" s="39" t="s">
        <v>464</v>
      </c>
      <c r="I12" s="39" t="s">
        <v>465</v>
      </c>
      <c r="J12" s="40" t="s">
        <v>466</v>
      </c>
    </row>
    <row r="13" spans="1:10" ht="15.75" thickBot="1" x14ac:dyDescent="0.3">
      <c r="A13" s="41" t="s">
        <v>339</v>
      </c>
      <c r="B13" s="32">
        <v>50</v>
      </c>
      <c r="C13" s="42" t="s">
        <v>467</v>
      </c>
      <c r="D13" s="42" t="s">
        <v>468</v>
      </c>
      <c r="E13" s="42" t="s">
        <v>469</v>
      </c>
      <c r="F13" s="42" t="s">
        <v>470</v>
      </c>
      <c r="G13" s="42" t="s">
        <v>471</v>
      </c>
      <c r="H13" s="42" t="s">
        <v>469</v>
      </c>
      <c r="I13" s="42" t="s">
        <v>472</v>
      </c>
      <c r="J13" s="43" t="s">
        <v>469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308-7441-4745-9528-89E5FA737366}">
  <dimension ref="A1:D293"/>
  <sheetViews>
    <sheetView topLeftCell="A258" zoomScale="85" zoomScaleNormal="85" workbookViewId="0">
      <selection activeCell="C293" sqref="C293"/>
    </sheetView>
  </sheetViews>
  <sheetFormatPr defaultRowHeight="15" x14ac:dyDescent="0.25"/>
  <cols>
    <col min="1" max="1" width="9.140625" style="56"/>
    <col min="2" max="2" width="10.7109375" style="56" bestFit="1" customWidth="1"/>
    <col min="3" max="3" width="9.140625" style="56"/>
    <col min="4" max="4" width="6.28515625" style="56" bestFit="1" customWidth="1"/>
    <col min="5" max="16384" width="9.140625" style="56"/>
  </cols>
  <sheetData>
    <row r="1" spans="1:4" x14ac:dyDescent="0.25">
      <c r="A1" s="52" t="s">
        <v>483</v>
      </c>
      <c r="B1" s="53" t="s">
        <v>484</v>
      </c>
      <c r="C1" s="54" t="s">
        <v>485</v>
      </c>
      <c r="D1" s="55" t="s">
        <v>486</v>
      </c>
    </row>
    <row r="2" spans="1:4" s="61" customFormat="1" x14ac:dyDescent="0.25">
      <c r="A2" s="65">
        <v>50</v>
      </c>
      <c r="B2" s="66">
        <v>50</v>
      </c>
      <c r="C2" s="65">
        <v>0</v>
      </c>
      <c r="D2" s="30"/>
    </row>
    <row r="3" spans="1:4" x14ac:dyDescent="0.25">
      <c r="A3" s="56">
        <f>100-B3</f>
        <v>48.4</v>
      </c>
      <c r="B3" s="56">
        <v>51.6</v>
      </c>
      <c r="C3" s="56">
        <f>ABS(A3-A2)</f>
        <v>1.6000000000000014</v>
      </c>
    </row>
    <row r="4" spans="1:4" x14ac:dyDescent="0.25">
      <c r="A4" s="56">
        <f t="shared" ref="A4:A67" si="0">100-B4</f>
        <v>49.8</v>
      </c>
      <c r="B4" s="56">
        <v>50.2</v>
      </c>
      <c r="C4" s="56">
        <f t="shared" ref="C4:C67" si="1">ABS(A4-A3)</f>
        <v>1.3999999999999986</v>
      </c>
    </row>
    <row r="5" spans="1:4" x14ac:dyDescent="0.25">
      <c r="A5" s="56">
        <f t="shared" si="0"/>
        <v>47.7</v>
      </c>
      <c r="B5" s="56">
        <v>52.3</v>
      </c>
      <c r="C5" s="56">
        <f t="shared" si="1"/>
        <v>2.0999999999999943</v>
      </c>
    </row>
    <row r="6" spans="1:4" x14ac:dyDescent="0.25">
      <c r="A6" s="56">
        <f t="shared" si="0"/>
        <v>44.8</v>
      </c>
      <c r="B6" s="57">
        <v>55.2</v>
      </c>
      <c r="C6" s="56">
        <f t="shared" si="1"/>
        <v>2.9000000000000057</v>
      </c>
    </row>
    <row r="7" spans="1:4" x14ac:dyDescent="0.25">
      <c r="A7" s="56">
        <f t="shared" si="0"/>
        <v>46.6</v>
      </c>
      <c r="B7" s="57">
        <v>53.4</v>
      </c>
      <c r="C7" s="56">
        <f t="shared" si="1"/>
        <v>1.8000000000000043</v>
      </c>
    </row>
    <row r="8" spans="1:4" x14ac:dyDescent="0.25">
      <c r="A8" s="56">
        <f t="shared" si="0"/>
        <v>42</v>
      </c>
      <c r="B8" s="56">
        <v>58</v>
      </c>
      <c r="C8" s="56">
        <f t="shared" si="1"/>
        <v>4.6000000000000014</v>
      </c>
    </row>
    <row r="9" spans="1:4" x14ac:dyDescent="0.25">
      <c r="A9" s="56">
        <f t="shared" si="0"/>
        <v>43.7</v>
      </c>
      <c r="B9" s="56">
        <v>56.3</v>
      </c>
      <c r="C9" s="56">
        <f t="shared" si="1"/>
        <v>1.7000000000000028</v>
      </c>
    </row>
    <row r="10" spans="1:4" x14ac:dyDescent="0.25">
      <c r="A10" s="56">
        <f t="shared" si="0"/>
        <v>39.1</v>
      </c>
      <c r="B10" s="56">
        <v>60.9</v>
      </c>
      <c r="C10" s="56">
        <f t="shared" si="1"/>
        <v>4.6000000000000014</v>
      </c>
    </row>
    <row r="11" spans="1:4" x14ac:dyDescent="0.25">
      <c r="A11" s="56">
        <f t="shared" si="0"/>
        <v>44.4</v>
      </c>
      <c r="B11" s="56">
        <v>55.6</v>
      </c>
      <c r="C11" s="56">
        <f t="shared" si="1"/>
        <v>5.2999999999999972</v>
      </c>
    </row>
    <row r="12" spans="1:4" x14ac:dyDescent="0.25">
      <c r="A12" s="56">
        <f t="shared" si="0"/>
        <v>42.5</v>
      </c>
      <c r="B12" s="56">
        <v>57.5</v>
      </c>
      <c r="C12" s="56">
        <f t="shared" si="1"/>
        <v>1.8999999999999986</v>
      </c>
    </row>
    <row r="13" spans="1:4" x14ac:dyDescent="0.25">
      <c r="A13" s="56">
        <f t="shared" si="0"/>
        <v>40.700000000000003</v>
      </c>
      <c r="B13" s="56">
        <v>59.3</v>
      </c>
      <c r="C13" s="56">
        <f t="shared" si="1"/>
        <v>1.7999999999999972</v>
      </c>
    </row>
    <row r="14" spans="1:4" x14ac:dyDescent="0.25">
      <c r="A14" s="56">
        <f t="shared" si="0"/>
        <v>39.5</v>
      </c>
      <c r="B14" s="56">
        <v>60.5</v>
      </c>
      <c r="C14" s="56">
        <f t="shared" si="1"/>
        <v>1.2000000000000028</v>
      </c>
    </row>
    <row r="15" spans="1:4" x14ac:dyDescent="0.25">
      <c r="A15" s="56">
        <f t="shared" si="0"/>
        <v>38.5</v>
      </c>
      <c r="B15" s="56">
        <v>61.5</v>
      </c>
      <c r="C15" s="56">
        <f t="shared" si="1"/>
        <v>1</v>
      </c>
    </row>
    <row r="16" spans="1:4" x14ac:dyDescent="0.25">
      <c r="A16" s="56">
        <f t="shared" si="0"/>
        <v>36.9</v>
      </c>
      <c r="B16" s="56">
        <v>63.1</v>
      </c>
      <c r="C16" s="56">
        <f t="shared" si="1"/>
        <v>1.6000000000000014</v>
      </c>
    </row>
    <row r="17" spans="1:3" x14ac:dyDescent="0.25">
      <c r="A17" s="56">
        <f t="shared" si="0"/>
        <v>35.200000000000003</v>
      </c>
      <c r="B17" s="57">
        <v>64.8</v>
      </c>
      <c r="C17" s="56">
        <f t="shared" si="1"/>
        <v>1.6999999999999957</v>
      </c>
    </row>
    <row r="18" spans="1:3" x14ac:dyDescent="0.25">
      <c r="A18" s="56">
        <f t="shared" si="0"/>
        <v>34.099999999999994</v>
      </c>
      <c r="B18" s="56">
        <v>65.900000000000006</v>
      </c>
      <c r="C18" s="56">
        <f t="shared" si="1"/>
        <v>1.1000000000000085</v>
      </c>
    </row>
    <row r="19" spans="1:3" x14ac:dyDescent="0.25">
      <c r="A19" s="56">
        <f t="shared" si="0"/>
        <v>33.5</v>
      </c>
      <c r="B19" s="56">
        <v>66.5</v>
      </c>
      <c r="C19" s="56">
        <f t="shared" si="1"/>
        <v>0.59999999999999432</v>
      </c>
    </row>
    <row r="20" spans="1:3" x14ac:dyDescent="0.25">
      <c r="A20" s="56">
        <f t="shared" si="0"/>
        <v>33.099999999999994</v>
      </c>
      <c r="B20" s="56">
        <v>66.900000000000006</v>
      </c>
      <c r="C20" s="56">
        <f t="shared" si="1"/>
        <v>0.40000000000000568</v>
      </c>
    </row>
    <row r="21" spans="1:3" x14ac:dyDescent="0.25">
      <c r="A21" s="56">
        <f t="shared" si="0"/>
        <v>33.5</v>
      </c>
      <c r="B21" s="56">
        <v>66.5</v>
      </c>
      <c r="C21" s="56">
        <f t="shared" si="1"/>
        <v>0.40000000000000568</v>
      </c>
    </row>
    <row r="22" spans="1:3" x14ac:dyDescent="0.25">
      <c r="A22" s="56">
        <f t="shared" si="0"/>
        <v>34.299999999999997</v>
      </c>
      <c r="B22" s="56">
        <v>65.7</v>
      </c>
      <c r="C22" s="56">
        <f t="shared" si="1"/>
        <v>0.79999999999999716</v>
      </c>
    </row>
    <row r="23" spans="1:3" x14ac:dyDescent="0.25">
      <c r="A23" s="56">
        <f t="shared" si="0"/>
        <v>33.299999999999997</v>
      </c>
      <c r="B23" s="56">
        <v>66.7</v>
      </c>
      <c r="C23" s="56">
        <f t="shared" si="1"/>
        <v>1</v>
      </c>
    </row>
    <row r="24" spans="1:3" x14ac:dyDescent="0.25">
      <c r="A24" s="56">
        <f t="shared" si="0"/>
        <v>32.700000000000003</v>
      </c>
      <c r="B24" s="56">
        <v>67.3</v>
      </c>
      <c r="C24" s="56">
        <f t="shared" si="1"/>
        <v>0.59999999999999432</v>
      </c>
    </row>
    <row r="25" spans="1:3" x14ac:dyDescent="0.25">
      <c r="A25" s="56">
        <f t="shared" si="0"/>
        <v>32.900000000000006</v>
      </c>
      <c r="B25" s="56">
        <v>67.099999999999994</v>
      </c>
      <c r="C25" s="56">
        <f t="shared" si="1"/>
        <v>0.20000000000000284</v>
      </c>
    </row>
    <row r="26" spans="1:3" x14ac:dyDescent="0.25">
      <c r="A26" s="56">
        <f t="shared" si="0"/>
        <v>33</v>
      </c>
      <c r="B26" s="56">
        <v>67</v>
      </c>
      <c r="C26" s="56">
        <f t="shared" si="1"/>
        <v>9.9999999999994316E-2</v>
      </c>
    </row>
    <row r="27" spans="1:3" x14ac:dyDescent="0.25">
      <c r="A27" s="56">
        <f t="shared" si="0"/>
        <v>33.099999999999994</v>
      </c>
      <c r="B27" s="56">
        <v>66.900000000000006</v>
      </c>
      <c r="C27" s="56">
        <f t="shared" si="1"/>
        <v>9.9999999999994316E-2</v>
      </c>
    </row>
    <row r="28" spans="1:3" x14ac:dyDescent="0.25">
      <c r="A28" s="56">
        <f t="shared" si="0"/>
        <v>33</v>
      </c>
      <c r="B28" s="56">
        <v>67</v>
      </c>
      <c r="C28" s="56">
        <f t="shared" si="1"/>
        <v>9.9999999999994316E-2</v>
      </c>
    </row>
    <row r="29" spans="1:3" x14ac:dyDescent="0.25">
      <c r="A29" s="56">
        <f t="shared" si="0"/>
        <v>32.900000000000006</v>
      </c>
      <c r="B29" s="56">
        <v>67.099999999999994</v>
      </c>
      <c r="C29" s="56">
        <f t="shared" si="1"/>
        <v>9.9999999999994316E-2</v>
      </c>
    </row>
    <row r="30" spans="1:3" x14ac:dyDescent="0.25">
      <c r="A30" s="56">
        <f t="shared" si="0"/>
        <v>32.599999999999994</v>
      </c>
      <c r="B30" s="56">
        <v>67.400000000000006</v>
      </c>
      <c r="C30" s="56">
        <f t="shared" si="1"/>
        <v>0.30000000000001137</v>
      </c>
    </row>
    <row r="31" spans="1:3" x14ac:dyDescent="0.25">
      <c r="A31" s="56">
        <f t="shared" si="0"/>
        <v>32.099999999999994</v>
      </c>
      <c r="B31" s="57">
        <v>67.900000000000006</v>
      </c>
      <c r="C31" s="56">
        <f t="shared" si="1"/>
        <v>0.5</v>
      </c>
    </row>
    <row r="32" spans="1:3" x14ac:dyDescent="0.25">
      <c r="A32" s="56">
        <f t="shared" si="0"/>
        <v>32.599999999999994</v>
      </c>
      <c r="B32" s="56">
        <v>67.400000000000006</v>
      </c>
      <c r="C32" s="56">
        <f t="shared" si="1"/>
        <v>0.5</v>
      </c>
    </row>
    <row r="33" spans="1:3" x14ac:dyDescent="0.25">
      <c r="A33" s="56">
        <f t="shared" si="0"/>
        <v>32.099999999999994</v>
      </c>
      <c r="B33" s="57">
        <v>67.900000000000006</v>
      </c>
      <c r="C33" s="56">
        <f t="shared" si="1"/>
        <v>0.5</v>
      </c>
    </row>
    <row r="34" spans="1:3" x14ac:dyDescent="0.25">
      <c r="A34" s="56">
        <f t="shared" si="0"/>
        <v>32.599999999999994</v>
      </c>
      <c r="B34" s="56">
        <v>67.400000000000006</v>
      </c>
      <c r="C34" s="56">
        <f t="shared" si="1"/>
        <v>0.5</v>
      </c>
    </row>
    <row r="35" spans="1:3" x14ac:dyDescent="0.25">
      <c r="A35" s="56">
        <f t="shared" si="0"/>
        <v>32.099999999999994</v>
      </c>
      <c r="B35" s="57">
        <v>67.900000000000006</v>
      </c>
      <c r="C35" s="56">
        <f t="shared" si="1"/>
        <v>0.5</v>
      </c>
    </row>
    <row r="36" spans="1:3" x14ac:dyDescent="0.25">
      <c r="A36" s="56">
        <f t="shared" si="0"/>
        <v>31.400000000000006</v>
      </c>
      <c r="B36" s="56">
        <v>68.599999999999994</v>
      </c>
      <c r="C36" s="56">
        <f t="shared" si="1"/>
        <v>0.69999999999998863</v>
      </c>
    </row>
    <row r="37" spans="1:3" x14ac:dyDescent="0.25">
      <c r="A37" s="56">
        <f t="shared" si="0"/>
        <v>31.299999999999997</v>
      </c>
      <c r="B37" s="56">
        <v>68.7</v>
      </c>
      <c r="C37" s="56">
        <f t="shared" si="1"/>
        <v>0.10000000000000853</v>
      </c>
    </row>
    <row r="38" spans="1:3" x14ac:dyDescent="0.25">
      <c r="A38" s="56">
        <f t="shared" si="0"/>
        <v>31.299999999999997</v>
      </c>
      <c r="B38" s="56">
        <v>68.7</v>
      </c>
      <c r="C38" s="56">
        <f t="shared" si="1"/>
        <v>0</v>
      </c>
    </row>
    <row r="39" spans="1:3" x14ac:dyDescent="0.25">
      <c r="A39" s="56">
        <f t="shared" si="0"/>
        <v>31.299999999999997</v>
      </c>
      <c r="B39" s="56">
        <v>68.7</v>
      </c>
      <c r="C39" s="56">
        <f t="shared" si="1"/>
        <v>0</v>
      </c>
    </row>
    <row r="40" spans="1:3" x14ac:dyDescent="0.25">
      <c r="A40" s="56">
        <f t="shared" si="0"/>
        <v>31.200000000000003</v>
      </c>
      <c r="B40" s="58">
        <v>68.8</v>
      </c>
      <c r="C40" s="56">
        <f t="shared" si="1"/>
        <v>9.9999999999994316E-2</v>
      </c>
    </row>
    <row r="41" spans="1:3" x14ac:dyDescent="0.25">
      <c r="A41" s="56">
        <f t="shared" si="0"/>
        <v>29.599999999999994</v>
      </c>
      <c r="B41" s="56">
        <v>70.400000000000006</v>
      </c>
      <c r="C41" s="56">
        <f t="shared" si="1"/>
        <v>1.6000000000000085</v>
      </c>
    </row>
    <row r="42" spans="1:3" x14ac:dyDescent="0.25">
      <c r="A42" s="56">
        <f t="shared" si="0"/>
        <v>27.400000000000006</v>
      </c>
      <c r="B42" s="56">
        <v>72.599999999999994</v>
      </c>
      <c r="C42" s="56">
        <f t="shared" si="1"/>
        <v>2.1999999999999886</v>
      </c>
    </row>
    <row r="43" spans="1:3" x14ac:dyDescent="0.25">
      <c r="A43" s="56">
        <f t="shared" si="0"/>
        <v>28.900000000000006</v>
      </c>
      <c r="B43" s="56">
        <v>71.099999999999994</v>
      </c>
      <c r="C43" s="56">
        <f t="shared" si="1"/>
        <v>1.5</v>
      </c>
    </row>
    <row r="44" spans="1:3" x14ac:dyDescent="0.25">
      <c r="A44" s="56">
        <f t="shared" si="0"/>
        <v>26.099999999999994</v>
      </c>
      <c r="B44" s="59">
        <v>73.900000000000006</v>
      </c>
      <c r="C44" s="56">
        <f t="shared" si="1"/>
        <v>2.8000000000000114</v>
      </c>
    </row>
    <row r="45" spans="1:3" x14ac:dyDescent="0.25">
      <c r="A45" s="56">
        <f t="shared" si="0"/>
        <v>27.799999999999997</v>
      </c>
      <c r="B45" s="57">
        <v>72.2</v>
      </c>
      <c r="C45" s="56">
        <f t="shared" si="1"/>
        <v>1.7000000000000028</v>
      </c>
    </row>
    <row r="46" spans="1:3" x14ac:dyDescent="0.25">
      <c r="A46" s="56">
        <f t="shared" si="0"/>
        <v>23.299999999999997</v>
      </c>
      <c r="B46" s="56">
        <v>76.7</v>
      </c>
      <c r="C46" s="56">
        <f t="shared" si="1"/>
        <v>4.5</v>
      </c>
    </row>
    <row r="47" spans="1:3" x14ac:dyDescent="0.25">
      <c r="A47" s="56">
        <f t="shared" si="0"/>
        <v>22.200000000000003</v>
      </c>
      <c r="B47" s="56">
        <v>77.8</v>
      </c>
      <c r="C47" s="56">
        <f t="shared" si="1"/>
        <v>1.0999999999999943</v>
      </c>
    </row>
    <row r="48" spans="1:3" x14ac:dyDescent="0.25">
      <c r="A48" s="56">
        <f t="shared" si="0"/>
        <v>23.5</v>
      </c>
      <c r="B48" s="56">
        <v>76.5</v>
      </c>
      <c r="C48" s="56">
        <f t="shared" si="1"/>
        <v>1.2999999999999972</v>
      </c>
    </row>
    <row r="49" spans="1:3" x14ac:dyDescent="0.25">
      <c r="A49" s="56">
        <f t="shared" si="0"/>
        <v>22.200000000000003</v>
      </c>
      <c r="B49" s="56">
        <v>77.8</v>
      </c>
      <c r="C49" s="56">
        <f t="shared" si="1"/>
        <v>1.2999999999999972</v>
      </c>
    </row>
    <row r="50" spans="1:3" x14ac:dyDescent="0.25">
      <c r="A50" s="56">
        <f t="shared" si="0"/>
        <v>21.200000000000003</v>
      </c>
      <c r="B50" s="56">
        <v>78.8</v>
      </c>
      <c r="C50" s="56">
        <f t="shared" si="1"/>
        <v>1</v>
      </c>
    </row>
    <row r="51" spans="1:3" x14ac:dyDescent="0.25">
      <c r="A51" s="56">
        <f t="shared" si="0"/>
        <v>21.900000000000006</v>
      </c>
      <c r="B51" s="56">
        <v>78.099999999999994</v>
      </c>
      <c r="C51" s="56">
        <f t="shared" si="1"/>
        <v>0.70000000000000284</v>
      </c>
    </row>
    <row r="52" spans="1:3" x14ac:dyDescent="0.25">
      <c r="A52" s="56">
        <f t="shared" si="0"/>
        <v>20.700000000000003</v>
      </c>
      <c r="B52" s="56">
        <v>79.3</v>
      </c>
      <c r="C52" s="56">
        <f t="shared" si="1"/>
        <v>1.2000000000000028</v>
      </c>
    </row>
    <row r="53" spans="1:3" x14ac:dyDescent="0.25">
      <c r="A53" s="56">
        <f t="shared" si="0"/>
        <v>21.400000000000006</v>
      </c>
      <c r="B53" s="56">
        <v>78.599999999999994</v>
      </c>
      <c r="C53" s="56">
        <f t="shared" si="1"/>
        <v>0.70000000000000284</v>
      </c>
    </row>
    <row r="54" spans="1:3" x14ac:dyDescent="0.25">
      <c r="A54" s="56">
        <f t="shared" si="0"/>
        <v>22</v>
      </c>
      <c r="B54" s="56">
        <v>78</v>
      </c>
      <c r="C54" s="56">
        <f t="shared" si="1"/>
        <v>0.59999999999999432</v>
      </c>
    </row>
    <row r="55" spans="1:3" x14ac:dyDescent="0.25">
      <c r="A55" s="56">
        <f t="shared" si="0"/>
        <v>22.299999999999997</v>
      </c>
      <c r="B55" s="56">
        <v>77.7</v>
      </c>
      <c r="C55" s="56">
        <f t="shared" si="1"/>
        <v>0.29999999999999716</v>
      </c>
    </row>
    <row r="56" spans="1:3" x14ac:dyDescent="0.25">
      <c r="A56" s="56">
        <f t="shared" si="0"/>
        <v>22.5</v>
      </c>
      <c r="B56" s="56">
        <v>77.5</v>
      </c>
      <c r="C56" s="56">
        <f t="shared" si="1"/>
        <v>0.20000000000000284</v>
      </c>
    </row>
    <row r="57" spans="1:3" x14ac:dyDescent="0.25">
      <c r="A57" s="56">
        <f t="shared" si="0"/>
        <v>24.299999999999997</v>
      </c>
      <c r="B57" s="56">
        <v>75.7</v>
      </c>
      <c r="C57" s="56">
        <f t="shared" si="1"/>
        <v>1.7999999999999972</v>
      </c>
    </row>
    <row r="58" spans="1:3" x14ac:dyDescent="0.25">
      <c r="A58" s="56">
        <f t="shared" si="0"/>
        <v>26.700000000000003</v>
      </c>
      <c r="B58" s="56">
        <v>73.3</v>
      </c>
      <c r="C58" s="56">
        <f t="shared" si="1"/>
        <v>2.4000000000000057</v>
      </c>
    </row>
    <row r="59" spans="1:3" x14ac:dyDescent="0.25">
      <c r="A59" s="56">
        <f t="shared" si="0"/>
        <v>25</v>
      </c>
      <c r="B59" s="56">
        <v>75</v>
      </c>
      <c r="C59" s="56">
        <f t="shared" si="1"/>
        <v>1.7000000000000028</v>
      </c>
    </row>
    <row r="60" spans="1:3" x14ac:dyDescent="0.25">
      <c r="A60" s="56">
        <f t="shared" si="0"/>
        <v>23</v>
      </c>
      <c r="B60" s="56">
        <v>77</v>
      </c>
      <c r="C60" s="56">
        <f t="shared" si="1"/>
        <v>2</v>
      </c>
    </row>
    <row r="61" spans="1:3" x14ac:dyDescent="0.25">
      <c r="A61" s="56">
        <f t="shared" si="0"/>
        <v>20.900000000000006</v>
      </c>
      <c r="B61" s="56">
        <v>79.099999999999994</v>
      </c>
      <c r="C61" s="56">
        <f t="shared" si="1"/>
        <v>2.0999999999999943</v>
      </c>
    </row>
    <row r="62" spans="1:3" x14ac:dyDescent="0.25">
      <c r="A62" s="56">
        <f t="shared" si="0"/>
        <v>19.599999999999994</v>
      </c>
      <c r="B62" s="56">
        <v>80.400000000000006</v>
      </c>
      <c r="C62" s="56">
        <f t="shared" si="1"/>
        <v>1.3000000000000114</v>
      </c>
    </row>
    <row r="63" spans="1:3" x14ac:dyDescent="0.25">
      <c r="A63" s="56">
        <f t="shared" si="0"/>
        <v>18.5</v>
      </c>
      <c r="B63" s="56">
        <v>81.5</v>
      </c>
      <c r="C63" s="56">
        <f t="shared" si="1"/>
        <v>1.0999999999999943</v>
      </c>
    </row>
    <row r="64" spans="1:3" x14ac:dyDescent="0.25">
      <c r="A64" s="56">
        <f t="shared" si="0"/>
        <v>19.5</v>
      </c>
      <c r="B64" s="56">
        <v>80.5</v>
      </c>
      <c r="C64" s="56">
        <f t="shared" si="1"/>
        <v>1</v>
      </c>
    </row>
    <row r="65" spans="1:3" x14ac:dyDescent="0.25">
      <c r="A65" s="56">
        <f t="shared" si="0"/>
        <v>20.400000000000006</v>
      </c>
      <c r="B65" s="56">
        <v>79.599999999999994</v>
      </c>
      <c r="C65" s="56">
        <f t="shared" si="1"/>
        <v>0.90000000000000568</v>
      </c>
    </row>
    <row r="66" spans="1:3" x14ac:dyDescent="0.25">
      <c r="A66" s="56">
        <f t="shared" si="0"/>
        <v>19.299999999999997</v>
      </c>
      <c r="B66" s="56">
        <v>80.7</v>
      </c>
      <c r="C66" s="56">
        <f t="shared" si="1"/>
        <v>1.1000000000000085</v>
      </c>
    </row>
    <row r="67" spans="1:3" x14ac:dyDescent="0.25">
      <c r="A67" s="56">
        <f t="shared" si="0"/>
        <v>17.400000000000006</v>
      </c>
      <c r="B67" s="59">
        <v>82.6</v>
      </c>
      <c r="C67" s="56">
        <f t="shared" si="1"/>
        <v>1.8999999999999915</v>
      </c>
    </row>
    <row r="68" spans="1:3" x14ac:dyDescent="0.25">
      <c r="A68" s="56">
        <f t="shared" ref="A68:A131" si="2">100-B68</f>
        <v>14.400000000000006</v>
      </c>
      <c r="B68" s="56">
        <v>85.6</v>
      </c>
      <c r="C68" s="56">
        <f t="shared" ref="C68:C131" si="3">ABS(A68-A67)</f>
        <v>3</v>
      </c>
    </row>
    <row r="69" spans="1:3" x14ac:dyDescent="0.25">
      <c r="A69" s="56">
        <f t="shared" si="2"/>
        <v>15.099999999999994</v>
      </c>
      <c r="B69" s="56">
        <v>84.9</v>
      </c>
      <c r="C69" s="56">
        <f t="shared" si="3"/>
        <v>0.69999999999998863</v>
      </c>
    </row>
    <row r="70" spans="1:3" x14ac:dyDescent="0.25">
      <c r="A70" s="56">
        <f t="shared" si="2"/>
        <v>14.5</v>
      </c>
      <c r="B70" s="56">
        <v>85.5</v>
      </c>
      <c r="C70" s="56">
        <f t="shared" si="3"/>
        <v>0.59999999999999432</v>
      </c>
    </row>
    <row r="71" spans="1:3" x14ac:dyDescent="0.25">
      <c r="A71" s="56">
        <f t="shared" si="2"/>
        <v>13.799999999999997</v>
      </c>
      <c r="B71" s="56">
        <v>86.2</v>
      </c>
      <c r="C71" s="56">
        <f t="shared" si="3"/>
        <v>0.70000000000000284</v>
      </c>
    </row>
    <row r="72" spans="1:3" x14ac:dyDescent="0.25">
      <c r="A72" s="56">
        <f t="shared" si="2"/>
        <v>13.400000000000006</v>
      </c>
      <c r="B72" s="56">
        <v>86.6</v>
      </c>
      <c r="C72" s="56">
        <f t="shared" si="3"/>
        <v>0.39999999999999147</v>
      </c>
    </row>
    <row r="73" spans="1:3" x14ac:dyDescent="0.25">
      <c r="A73" s="56">
        <f t="shared" si="2"/>
        <v>13.099999999999994</v>
      </c>
      <c r="B73" s="56">
        <v>86.9</v>
      </c>
      <c r="C73" s="56">
        <f t="shared" si="3"/>
        <v>0.30000000000001137</v>
      </c>
    </row>
    <row r="74" spans="1:3" x14ac:dyDescent="0.25">
      <c r="A74" s="56">
        <f t="shared" si="2"/>
        <v>13.099999999999994</v>
      </c>
      <c r="B74" s="56">
        <v>86.9</v>
      </c>
      <c r="C74" s="56">
        <f t="shared" si="3"/>
        <v>0</v>
      </c>
    </row>
    <row r="75" spans="1:3" x14ac:dyDescent="0.25">
      <c r="A75" s="56">
        <f t="shared" si="2"/>
        <v>13.099999999999994</v>
      </c>
      <c r="B75" s="56">
        <v>86.9</v>
      </c>
      <c r="C75" s="56">
        <f t="shared" si="3"/>
        <v>0</v>
      </c>
    </row>
    <row r="76" spans="1:3" x14ac:dyDescent="0.25">
      <c r="A76" s="56">
        <f t="shared" si="2"/>
        <v>13.400000000000006</v>
      </c>
      <c r="B76" s="56">
        <v>86.6</v>
      </c>
      <c r="C76" s="56">
        <f t="shared" si="3"/>
        <v>0.30000000000001137</v>
      </c>
    </row>
    <row r="77" spans="1:3" x14ac:dyDescent="0.25">
      <c r="A77" s="56">
        <f t="shared" si="2"/>
        <v>10.099999999999994</v>
      </c>
      <c r="B77" s="56">
        <v>89.9</v>
      </c>
      <c r="C77" s="56">
        <f t="shared" si="3"/>
        <v>3.3000000000000114</v>
      </c>
    </row>
    <row r="78" spans="1:3" x14ac:dyDescent="0.25">
      <c r="A78" s="56">
        <f t="shared" si="2"/>
        <v>12.900000000000006</v>
      </c>
      <c r="B78" s="60">
        <v>87.1</v>
      </c>
      <c r="C78" s="56">
        <f t="shared" si="3"/>
        <v>2.8000000000000114</v>
      </c>
    </row>
    <row r="79" spans="1:3" x14ac:dyDescent="0.25">
      <c r="A79" s="56">
        <f t="shared" si="2"/>
        <v>13.099999999999994</v>
      </c>
      <c r="B79" s="56">
        <v>86.9</v>
      </c>
      <c r="C79" s="56">
        <f t="shared" si="3"/>
        <v>0.19999999999998863</v>
      </c>
    </row>
    <row r="80" spans="1:3" x14ac:dyDescent="0.25">
      <c r="A80" s="56">
        <f t="shared" si="2"/>
        <v>13.200000000000003</v>
      </c>
      <c r="B80" s="56">
        <v>86.8</v>
      </c>
      <c r="C80" s="56">
        <f t="shared" si="3"/>
        <v>0.10000000000000853</v>
      </c>
    </row>
    <row r="81" spans="1:3" x14ac:dyDescent="0.25">
      <c r="A81" s="56">
        <f t="shared" si="2"/>
        <v>13.299999999999997</v>
      </c>
      <c r="B81" s="56">
        <v>86.7</v>
      </c>
      <c r="C81" s="56">
        <f t="shared" si="3"/>
        <v>9.9999999999994316E-2</v>
      </c>
    </row>
    <row r="82" spans="1:3" x14ac:dyDescent="0.25">
      <c r="A82" s="56">
        <f t="shared" si="2"/>
        <v>13</v>
      </c>
      <c r="B82" s="56">
        <v>87</v>
      </c>
      <c r="C82" s="56">
        <f t="shared" si="3"/>
        <v>0.29999999999999716</v>
      </c>
    </row>
    <row r="83" spans="1:3" x14ac:dyDescent="0.25">
      <c r="A83" s="56">
        <f t="shared" si="2"/>
        <v>13.400000000000006</v>
      </c>
      <c r="B83" s="56">
        <v>86.6</v>
      </c>
      <c r="C83" s="56">
        <f t="shared" si="3"/>
        <v>0.40000000000000568</v>
      </c>
    </row>
    <row r="84" spans="1:3" x14ac:dyDescent="0.25">
      <c r="A84" s="56">
        <f t="shared" si="2"/>
        <v>14.099999999999994</v>
      </c>
      <c r="B84" s="56">
        <v>85.9</v>
      </c>
      <c r="C84" s="56">
        <f t="shared" si="3"/>
        <v>0.69999999999998863</v>
      </c>
    </row>
    <row r="85" spans="1:3" x14ac:dyDescent="0.25">
      <c r="A85" s="56">
        <f t="shared" si="2"/>
        <v>15</v>
      </c>
      <c r="B85" s="57">
        <v>85</v>
      </c>
      <c r="C85" s="56">
        <f t="shared" si="3"/>
        <v>0.90000000000000568</v>
      </c>
    </row>
    <row r="86" spans="1:3" x14ac:dyDescent="0.25">
      <c r="A86" s="56">
        <f t="shared" si="2"/>
        <v>16</v>
      </c>
      <c r="B86" s="56">
        <v>84</v>
      </c>
      <c r="C86" s="56">
        <f t="shared" si="3"/>
        <v>1</v>
      </c>
    </row>
    <row r="87" spans="1:3" x14ac:dyDescent="0.25">
      <c r="A87" s="56">
        <f t="shared" si="2"/>
        <v>15.200000000000003</v>
      </c>
      <c r="B87" s="61">
        <v>84.8</v>
      </c>
      <c r="C87" s="56">
        <f t="shared" si="3"/>
        <v>0.79999999999999716</v>
      </c>
    </row>
    <row r="88" spans="1:3" x14ac:dyDescent="0.25">
      <c r="A88" s="56">
        <f t="shared" si="2"/>
        <v>14.299999999999997</v>
      </c>
      <c r="B88" s="62">
        <v>85.7</v>
      </c>
      <c r="C88" s="56">
        <f t="shared" si="3"/>
        <v>0.90000000000000568</v>
      </c>
    </row>
    <row r="89" spans="1:3" x14ac:dyDescent="0.25">
      <c r="A89" s="56">
        <f t="shared" si="2"/>
        <v>13.200000000000003</v>
      </c>
      <c r="B89" s="60">
        <v>86.8</v>
      </c>
      <c r="C89" s="56">
        <f t="shared" si="3"/>
        <v>1.0999999999999943</v>
      </c>
    </row>
    <row r="90" spans="1:3" x14ac:dyDescent="0.25">
      <c r="A90" s="56">
        <f t="shared" si="2"/>
        <v>12.5</v>
      </c>
      <c r="B90" s="21">
        <v>87.5</v>
      </c>
      <c r="C90" s="56">
        <f t="shared" si="3"/>
        <v>0.70000000000000284</v>
      </c>
    </row>
    <row r="91" spans="1:3" x14ac:dyDescent="0.25">
      <c r="A91" s="56">
        <f t="shared" si="2"/>
        <v>11.799999999999997</v>
      </c>
      <c r="B91" s="56">
        <v>88.2</v>
      </c>
      <c r="C91" s="56">
        <f t="shared" si="3"/>
        <v>0.70000000000000284</v>
      </c>
    </row>
    <row r="92" spans="1:3" x14ac:dyDescent="0.25">
      <c r="A92" s="56">
        <f t="shared" si="2"/>
        <v>12.700000000000003</v>
      </c>
      <c r="B92" s="56">
        <v>87.3</v>
      </c>
      <c r="C92" s="56">
        <f t="shared" si="3"/>
        <v>0.90000000000000568</v>
      </c>
    </row>
    <row r="93" spans="1:3" x14ac:dyDescent="0.25">
      <c r="A93" s="56">
        <f t="shared" si="2"/>
        <v>11.799999999999997</v>
      </c>
      <c r="B93" s="56">
        <v>88.2</v>
      </c>
      <c r="C93" s="56">
        <f t="shared" si="3"/>
        <v>0.90000000000000568</v>
      </c>
    </row>
    <row r="94" spans="1:3" x14ac:dyDescent="0.25">
      <c r="A94" s="56">
        <f t="shared" si="2"/>
        <v>12.799999999999997</v>
      </c>
      <c r="B94" s="56">
        <v>87.2</v>
      </c>
      <c r="C94" s="56">
        <f t="shared" si="3"/>
        <v>1</v>
      </c>
    </row>
    <row r="95" spans="1:3" x14ac:dyDescent="0.25">
      <c r="A95" s="56">
        <f t="shared" si="2"/>
        <v>11.599999999999994</v>
      </c>
      <c r="B95" s="56">
        <v>88.4</v>
      </c>
      <c r="C95" s="56">
        <f t="shared" si="3"/>
        <v>1.2000000000000028</v>
      </c>
    </row>
    <row r="96" spans="1:3" x14ac:dyDescent="0.25">
      <c r="A96" s="56">
        <f t="shared" si="2"/>
        <v>12.799999999999997</v>
      </c>
      <c r="B96" s="56">
        <v>87.2</v>
      </c>
      <c r="C96" s="56">
        <f t="shared" si="3"/>
        <v>1.2000000000000028</v>
      </c>
    </row>
    <row r="97" spans="1:3" x14ac:dyDescent="0.25">
      <c r="A97" s="56">
        <f t="shared" si="2"/>
        <v>11.599999999999994</v>
      </c>
      <c r="B97" s="56">
        <v>88.4</v>
      </c>
      <c r="C97" s="56">
        <f t="shared" si="3"/>
        <v>1.2000000000000028</v>
      </c>
    </row>
    <row r="98" spans="1:3" x14ac:dyDescent="0.25">
      <c r="A98" s="56">
        <f t="shared" si="2"/>
        <v>10.799999999999997</v>
      </c>
      <c r="B98" s="56">
        <v>89.2</v>
      </c>
      <c r="C98" s="56">
        <f t="shared" si="3"/>
        <v>0.79999999999999716</v>
      </c>
    </row>
    <row r="99" spans="1:3" x14ac:dyDescent="0.25">
      <c r="A99" s="56">
        <f t="shared" si="2"/>
        <v>9.7000000000000028</v>
      </c>
      <c r="B99" s="56">
        <v>90.3</v>
      </c>
      <c r="C99" s="56">
        <f t="shared" si="3"/>
        <v>1.0999999999999943</v>
      </c>
    </row>
    <row r="100" spans="1:3" x14ac:dyDescent="0.25">
      <c r="A100" s="56">
        <f t="shared" si="2"/>
        <v>10.599999999999994</v>
      </c>
      <c r="B100" s="56">
        <v>89.4</v>
      </c>
      <c r="C100" s="56">
        <f t="shared" si="3"/>
        <v>0.89999999999999147</v>
      </c>
    </row>
    <row r="101" spans="1:3" x14ac:dyDescent="0.25">
      <c r="A101" s="56">
        <f t="shared" si="2"/>
        <v>11.5</v>
      </c>
      <c r="B101" s="56">
        <v>88.5</v>
      </c>
      <c r="C101" s="56">
        <f t="shared" si="3"/>
        <v>0.90000000000000568</v>
      </c>
    </row>
    <row r="102" spans="1:3" x14ac:dyDescent="0.25">
      <c r="A102" s="56">
        <f t="shared" si="2"/>
        <v>12.200000000000003</v>
      </c>
      <c r="B102" s="56">
        <v>87.8</v>
      </c>
      <c r="C102" s="56">
        <f t="shared" si="3"/>
        <v>0.70000000000000284</v>
      </c>
    </row>
    <row r="103" spans="1:3" x14ac:dyDescent="0.25">
      <c r="A103" s="56">
        <f t="shared" si="2"/>
        <v>12.5</v>
      </c>
      <c r="B103" s="56">
        <v>87.5</v>
      </c>
      <c r="C103" s="56">
        <f t="shared" si="3"/>
        <v>0.29999999999999716</v>
      </c>
    </row>
    <row r="104" spans="1:3" x14ac:dyDescent="0.25">
      <c r="A104" s="56">
        <f t="shared" si="2"/>
        <v>13.700000000000003</v>
      </c>
      <c r="B104" s="56">
        <v>86.3</v>
      </c>
      <c r="C104" s="56">
        <f t="shared" si="3"/>
        <v>1.2000000000000028</v>
      </c>
    </row>
    <row r="105" spans="1:3" x14ac:dyDescent="0.25">
      <c r="A105" s="56">
        <f t="shared" si="2"/>
        <v>12.700000000000003</v>
      </c>
      <c r="B105" s="56">
        <v>87.3</v>
      </c>
      <c r="C105" s="56">
        <f t="shared" si="3"/>
        <v>1</v>
      </c>
    </row>
    <row r="106" spans="1:3" x14ac:dyDescent="0.25">
      <c r="A106" s="56">
        <f t="shared" si="2"/>
        <v>14.200000000000003</v>
      </c>
      <c r="B106" s="56">
        <v>85.8</v>
      </c>
      <c r="C106" s="56">
        <f t="shared" si="3"/>
        <v>1.5</v>
      </c>
    </row>
    <row r="107" spans="1:3" x14ac:dyDescent="0.25">
      <c r="A107" s="56">
        <f t="shared" si="2"/>
        <v>12.900000000000006</v>
      </c>
      <c r="B107" s="56">
        <v>87.1</v>
      </c>
      <c r="C107" s="56">
        <f t="shared" si="3"/>
        <v>1.2999999999999972</v>
      </c>
    </row>
    <row r="108" spans="1:3" x14ac:dyDescent="0.25">
      <c r="A108" s="56">
        <f t="shared" si="2"/>
        <v>11.5</v>
      </c>
      <c r="B108" s="56">
        <v>88.5</v>
      </c>
      <c r="C108" s="56">
        <f t="shared" si="3"/>
        <v>1.4000000000000057</v>
      </c>
    </row>
    <row r="109" spans="1:3" x14ac:dyDescent="0.25">
      <c r="A109" s="56">
        <f t="shared" si="2"/>
        <v>10.599999999999994</v>
      </c>
      <c r="B109" s="56">
        <v>89.4</v>
      </c>
      <c r="C109" s="56">
        <f t="shared" si="3"/>
        <v>0.90000000000000568</v>
      </c>
    </row>
    <row r="110" spans="1:3" x14ac:dyDescent="0.25">
      <c r="A110" s="56">
        <f t="shared" si="2"/>
        <v>11.400000000000006</v>
      </c>
      <c r="B110" s="56">
        <v>88.6</v>
      </c>
      <c r="C110" s="56">
        <f t="shared" si="3"/>
        <v>0.80000000000001137</v>
      </c>
    </row>
    <row r="111" spans="1:3" x14ac:dyDescent="0.25">
      <c r="A111" s="56">
        <f t="shared" si="2"/>
        <v>10.400000000000006</v>
      </c>
      <c r="B111" s="56">
        <v>89.6</v>
      </c>
      <c r="C111" s="56">
        <f t="shared" si="3"/>
        <v>1</v>
      </c>
    </row>
    <row r="112" spans="1:3" x14ac:dyDescent="0.25">
      <c r="A112" s="56">
        <f t="shared" si="2"/>
        <v>11.400000000000006</v>
      </c>
      <c r="B112" s="56">
        <v>88.6</v>
      </c>
      <c r="C112" s="56">
        <f t="shared" si="3"/>
        <v>1</v>
      </c>
    </row>
    <row r="113" spans="1:3" x14ac:dyDescent="0.25">
      <c r="A113" s="56">
        <f t="shared" si="2"/>
        <v>12.200000000000003</v>
      </c>
      <c r="B113" s="56">
        <v>87.8</v>
      </c>
      <c r="C113" s="56">
        <f t="shared" si="3"/>
        <v>0.79999999999999716</v>
      </c>
    </row>
    <row r="114" spans="1:3" x14ac:dyDescent="0.25">
      <c r="A114" s="56">
        <f t="shared" si="2"/>
        <v>11.599999999999994</v>
      </c>
      <c r="B114" s="56">
        <v>88.4</v>
      </c>
      <c r="C114" s="56">
        <f t="shared" si="3"/>
        <v>0.60000000000000853</v>
      </c>
    </row>
    <row r="115" spans="1:3" x14ac:dyDescent="0.25">
      <c r="A115" s="56">
        <f t="shared" si="2"/>
        <v>12.5</v>
      </c>
      <c r="B115" s="56">
        <v>87.5</v>
      </c>
      <c r="C115" s="56">
        <f t="shared" si="3"/>
        <v>0.90000000000000568</v>
      </c>
    </row>
    <row r="116" spans="1:3" x14ac:dyDescent="0.25">
      <c r="A116" s="56">
        <f t="shared" si="2"/>
        <v>13.900000000000006</v>
      </c>
      <c r="B116" s="56">
        <v>86.1</v>
      </c>
      <c r="C116" s="56">
        <f t="shared" si="3"/>
        <v>1.4000000000000057</v>
      </c>
    </row>
    <row r="117" spans="1:3" x14ac:dyDescent="0.25">
      <c r="A117" s="56">
        <f t="shared" si="2"/>
        <v>12.700000000000003</v>
      </c>
      <c r="B117" s="56">
        <v>87.3</v>
      </c>
      <c r="C117" s="56">
        <f t="shared" si="3"/>
        <v>1.2000000000000028</v>
      </c>
    </row>
    <row r="118" spans="1:3" x14ac:dyDescent="0.25">
      <c r="A118" s="56">
        <f t="shared" si="2"/>
        <v>11.599999999999994</v>
      </c>
      <c r="B118" s="56">
        <v>88.4</v>
      </c>
      <c r="C118" s="56">
        <f t="shared" si="3"/>
        <v>1.1000000000000085</v>
      </c>
    </row>
    <row r="119" spans="1:3" x14ac:dyDescent="0.25">
      <c r="A119" s="56">
        <f t="shared" si="2"/>
        <v>12.900000000000006</v>
      </c>
      <c r="B119" s="56">
        <v>87.1</v>
      </c>
      <c r="C119" s="56">
        <f t="shared" si="3"/>
        <v>1.3000000000000114</v>
      </c>
    </row>
    <row r="120" spans="1:3" x14ac:dyDescent="0.25">
      <c r="A120" s="56">
        <f t="shared" si="2"/>
        <v>15.299999999999997</v>
      </c>
      <c r="B120" s="57">
        <v>84.7</v>
      </c>
      <c r="C120" s="56">
        <f t="shared" si="3"/>
        <v>2.3999999999999915</v>
      </c>
    </row>
    <row r="121" spans="1:3" x14ac:dyDescent="0.25">
      <c r="A121" s="56">
        <f t="shared" si="2"/>
        <v>19.099999999999994</v>
      </c>
      <c r="B121" s="56">
        <v>80.900000000000006</v>
      </c>
      <c r="C121" s="56">
        <f t="shared" si="3"/>
        <v>3.7999999999999972</v>
      </c>
    </row>
    <row r="122" spans="1:3" x14ac:dyDescent="0.25">
      <c r="A122" s="56">
        <f t="shared" si="2"/>
        <v>17.700000000000003</v>
      </c>
      <c r="B122" s="56">
        <v>82.3</v>
      </c>
      <c r="C122" s="56">
        <f t="shared" si="3"/>
        <v>1.3999999999999915</v>
      </c>
    </row>
    <row r="123" spans="1:3" x14ac:dyDescent="0.25">
      <c r="A123" s="56">
        <f t="shared" si="2"/>
        <v>15.900000000000006</v>
      </c>
      <c r="B123" s="56">
        <v>84.1</v>
      </c>
      <c r="C123" s="56">
        <f t="shared" si="3"/>
        <v>1.7999999999999972</v>
      </c>
    </row>
    <row r="124" spans="1:3" x14ac:dyDescent="0.25">
      <c r="A124" s="56">
        <f t="shared" si="2"/>
        <v>17.200000000000003</v>
      </c>
      <c r="B124" s="56">
        <v>82.8</v>
      </c>
      <c r="C124" s="56">
        <f t="shared" si="3"/>
        <v>1.2999999999999972</v>
      </c>
    </row>
    <row r="125" spans="1:3" x14ac:dyDescent="0.25">
      <c r="A125" s="56">
        <f t="shared" si="2"/>
        <v>18.700000000000003</v>
      </c>
      <c r="B125" s="56">
        <v>81.3</v>
      </c>
      <c r="C125" s="56">
        <f t="shared" si="3"/>
        <v>1.5</v>
      </c>
    </row>
    <row r="126" spans="1:3" x14ac:dyDescent="0.25">
      <c r="A126" s="56">
        <f t="shared" si="2"/>
        <v>16.299999999999997</v>
      </c>
      <c r="B126" s="57">
        <v>83.7</v>
      </c>
      <c r="C126" s="56">
        <f t="shared" si="3"/>
        <v>2.4000000000000057</v>
      </c>
    </row>
    <row r="127" spans="1:3" x14ac:dyDescent="0.25">
      <c r="A127" s="56">
        <f t="shared" si="2"/>
        <v>12.5</v>
      </c>
      <c r="B127" s="56">
        <v>87.5</v>
      </c>
      <c r="C127" s="56">
        <f t="shared" si="3"/>
        <v>3.7999999999999972</v>
      </c>
    </row>
    <row r="128" spans="1:3" x14ac:dyDescent="0.25">
      <c r="A128" s="56">
        <f t="shared" si="2"/>
        <v>14.099999999999994</v>
      </c>
      <c r="B128" s="56">
        <v>85.9</v>
      </c>
      <c r="C128" s="56">
        <f t="shared" si="3"/>
        <v>1.5999999999999943</v>
      </c>
    </row>
    <row r="129" spans="1:3" x14ac:dyDescent="0.25">
      <c r="A129" s="56">
        <f t="shared" si="2"/>
        <v>12.700000000000003</v>
      </c>
      <c r="B129" s="56">
        <v>87.3</v>
      </c>
      <c r="C129" s="56">
        <f t="shared" si="3"/>
        <v>1.3999999999999915</v>
      </c>
    </row>
    <row r="130" spans="1:3" x14ac:dyDescent="0.25">
      <c r="A130" s="56">
        <f t="shared" si="2"/>
        <v>11.400000000000006</v>
      </c>
      <c r="B130" s="56">
        <v>88.6</v>
      </c>
      <c r="C130" s="56">
        <f t="shared" si="3"/>
        <v>1.2999999999999972</v>
      </c>
    </row>
    <row r="131" spans="1:3" x14ac:dyDescent="0.25">
      <c r="A131" s="56">
        <f t="shared" si="2"/>
        <v>10.5</v>
      </c>
      <c r="B131" s="56">
        <v>89.5</v>
      </c>
      <c r="C131" s="56">
        <f t="shared" si="3"/>
        <v>0.90000000000000568</v>
      </c>
    </row>
    <row r="132" spans="1:3" x14ac:dyDescent="0.25">
      <c r="A132" s="56">
        <f t="shared" ref="A132:A195" si="4">100-B132</f>
        <v>11.200000000000003</v>
      </c>
      <c r="B132" s="56">
        <v>88.8</v>
      </c>
      <c r="C132" s="56">
        <f t="shared" ref="C132:C195" si="5">ABS(A132-A131)</f>
        <v>0.70000000000000284</v>
      </c>
    </row>
    <row r="133" spans="1:3" x14ac:dyDescent="0.25">
      <c r="A133" s="56">
        <f t="shared" si="4"/>
        <v>10</v>
      </c>
      <c r="B133" s="56">
        <v>90</v>
      </c>
      <c r="C133" s="56">
        <f t="shared" si="5"/>
        <v>1.2000000000000028</v>
      </c>
    </row>
    <row r="134" spans="1:3" x14ac:dyDescent="0.25">
      <c r="A134" s="56">
        <f t="shared" si="4"/>
        <v>11</v>
      </c>
      <c r="B134" s="56">
        <v>89</v>
      </c>
      <c r="C134" s="56">
        <f t="shared" si="5"/>
        <v>1</v>
      </c>
    </row>
    <row r="135" spans="1:3" x14ac:dyDescent="0.25">
      <c r="A135" s="56">
        <f t="shared" si="4"/>
        <v>11.799999999999997</v>
      </c>
      <c r="B135" s="56">
        <v>88.2</v>
      </c>
      <c r="C135" s="56">
        <f t="shared" si="5"/>
        <v>0.79999999999999716</v>
      </c>
    </row>
    <row r="136" spans="1:3" x14ac:dyDescent="0.25">
      <c r="A136" s="56">
        <f t="shared" si="4"/>
        <v>12.299999999999997</v>
      </c>
      <c r="B136" s="56">
        <v>87.7</v>
      </c>
      <c r="C136" s="56">
        <f t="shared" si="5"/>
        <v>0.5</v>
      </c>
    </row>
    <row r="137" spans="1:3" x14ac:dyDescent="0.25">
      <c r="A137" s="56">
        <f t="shared" si="4"/>
        <v>12.5</v>
      </c>
      <c r="B137" s="56">
        <v>87.5</v>
      </c>
      <c r="C137" s="56">
        <f t="shared" si="5"/>
        <v>0.20000000000000284</v>
      </c>
    </row>
    <row r="138" spans="1:3" x14ac:dyDescent="0.25">
      <c r="A138" s="56">
        <f t="shared" si="4"/>
        <v>11.200000000000003</v>
      </c>
      <c r="B138" s="56">
        <v>88.8</v>
      </c>
      <c r="C138" s="56">
        <f t="shared" si="5"/>
        <v>1.2999999999999972</v>
      </c>
    </row>
    <row r="139" spans="1:3" x14ac:dyDescent="0.25">
      <c r="A139" s="56">
        <f t="shared" si="4"/>
        <v>10.299999999999997</v>
      </c>
      <c r="B139" s="56">
        <v>89.7</v>
      </c>
      <c r="C139" s="56">
        <f t="shared" si="5"/>
        <v>0.90000000000000568</v>
      </c>
    </row>
    <row r="140" spans="1:3" x14ac:dyDescent="0.25">
      <c r="A140" s="56">
        <f t="shared" si="4"/>
        <v>9.7000000000000028</v>
      </c>
      <c r="B140" s="56">
        <v>90.3</v>
      </c>
      <c r="C140" s="56">
        <f t="shared" si="5"/>
        <v>0.59999999999999432</v>
      </c>
    </row>
    <row r="141" spans="1:3" x14ac:dyDescent="0.25">
      <c r="A141" s="56">
        <f t="shared" si="4"/>
        <v>10</v>
      </c>
      <c r="B141" s="56">
        <v>90</v>
      </c>
      <c r="C141" s="56">
        <f t="shared" si="5"/>
        <v>0.29999999999999716</v>
      </c>
    </row>
    <row r="142" spans="1:3" x14ac:dyDescent="0.25">
      <c r="A142" s="56">
        <f t="shared" si="4"/>
        <v>10.900000000000006</v>
      </c>
      <c r="B142" s="63">
        <v>89.1</v>
      </c>
      <c r="C142" s="56">
        <f t="shared" si="5"/>
        <v>0.90000000000000568</v>
      </c>
    </row>
    <row r="143" spans="1:3" x14ac:dyDescent="0.25">
      <c r="A143" s="56">
        <f t="shared" si="4"/>
        <v>13.099999999999994</v>
      </c>
      <c r="B143" s="56">
        <v>86.9</v>
      </c>
      <c r="C143" s="56">
        <f t="shared" si="5"/>
        <v>2.1999999999999886</v>
      </c>
    </row>
    <row r="144" spans="1:3" x14ac:dyDescent="0.25">
      <c r="A144" s="56">
        <f t="shared" si="4"/>
        <v>16.5</v>
      </c>
      <c r="B144" s="57">
        <v>83.5</v>
      </c>
      <c r="C144" s="56">
        <f t="shared" si="5"/>
        <v>3.4000000000000057</v>
      </c>
    </row>
    <row r="145" spans="1:3" x14ac:dyDescent="0.25">
      <c r="A145" s="56">
        <f t="shared" si="4"/>
        <v>22</v>
      </c>
      <c r="B145" s="56">
        <v>78</v>
      </c>
      <c r="C145" s="56">
        <f t="shared" si="5"/>
        <v>5.5</v>
      </c>
    </row>
    <row r="146" spans="1:3" x14ac:dyDescent="0.25">
      <c r="A146" s="56">
        <f t="shared" si="4"/>
        <v>23.200000000000003</v>
      </c>
      <c r="B146" s="56">
        <v>76.8</v>
      </c>
      <c r="C146" s="56">
        <f t="shared" si="5"/>
        <v>1.2000000000000028</v>
      </c>
    </row>
    <row r="147" spans="1:3" x14ac:dyDescent="0.25">
      <c r="A147" s="56">
        <f t="shared" si="4"/>
        <v>24.200000000000003</v>
      </c>
      <c r="B147" s="56">
        <v>75.8</v>
      </c>
      <c r="C147" s="56">
        <f t="shared" si="5"/>
        <v>1</v>
      </c>
    </row>
    <row r="148" spans="1:3" x14ac:dyDescent="0.25">
      <c r="A148" s="56">
        <f t="shared" si="4"/>
        <v>24.799999999999997</v>
      </c>
      <c r="B148" s="60">
        <v>75.2</v>
      </c>
      <c r="C148" s="56">
        <f t="shared" si="5"/>
        <v>0.59999999999999432</v>
      </c>
    </row>
    <row r="149" spans="1:3" x14ac:dyDescent="0.25">
      <c r="A149" s="56">
        <f t="shared" si="4"/>
        <v>25</v>
      </c>
      <c r="B149" s="21">
        <v>75</v>
      </c>
      <c r="C149" s="56">
        <f t="shared" si="5"/>
        <v>0.20000000000000284</v>
      </c>
    </row>
    <row r="150" spans="1:3" x14ac:dyDescent="0.25">
      <c r="A150" s="56">
        <f t="shared" si="4"/>
        <v>23.5</v>
      </c>
      <c r="B150" s="56">
        <v>76.5</v>
      </c>
      <c r="C150" s="56">
        <f t="shared" si="5"/>
        <v>1.5</v>
      </c>
    </row>
    <row r="151" spans="1:3" x14ac:dyDescent="0.25">
      <c r="A151" s="56">
        <f t="shared" si="4"/>
        <v>22.5</v>
      </c>
      <c r="B151" s="56">
        <v>77.5</v>
      </c>
      <c r="C151" s="56">
        <f t="shared" si="5"/>
        <v>1</v>
      </c>
    </row>
    <row r="152" spans="1:3" x14ac:dyDescent="0.25">
      <c r="A152" s="56">
        <f t="shared" si="4"/>
        <v>21.799999999999997</v>
      </c>
      <c r="B152" s="56">
        <v>78.2</v>
      </c>
      <c r="C152" s="56">
        <f t="shared" si="5"/>
        <v>0.70000000000000284</v>
      </c>
    </row>
    <row r="153" spans="1:3" x14ac:dyDescent="0.25">
      <c r="A153" s="56">
        <f t="shared" si="4"/>
        <v>22.200000000000003</v>
      </c>
      <c r="B153" s="56">
        <v>77.8</v>
      </c>
      <c r="C153" s="56">
        <f t="shared" si="5"/>
        <v>0.40000000000000568</v>
      </c>
    </row>
    <row r="154" spans="1:3" x14ac:dyDescent="0.25">
      <c r="A154" s="56">
        <f t="shared" si="4"/>
        <v>21.599999999999994</v>
      </c>
      <c r="B154" s="56">
        <v>78.400000000000006</v>
      </c>
      <c r="C154" s="56">
        <f t="shared" si="5"/>
        <v>0.60000000000000853</v>
      </c>
    </row>
    <row r="155" spans="1:3" x14ac:dyDescent="0.25">
      <c r="A155" s="56">
        <f t="shared" si="4"/>
        <v>19.400000000000006</v>
      </c>
      <c r="B155" s="56">
        <v>80.599999999999994</v>
      </c>
      <c r="C155" s="56">
        <f t="shared" si="5"/>
        <v>2.1999999999999886</v>
      </c>
    </row>
    <row r="156" spans="1:3" x14ac:dyDescent="0.25">
      <c r="A156" s="56">
        <f t="shared" si="4"/>
        <v>21.299999999999997</v>
      </c>
      <c r="B156" s="56">
        <v>78.7</v>
      </c>
      <c r="C156" s="56">
        <f t="shared" si="5"/>
        <v>1.8999999999999915</v>
      </c>
    </row>
    <row r="157" spans="1:3" x14ac:dyDescent="0.25">
      <c r="A157" s="56">
        <f t="shared" si="4"/>
        <v>23</v>
      </c>
      <c r="B157" s="56">
        <v>77</v>
      </c>
      <c r="C157" s="56">
        <f t="shared" si="5"/>
        <v>1.7000000000000028</v>
      </c>
    </row>
    <row r="158" spans="1:3" x14ac:dyDescent="0.25">
      <c r="A158" s="56">
        <f t="shared" si="4"/>
        <v>24.400000000000006</v>
      </c>
      <c r="B158" s="56">
        <v>75.599999999999994</v>
      </c>
      <c r="C158" s="56">
        <f t="shared" si="5"/>
        <v>1.4000000000000057</v>
      </c>
    </row>
    <row r="159" spans="1:3" x14ac:dyDescent="0.25">
      <c r="A159" s="56">
        <f t="shared" si="4"/>
        <v>23.400000000000006</v>
      </c>
      <c r="B159" s="56">
        <v>76.599999999999994</v>
      </c>
      <c r="C159" s="56">
        <f t="shared" si="5"/>
        <v>1</v>
      </c>
    </row>
    <row r="160" spans="1:3" x14ac:dyDescent="0.25">
      <c r="A160" s="56">
        <f t="shared" si="4"/>
        <v>25</v>
      </c>
      <c r="B160" s="56">
        <v>75</v>
      </c>
      <c r="C160" s="56">
        <f t="shared" si="5"/>
        <v>1.5999999999999943</v>
      </c>
    </row>
    <row r="161" spans="1:3" x14ac:dyDescent="0.25">
      <c r="A161" s="56">
        <f t="shared" si="4"/>
        <v>27.400000000000006</v>
      </c>
      <c r="B161" s="56">
        <v>72.599999999999994</v>
      </c>
      <c r="C161" s="56">
        <f t="shared" si="5"/>
        <v>2.4000000000000057</v>
      </c>
    </row>
    <row r="162" spans="1:3" x14ac:dyDescent="0.25">
      <c r="A162" s="56">
        <f t="shared" si="4"/>
        <v>25.400000000000006</v>
      </c>
      <c r="B162" s="56">
        <v>74.599999999999994</v>
      </c>
      <c r="C162" s="56">
        <f t="shared" si="5"/>
        <v>2</v>
      </c>
    </row>
    <row r="163" spans="1:3" x14ac:dyDescent="0.25">
      <c r="A163" s="56">
        <f t="shared" si="4"/>
        <v>28.400000000000006</v>
      </c>
      <c r="B163" s="56">
        <v>71.599999999999994</v>
      </c>
      <c r="C163" s="56">
        <f t="shared" si="5"/>
        <v>3</v>
      </c>
    </row>
    <row r="164" spans="1:3" x14ac:dyDescent="0.25">
      <c r="A164" s="56">
        <f t="shared" si="4"/>
        <v>32.599999999999994</v>
      </c>
      <c r="B164" s="57">
        <v>67.400000000000006</v>
      </c>
      <c r="C164" s="56">
        <f t="shared" si="5"/>
        <v>4.1999999999999886</v>
      </c>
    </row>
    <row r="165" spans="1:3" x14ac:dyDescent="0.25">
      <c r="A165" s="56">
        <f t="shared" si="4"/>
        <v>30</v>
      </c>
      <c r="B165" s="57">
        <v>70</v>
      </c>
      <c r="C165" s="56">
        <f t="shared" si="5"/>
        <v>2.5999999999999943</v>
      </c>
    </row>
    <row r="166" spans="1:3" x14ac:dyDescent="0.25">
      <c r="A166" s="56">
        <f t="shared" si="4"/>
        <v>36.700000000000003</v>
      </c>
      <c r="B166" s="56">
        <v>63.3</v>
      </c>
      <c r="C166" s="56">
        <f t="shared" si="5"/>
        <v>6.7000000000000028</v>
      </c>
    </row>
    <row r="167" spans="1:3" x14ac:dyDescent="0.25">
      <c r="A167" s="56">
        <f t="shared" si="4"/>
        <v>34.299999999999997</v>
      </c>
      <c r="B167" s="56">
        <v>65.7</v>
      </c>
      <c r="C167" s="56">
        <f t="shared" si="5"/>
        <v>2.4000000000000057</v>
      </c>
    </row>
    <row r="168" spans="1:3" x14ac:dyDescent="0.25">
      <c r="A168" s="56">
        <f t="shared" si="4"/>
        <v>36.4</v>
      </c>
      <c r="B168" s="56">
        <v>63.6</v>
      </c>
      <c r="C168" s="56">
        <f t="shared" si="5"/>
        <v>2.1000000000000014</v>
      </c>
    </row>
    <row r="169" spans="1:3" x14ac:dyDescent="0.25">
      <c r="A169" s="56">
        <f t="shared" si="4"/>
        <v>38.299999999999997</v>
      </c>
      <c r="B169" s="56">
        <v>61.7</v>
      </c>
      <c r="C169" s="56">
        <f t="shared" si="5"/>
        <v>1.8999999999999986</v>
      </c>
    </row>
    <row r="170" spans="1:3" x14ac:dyDescent="0.25">
      <c r="A170" s="56">
        <f t="shared" si="4"/>
        <v>39.799999999999997</v>
      </c>
      <c r="B170" s="56">
        <v>60.2</v>
      </c>
      <c r="C170" s="56">
        <f t="shared" si="5"/>
        <v>1.5</v>
      </c>
    </row>
    <row r="171" spans="1:3" x14ac:dyDescent="0.25">
      <c r="A171" s="56">
        <f t="shared" si="4"/>
        <v>40.5</v>
      </c>
      <c r="B171" s="56">
        <v>59.5</v>
      </c>
      <c r="C171" s="56">
        <f t="shared" si="5"/>
        <v>0.70000000000000284</v>
      </c>
    </row>
    <row r="172" spans="1:3" x14ac:dyDescent="0.25">
      <c r="A172" s="56">
        <f t="shared" si="4"/>
        <v>41.9</v>
      </c>
      <c r="B172" s="56">
        <v>58.1</v>
      </c>
      <c r="C172" s="56">
        <f t="shared" si="5"/>
        <v>1.3999999999999986</v>
      </c>
    </row>
    <row r="173" spans="1:3" x14ac:dyDescent="0.25">
      <c r="A173" s="56">
        <f t="shared" si="4"/>
        <v>43.9</v>
      </c>
      <c r="B173" s="56">
        <v>56.1</v>
      </c>
      <c r="C173" s="56">
        <f t="shared" si="5"/>
        <v>2</v>
      </c>
    </row>
    <row r="174" spans="1:3" x14ac:dyDescent="0.25">
      <c r="A174" s="56">
        <f t="shared" si="4"/>
        <v>46</v>
      </c>
      <c r="B174" s="57">
        <v>54</v>
      </c>
      <c r="C174" s="56">
        <f t="shared" si="5"/>
        <v>2.1000000000000014</v>
      </c>
    </row>
    <row r="175" spans="1:3" x14ac:dyDescent="0.25">
      <c r="A175" s="56">
        <f t="shared" si="4"/>
        <v>47.5</v>
      </c>
      <c r="B175" s="56">
        <v>52.5</v>
      </c>
      <c r="C175" s="56">
        <f t="shared" si="5"/>
        <v>1.5</v>
      </c>
    </row>
    <row r="176" spans="1:3" x14ac:dyDescent="0.25">
      <c r="A176" s="56">
        <f t="shared" si="4"/>
        <v>48.2</v>
      </c>
      <c r="B176" s="56">
        <v>51.8</v>
      </c>
      <c r="C176" s="56">
        <f t="shared" si="5"/>
        <v>0.70000000000000284</v>
      </c>
    </row>
    <row r="177" spans="1:3" x14ac:dyDescent="0.25">
      <c r="A177" s="56">
        <f t="shared" si="4"/>
        <v>48.7</v>
      </c>
      <c r="B177" s="56">
        <v>51.3</v>
      </c>
      <c r="C177" s="56">
        <f t="shared" si="5"/>
        <v>0.5</v>
      </c>
    </row>
    <row r="178" spans="1:3" x14ac:dyDescent="0.25">
      <c r="A178" s="56">
        <f t="shared" si="4"/>
        <v>49</v>
      </c>
      <c r="B178" s="56">
        <v>51</v>
      </c>
      <c r="C178" s="56">
        <f t="shared" si="5"/>
        <v>0.29999999999999716</v>
      </c>
    </row>
    <row r="179" spans="1:3" x14ac:dyDescent="0.25">
      <c r="A179" s="56">
        <f t="shared" si="4"/>
        <v>49.2</v>
      </c>
      <c r="B179" s="56">
        <v>50.8</v>
      </c>
      <c r="C179" s="56">
        <f t="shared" si="5"/>
        <v>0.20000000000000284</v>
      </c>
    </row>
    <row r="180" spans="1:3" x14ac:dyDescent="0.25">
      <c r="A180" s="56">
        <f t="shared" si="4"/>
        <v>49</v>
      </c>
      <c r="B180" s="56">
        <v>51</v>
      </c>
      <c r="C180" s="56">
        <f t="shared" si="5"/>
        <v>0.20000000000000284</v>
      </c>
    </row>
    <row r="181" spans="1:3" x14ac:dyDescent="0.25">
      <c r="A181" s="56">
        <f t="shared" si="4"/>
        <v>48.8</v>
      </c>
      <c r="B181" s="56">
        <v>51.2</v>
      </c>
      <c r="C181" s="56">
        <f t="shared" si="5"/>
        <v>0.20000000000000284</v>
      </c>
    </row>
    <row r="182" spans="1:3" x14ac:dyDescent="0.25">
      <c r="A182" s="56">
        <f t="shared" si="4"/>
        <v>49</v>
      </c>
      <c r="B182" s="56">
        <v>51</v>
      </c>
      <c r="C182" s="56">
        <f t="shared" si="5"/>
        <v>0.20000000000000284</v>
      </c>
    </row>
    <row r="183" spans="1:3" x14ac:dyDescent="0.25">
      <c r="A183" s="56">
        <f t="shared" si="4"/>
        <v>49.2</v>
      </c>
      <c r="B183" s="56">
        <v>50.8</v>
      </c>
      <c r="C183" s="56">
        <f t="shared" si="5"/>
        <v>0.20000000000000284</v>
      </c>
    </row>
    <row r="184" spans="1:3" x14ac:dyDescent="0.25">
      <c r="A184" s="56">
        <f t="shared" si="4"/>
        <v>49.5</v>
      </c>
      <c r="B184" s="60">
        <v>50.5</v>
      </c>
      <c r="C184" s="56">
        <f t="shared" si="5"/>
        <v>0.29999999999999716</v>
      </c>
    </row>
    <row r="185" spans="1:3" x14ac:dyDescent="0.25">
      <c r="A185" s="56">
        <f t="shared" si="4"/>
        <v>49.2</v>
      </c>
      <c r="B185" s="56">
        <v>50.8</v>
      </c>
      <c r="C185" s="56">
        <f t="shared" si="5"/>
        <v>0.29999999999999716</v>
      </c>
    </row>
    <row r="186" spans="1:3" x14ac:dyDescent="0.25">
      <c r="A186" s="56">
        <f t="shared" si="4"/>
        <v>49.5</v>
      </c>
      <c r="B186" s="60">
        <v>50.5</v>
      </c>
      <c r="C186" s="56">
        <f t="shared" si="5"/>
        <v>0.29999999999999716</v>
      </c>
    </row>
    <row r="187" spans="1:3" x14ac:dyDescent="0.25">
      <c r="A187" s="56">
        <f t="shared" si="4"/>
        <v>50</v>
      </c>
      <c r="B187" s="21">
        <v>50</v>
      </c>
      <c r="C187" s="56">
        <f t="shared" si="5"/>
        <v>0.5</v>
      </c>
    </row>
    <row r="188" spans="1:3" x14ac:dyDescent="0.25">
      <c r="A188" s="56">
        <f t="shared" si="4"/>
        <v>45.6</v>
      </c>
      <c r="B188" s="56">
        <v>54.4</v>
      </c>
      <c r="C188" s="56">
        <f t="shared" si="5"/>
        <v>4.3999999999999986</v>
      </c>
    </row>
    <row r="189" spans="1:3" x14ac:dyDescent="0.25">
      <c r="A189" s="56">
        <f t="shared" si="4"/>
        <v>39.700000000000003</v>
      </c>
      <c r="B189" s="56">
        <v>60.3</v>
      </c>
      <c r="C189" s="56">
        <f t="shared" si="5"/>
        <v>5.8999999999999986</v>
      </c>
    </row>
    <row r="190" spans="1:3" x14ac:dyDescent="0.25">
      <c r="A190" s="56">
        <f t="shared" si="4"/>
        <v>43.8</v>
      </c>
      <c r="B190" s="56">
        <v>56.2</v>
      </c>
      <c r="C190" s="56">
        <f t="shared" si="5"/>
        <v>4.0999999999999943</v>
      </c>
    </row>
    <row r="191" spans="1:3" x14ac:dyDescent="0.25">
      <c r="A191" s="56">
        <f t="shared" si="4"/>
        <v>48.7</v>
      </c>
      <c r="B191" s="56">
        <v>51.3</v>
      </c>
      <c r="C191" s="56">
        <f t="shared" si="5"/>
        <v>4.9000000000000057</v>
      </c>
    </row>
    <row r="192" spans="1:3" x14ac:dyDescent="0.25">
      <c r="A192" s="56">
        <f t="shared" si="4"/>
        <v>48.7</v>
      </c>
      <c r="B192" s="56">
        <v>51.3</v>
      </c>
      <c r="C192" s="56">
        <f t="shared" si="5"/>
        <v>0</v>
      </c>
    </row>
    <row r="193" spans="1:3" x14ac:dyDescent="0.25">
      <c r="A193" s="56">
        <f t="shared" si="4"/>
        <v>48.7</v>
      </c>
      <c r="B193" s="56">
        <v>51.3</v>
      </c>
      <c r="C193" s="56">
        <f t="shared" si="5"/>
        <v>0</v>
      </c>
    </row>
    <row r="194" spans="1:3" x14ac:dyDescent="0.25">
      <c r="A194" s="56">
        <f t="shared" si="4"/>
        <v>53.7</v>
      </c>
      <c r="B194" s="56">
        <v>46.3</v>
      </c>
      <c r="C194" s="56">
        <f t="shared" si="5"/>
        <v>5</v>
      </c>
    </row>
    <row r="195" spans="1:3" x14ac:dyDescent="0.25">
      <c r="A195" s="56">
        <f t="shared" si="4"/>
        <v>48.7</v>
      </c>
      <c r="B195" s="56">
        <v>51.3</v>
      </c>
      <c r="C195" s="56">
        <f t="shared" si="5"/>
        <v>5</v>
      </c>
    </row>
    <row r="196" spans="1:3" x14ac:dyDescent="0.25">
      <c r="A196" s="56">
        <f t="shared" ref="A196:A259" si="6">100-B196</f>
        <v>53.7</v>
      </c>
      <c r="B196" s="56">
        <v>46.3</v>
      </c>
      <c r="C196" s="56">
        <f t="shared" ref="C196:C259" si="7">ABS(A196-A195)</f>
        <v>5</v>
      </c>
    </row>
    <row r="197" spans="1:3" x14ac:dyDescent="0.25">
      <c r="A197" s="56">
        <f t="shared" si="6"/>
        <v>48.7</v>
      </c>
      <c r="B197" s="56">
        <v>51.3</v>
      </c>
      <c r="C197" s="56">
        <f t="shared" si="7"/>
        <v>5</v>
      </c>
    </row>
    <row r="198" spans="1:3" x14ac:dyDescent="0.25">
      <c r="A198" s="56">
        <f t="shared" si="6"/>
        <v>40.9</v>
      </c>
      <c r="B198" s="57">
        <v>59.1</v>
      </c>
      <c r="C198" s="56">
        <f t="shared" si="7"/>
        <v>7.8000000000000043</v>
      </c>
    </row>
    <row r="199" spans="1:3" x14ac:dyDescent="0.25">
      <c r="A199" s="56">
        <f t="shared" si="6"/>
        <v>48.7</v>
      </c>
      <c r="B199" s="56">
        <v>51.3</v>
      </c>
      <c r="C199" s="56">
        <f t="shared" si="7"/>
        <v>7.8000000000000043</v>
      </c>
    </row>
    <row r="200" spans="1:3" x14ac:dyDescent="0.25">
      <c r="A200" s="56">
        <f t="shared" si="6"/>
        <v>40.9</v>
      </c>
      <c r="B200" s="57">
        <v>59.1</v>
      </c>
      <c r="C200" s="56">
        <f t="shared" si="7"/>
        <v>7.8000000000000043</v>
      </c>
    </row>
    <row r="201" spans="1:3" x14ac:dyDescent="0.25">
      <c r="A201" s="56">
        <f t="shared" si="6"/>
        <v>28.799999999999997</v>
      </c>
      <c r="B201" s="56">
        <v>71.2</v>
      </c>
      <c r="C201" s="56">
        <f t="shared" si="7"/>
        <v>12.100000000000001</v>
      </c>
    </row>
    <row r="202" spans="1:3" x14ac:dyDescent="0.25">
      <c r="A202" s="56">
        <f t="shared" si="6"/>
        <v>33.200000000000003</v>
      </c>
      <c r="B202" s="56">
        <v>66.8</v>
      </c>
      <c r="C202" s="56">
        <f t="shared" si="7"/>
        <v>4.4000000000000057</v>
      </c>
    </row>
    <row r="203" spans="1:3" x14ac:dyDescent="0.25">
      <c r="A203" s="56">
        <f t="shared" si="6"/>
        <v>39.1</v>
      </c>
      <c r="B203" s="56">
        <v>60.9</v>
      </c>
      <c r="C203" s="56">
        <f t="shared" si="7"/>
        <v>5.8999999999999986</v>
      </c>
    </row>
    <row r="204" spans="1:3" x14ac:dyDescent="0.25">
      <c r="A204" s="56">
        <f t="shared" si="6"/>
        <v>45.5</v>
      </c>
      <c r="B204" s="57">
        <v>54.5</v>
      </c>
      <c r="C204" s="56">
        <f t="shared" si="7"/>
        <v>6.3999999999999986</v>
      </c>
    </row>
    <row r="205" spans="1:3" x14ac:dyDescent="0.25">
      <c r="A205" s="56">
        <f t="shared" si="6"/>
        <v>42.6</v>
      </c>
      <c r="B205" s="57">
        <v>57.4</v>
      </c>
      <c r="C205" s="56">
        <f t="shared" si="7"/>
        <v>2.8999999999999986</v>
      </c>
    </row>
    <row r="206" spans="1:3" x14ac:dyDescent="0.25">
      <c r="A206" s="56">
        <f t="shared" si="6"/>
        <v>50</v>
      </c>
      <c r="B206" s="61">
        <v>50</v>
      </c>
      <c r="C206" s="56">
        <f t="shared" si="7"/>
        <v>7.3999999999999986</v>
      </c>
    </row>
    <row r="207" spans="1:3" x14ac:dyDescent="0.25">
      <c r="A207" s="56">
        <f t="shared" si="6"/>
        <v>45.1</v>
      </c>
      <c r="B207" s="56">
        <v>54.9</v>
      </c>
      <c r="C207" s="56">
        <f t="shared" si="7"/>
        <v>4.8999999999999986</v>
      </c>
    </row>
    <row r="208" spans="1:3" x14ac:dyDescent="0.25">
      <c r="A208" s="56">
        <f t="shared" si="6"/>
        <v>49.3</v>
      </c>
      <c r="B208" s="56">
        <v>50.7</v>
      </c>
      <c r="C208" s="56">
        <f t="shared" si="7"/>
        <v>4.1999999999999957</v>
      </c>
    </row>
    <row r="209" spans="1:3" x14ac:dyDescent="0.25">
      <c r="A209" s="56">
        <f t="shared" si="6"/>
        <v>43.2</v>
      </c>
      <c r="B209" s="56">
        <v>56.8</v>
      </c>
      <c r="C209" s="56">
        <f t="shared" si="7"/>
        <v>6.0999999999999943</v>
      </c>
    </row>
    <row r="210" spans="1:3" x14ac:dyDescent="0.25">
      <c r="A210" s="56">
        <f t="shared" si="6"/>
        <v>48.6</v>
      </c>
      <c r="B210" s="56">
        <v>51.4</v>
      </c>
      <c r="C210" s="56">
        <f t="shared" si="7"/>
        <v>5.3999999999999986</v>
      </c>
    </row>
    <row r="211" spans="1:3" x14ac:dyDescent="0.25">
      <c r="A211" s="56">
        <f t="shared" si="6"/>
        <v>40</v>
      </c>
      <c r="B211" s="57">
        <v>60</v>
      </c>
      <c r="C211" s="56">
        <f t="shared" si="7"/>
        <v>8.6000000000000014</v>
      </c>
    </row>
    <row r="212" spans="1:3" x14ac:dyDescent="0.25">
      <c r="A212" s="56">
        <f t="shared" si="6"/>
        <v>48.6</v>
      </c>
      <c r="B212" s="56">
        <v>51.4</v>
      </c>
      <c r="C212" s="56">
        <f t="shared" si="7"/>
        <v>8.6000000000000014</v>
      </c>
    </row>
    <row r="213" spans="1:3" x14ac:dyDescent="0.25">
      <c r="A213" s="56">
        <f t="shared" si="6"/>
        <v>40</v>
      </c>
      <c r="B213" s="57">
        <v>60</v>
      </c>
      <c r="C213" s="56">
        <f t="shared" si="7"/>
        <v>8.6000000000000014</v>
      </c>
    </row>
    <row r="214" spans="1:3" x14ac:dyDescent="0.25">
      <c r="A214" s="56">
        <f t="shared" si="6"/>
        <v>26.599999999999994</v>
      </c>
      <c r="B214" s="56">
        <v>73.400000000000006</v>
      </c>
      <c r="C214" s="56">
        <f t="shared" si="7"/>
        <v>13.400000000000006</v>
      </c>
    </row>
    <row r="215" spans="1:3" x14ac:dyDescent="0.25">
      <c r="A215" s="56">
        <f t="shared" si="6"/>
        <v>23.5</v>
      </c>
      <c r="B215" s="56">
        <v>76.5</v>
      </c>
      <c r="C215" s="56">
        <f t="shared" si="7"/>
        <v>3.0999999999999943</v>
      </c>
    </row>
    <row r="216" spans="1:3" x14ac:dyDescent="0.25">
      <c r="A216" s="56">
        <f t="shared" si="6"/>
        <v>21</v>
      </c>
      <c r="B216" s="56">
        <v>79</v>
      </c>
      <c r="C216" s="56">
        <f t="shared" si="7"/>
        <v>2.5</v>
      </c>
    </row>
    <row r="217" spans="1:3" x14ac:dyDescent="0.25">
      <c r="A217" s="56">
        <f t="shared" si="6"/>
        <v>19.599999999999994</v>
      </c>
      <c r="B217" s="56">
        <v>80.400000000000006</v>
      </c>
      <c r="C217" s="56">
        <f t="shared" si="7"/>
        <v>1.4000000000000057</v>
      </c>
    </row>
    <row r="218" spans="1:3" x14ac:dyDescent="0.25">
      <c r="A218" s="56">
        <f t="shared" si="6"/>
        <v>19</v>
      </c>
      <c r="B218" s="56">
        <v>81</v>
      </c>
      <c r="C218" s="56">
        <f t="shared" si="7"/>
        <v>0.59999999999999432</v>
      </c>
    </row>
    <row r="219" spans="1:3" x14ac:dyDescent="0.25">
      <c r="A219" s="56">
        <f t="shared" si="6"/>
        <v>20.900000000000006</v>
      </c>
      <c r="B219" s="56">
        <v>79.099999999999994</v>
      </c>
      <c r="C219" s="56">
        <f t="shared" si="7"/>
        <v>1.9000000000000057</v>
      </c>
    </row>
    <row r="220" spans="1:3" x14ac:dyDescent="0.25">
      <c r="A220" s="56">
        <f t="shared" si="6"/>
        <v>22.299999999999997</v>
      </c>
      <c r="B220" s="56">
        <v>77.7</v>
      </c>
      <c r="C220" s="56">
        <f t="shared" si="7"/>
        <v>1.3999999999999915</v>
      </c>
    </row>
    <row r="221" spans="1:3" x14ac:dyDescent="0.25">
      <c r="A221" s="56">
        <f t="shared" si="6"/>
        <v>23.200000000000003</v>
      </c>
      <c r="B221" s="56">
        <v>76.8</v>
      </c>
      <c r="C221" s="56">
        <f t="shared" si="7"/>
        <v>0.90000000000000568</v>
      </c>
    </row>
    <row r="222" spans="1:3" x14ac:dyDescent="0.25">
      <c r="A222" s="56">
        <f t="shared" si="6"/>
        <v>22.700000000000003</v>
      </c>
      <c r="B222" s="56">
        <v>77.3</v>
      </c>
      <c r="C222" s="56">
        <f t="shared" si="7"/>
        <v>0.5</v>
      </c>
    </row>
    <row r="223" spans="1:3" x14ac:dyDescent="0.25">
      <c r="A223" s="56">
        <f t="shared" si="6"/>
        <v>23.599999999999994</v>
      </c>
      <c r="B223" s="56">
        <v>76.400000000000006</v>
      </c>
      <c r="C223" s="56">
        <f t="shared" si="7"/>
        <v>0.89999999999999147</v>
      </c>
    </row>
    <row r="224" spans="1:3" x14ac:dyDescent="0.25">
      <c r="A224" s="56">
        <f t="shared" si="6"/>
        <v>29</v>
      </c>
      <c r="B224" s="56">
        <v>71</v>
      </c>
      <c r="C224" s="56">
        <f t="shared" si="7"/>
        <v>5.4000000000000057</v>
      </c>
    </row>
    <row r="225" spans="1:3" x14ac:dyDescent="0.25">
      <c r="A225" s="56">
        <f t="shared" si="6"/>
        <v>24.400000000000006</v>
      </c>
      <c r="B225" s="56">
        <v>75.599999999999994</v>
      </c>
      <c r="C225" s="56">
        <f t="shared" si="7"/>
        <v>4.5999999999999943</v>
      </c>
    </row>
    <row r="226" spans="1:3" x14ac:dyDescent="0.25">
      <c r="A226" s="56">
        <f t="shared" si="6"/>
        <v>19.900000000000006</v>
      </c>
      <c r="B226" s="56">
        <v>80.099999999999994</v>
      </c>
      <c r="C226" s="56">
        <f t="shared" si="7"/>
        <v>4.5</v>
      </c>
    </row>
    <row r="227" spans="1:3" x14ac:dyDescent="0.25">
      <c r="A227" s="56">
        <f t="shared" si="6"/>
        <v>25.200000000000003</v>
      </c>
      <c r="B227" s="56">
        <v>74.8</v>
      </c>
      <c r="C227" s="56">
        <f t="shared" si="7"/>
        <v>5.2999999999999972</v>
      </c>
    </row>
    <row r="228" spans="1:3" x14ac:dyDescent="0.25">
      <c r="A228" s="56">
        <f t="shared" si="6"/>
        <v>19</v>
      </c>
      <c r="B228" s="56">
        <v>81</v>
      </c>
      <c r="C228" s="56">
        <f t="shared" si="7"/>
        <v>6.2000000000000028</v>
      </c>
    </row>
    <row r="229" spans="1:3" x14ac:dyDescent="0.25">
      <c r="A229" s="56">
        <f t="shared" si="6"/>
        <v>15</v>
      </c>
      <c r="B229" s="56">
        <v>85</v>
      </c>
      <c r="C229" s="56">
        <f t="shared" si="7"/>
        <v>4</v>
      </c>
    </row>
    <row r="230" spans="1:3" x14ac:dyDescent="0.25">
      <c r="A230" s="56">
        <f t="shared" si="6"/>
        <v>16.700000000000003</v>
      </c>
      <c r="B230" s="56">
        <v>83.3</v>
      </c>
      <c r="C230" s="56">
        <f t="shared" si="7"/>
        <v>1.7000000000000028</v>
      </c>
    </row>
    <row r="231" spans="1:3" x14ac:dyDescent="0.25">
      <c r="A231" s="56">
        <f t="shared" si="6"/>
        <v>18.099999999999994</v>
      </c>
      <c r="B231" s="56">
        <v>81.900000000000006</v>
      </c>
      <c r="C231" s="56">
        <f t="shared" si="7"/>
        <v>1.3999999999999915</v>
      </c>
    </row>
    <row r="232" spans="1:3" x14ac:dyDescent="0.25">
      <c r="A232" s="56">
        <f t="shared" si="6"/>
        <v>18.900000000000006</v>
      </c>
      <c r="B232" s="56">
        <v>81.099999999999994</v>
      </c>
      <c r="C232" s="56">
        <f t="shared" si="7"/>
        <v>0.80000000000001137</v>
      </c>
    </row>
    <row r="233" spans="1:3" x14ac:dyDescent="0.25">
      <c r="A233" s="56">
        <f t="shared" si="6"/>
        <v>18.400000000000006</v>
      </c>
      <c r="B233" s="56">
        <v>81.599999999999994</v>
      </c>
      <c r="C233" s="56">
        <f t="shared" si="7"/>
        <v>0.5</v>
      </c>
    </row>
    <row r="234" spans="1:3" x14ac:dyDescent="0.25">
      <c r="A234" s="56">
        <f t="shared" si="6"/>
        <v>19.200000000000003</v>
      </c>
      <c r="B234" s="56">
        <v>80.8</v>
      </c>
      <c r="C234" s="56">
        <f t="shared" si="7"/>
        <v>0.79999999999999716</v>
      </c>
    </row>
    <row r="235" spans="1:3" x14ac:dyDescent="0.25">
      <c r="A235" s="56">
        <f t="shared" si="6"/>
        <v>25.599999999999994</v>
      </c>
      <c r="B235" s="56">
        <v>74.400000000000006</v>
      </c>
      <c r="C235" s="56">
        <f t="shared" si="7"/>
        <v>6.3999999999999915</v>
      </c>
    </row>
    <row r="236" spans="1:3" x14ac:dyDescent="0.25">
      <c r="A236" s="56">
        <f t="shared" si="6"/>
        <v>20.099999999999994</v>
      </c>
      <c r="B236" s="56">
        <v>79.900000000000006</v>
      </c>
      <c r="C236" s="56">
        <f t="shared" si="7"/>
        <v>5.5</v>
      </c>
    </row>
    <row r="237" spans="1:3" x14ac:dyDescent="0.25">
      <c r="A237" s="56">
        <f t="shared" si="6"/>
        <v>28.099999999999994</v>
      </c>
      <c r="B237" s="56">
        <v>71.900000000000006</v>
      </c>
      <c r="C237" s="56">
        <f t="shared" si="7"/>
        <v>8</v>
      </c>
    </row>
    <row r="238" spans="1:3" x14ac:dyDescent="0.25">
      <c r="A238" s="56">
        <f t="shared" si="6"/>
        <v>39.200000000000003</v>
      </c>
      <c r="B238" s="57">
        <v>60.8</v>
      </c>
      <c r="C238" s="56">
        <f t="shared" si="7"/>
        <v>11.100000000000009</v>
      </c>
    </row>
    <row r="239" spans="1:3" x14ac:dyDescent="0.25">
      <c r="A239" s="56">
        <f t="shared" si="6"/>
        <v>32.299999999999997</v>
      </c>
      <c r="B239" s="57">
        <v>67.7</v>
      </c>
      <c r="C239" s="56">
        <f t="shared" si="7"/>
        <v>6.9000000000000057</v>
      </c>
    </row>
    <row r="240" spans="1:3" x14ac:dyDescent="0.25">
      <c r="A240" s="56">
        <f t="shared" si="6"/>
        <v>50</v>
      </c>
      <c r="B240" s="56">
        <v>50</v>
      </c>
      <c r="C240" s="56">
        <f t="shared" si="7"/>
        <v>17.700000000000003</v>
      </c>
    </row>
    <row r="241" spans="1:3" x14ac:dyDescent="0.25">
      <c r="A241" s="56">
        <f t="shared" si="6"/>
        <v>42.2</v>
      </c>
      <c r="B241" s="56">
        <v>57.8</v>
      </c>
      <c r="C241" s="56">
        <f t="shared" si="7"/>
        <v>7.7999999999999972</v>
      </c>
    </row>
    <row r="242" spans="1:3" x14ac:dyDescent="0.25">
      <c r="A242" s="56">
        <f t="shared" si="6"/>
        <v>31.700000000000003</v>
      </c>
      <c r="B242" s="56">
        <v>68.3</v>
      </c>
      <c r="C242" s="56">
        <f t="shared" si="7"/>
        <v>10.5</v>
      </c>
    </row>
    <row r="243" spans="1:3" x14ac:dyDescent="0.25">
      <c r="A243" s="56">
        <f t="shared" si="6"/>
        <v>20.200000000000003</v>
      </c>
      <c r="B243" s="57">
        <v>79.8</v>
      </c>
      <c r="C243" s="56">
        <f t="shared" si="7"/>
        <v>11.5</v>
      </c>
    </row>
    <row r="244" spans="1:3" x14ac:dyDescent="0.25">
      <c r="A244" s="56">
        <f t="shared" si="6"/>
        <v>25.400000000000006</v>
      </c>
      <c r="B244" s="57">
        <v>74.599999999999994</v>
      </c>
      <c r="C244" s="56">
        <f t="shared" si="7"/>
        <v>5.2000000000000028</v>
      </c>
    </row>
    <row r="245" spans="1:3" x14ac:dyDescent="0.25">
      <c r="A245" s="56">
        <f t="shared" si="6"/>
        <v>33.799999999999997</v>
      </c>
      <c r="B245" s="57">
        <v>66.2</v>
      </c>
      <c r="C245" s="56">
        <f t="shared" si="7"/>
        <v>8.3999999999999915</v>
      </c>
    </row>
    <row r="246" spans="1:3" x14ac:dyDescent="0.25">
      <c r="A246" s="56">
        <f t="shared" si="6"/>
        <v>12.200000000000003</v>
      </c>
      <c r="B246" s="61">
        <v>87.8</v>
      </c>
      <c r="C246" s="56">
        <f t="shared" si="7"/>
        <v>21.599999999999994</v>
      </c>
    </row>
    <row r="247" spans="1:3" x14ac:dyDescent="0.25">
      <c r="A247" s="56">
        <f t="shared" si="6"/>
        <v>20</v>
      </c>
      <c r="B247" s="61">
        <v>80</v>
      </c>
      <c r="C247" s="56">
        <f t="shared" si="7"/>
        <v>7.7999999999999972</v>
      </c>
    </row>
    <row r="248" spans="1:3" x14ac:dyDescent="0.25">
      <c r="A248" s="56">
        <f t="shared" si="6"/>
        <v>30.5</v>
      </c>
      <c r="B248" s="56">
        <v>69.5</v>
      </c>
      <c r="C248" s="56">
        <f t="shared" si="7"/>
        <v>10.5</v>
      </c>
    </row>
    <row r="249" spans="1:3" x14ac:dyDescent="0.25">
      <c r="A249" s="56">
        <f t="shared" si="6"/>
        <v>41.9</v>
      </c>
      <c r="B249" s="57">
        <v>58.1</v>
      </c>
      <c r="C249" s="56">
        <f t="shared" si="7"/>
        <v>11.399999999999999</v>
      </c>
    </row>
    <row r="250" spans="1:3" x14ac:dyDescent="0.25">
      <c r="A250" s="56">
        <f t="shared" si="6"/>
        <v>50</v>
      </c>
      <c r="B250" s="56">
        <v>50</v>
      </c>
      <c r="C250" s="56">
        <f t="shared" si="7"/>
        <v>8.1000000000000014</v>
      </c>
    </row>
    <row r="251" spans="1:3" x14ac:dyDescent="0.25">
      <c r="A251" s="56">
        <f t="shared" si="6"/>
        <v>42.2</v>
      </c>
      <c r="B251" s="56">
        <v>57.8</v>
      </c>
      <c r="C251" s="56">
        <f t="shared" si="7"/>
        <v>7.7999999999999972</v>
      </c>
    </row>
    <row r="252" spans="1:3" x14ac:dyDescent="0.25">
      <c r="A252" s="56">
        <f t="shared" si="6"/>
        <v>48.9</v>
      </c>
      <c r="B252" s="56">
        <v>51.1</v>
      </c>
      <c r="C252" s="56">
        <f t="shared" si="7"/>
        <v>6.6999999999999957</v>
      </c>
    </row>
    <row r="253" spans="1:3" x14ac:dyDescent="0.25">
      <c r="A253" s="56">
        <f t="shared" si="6"/>
        <v>55.2</v>
      </c>
      <c r="B253" s="56">
        <v>44.8</v>
      </c>
      <c r="C253" s="56">
        <f t="shared" si="7"/>
        <v>6.3000000000000043</v>
      </c>
    </row>
    <row r="254" spans="1:3" x14ac:dyDescent="0.25">
      <c r="A254" s="56">
        <f t="shared" si="6"/>
        <v>60</v>
      </c>
      <c r="B254" s="56">
        <v>40</v>
      </c>
      <c r="C254" s="56">
        <f t="shared" si="7"/>
        <v>4.7999999999999972</v>
      </c>
    </row>
    <row r="255" spans="1:3" x14ac:dyDescent="0.25">
      <c r="A255" s="56">
        <f t="shared" si="6"/>
        <v>56.5</v>
      </c>
      <c r="B255" s="56">
        <v>43.5</v>
      </c>
      <c r="C255" s="56">
        <f t="shared" si="7"/>
        <v>3.5</v>
      </c>
    </row>
    <row r="256" spans="1:3" x14ac:dyDescent="0.25">
      <c r="A256" s="56">
        <f t="shared" si="6"/>
        <v>47.7</v>
      </c>
      <c r="B256" s="56">
        <v>52.3</v>
      </c>
      <c r="C256" s="56">
        <f t="shared" si="7"/>
        <v>8.7999999999999972</v>
      </c>
    </row>
    <row r="257" spans="1:3" x14ac:dyDescent="0.25">
      <c r="A257" s="56">
        <f t="shared" si="6"/>
        <v>56.5</v>
      </c>
      <c r="B257" s="56">
        <v>43.5</v>
      </c>
      <c r="C257" s="56">
        <f t="shared" si="7"/>
        <v>8.7999999999999972</v>
      </c>
    </row>
    <row r="258" spans="1:3" x14ac:dyDescent="0.25">
      <c r="A258" s="56">
        <f t="shared" si="6"/>
        <v>47.7</v>
      </c>
      <c r="B258" s="56">
        <v>52.3</v>
      </c>
      <c r="C258" s="56">
        <f t="shared" si="7"/>
        <v>8.7999999999999972</v>
      </c>
    </row>
    <row r="259" spans="1:3" x14ac:dyDescent="0.25">
      <c r="A259" s="56">
        <f t="shared" si="6"/>
        <v>33.799999999999997</v>
      </c>
      <c r="B259" s="57">
        <v>66.2</v>
      </c>
      <c r="C259" s="56">
        <f t="shared" si="7"/>
        <v>13.900000000000006</v>
      </c>
    </row>
    <row r="260" spans="1:3" x14ac:dyDescent="0.25">
      <c r="A260" s="56">
        <f t="shared" ref="A260:A288" si="8">100-B260</f>
        <v>47.7</v>
      </c>
      <c r="B260" s="56">
        <v>52.3</v>
      </c>
      <c r="C260" s="56">
        <f t="shared" ref="C260:C288" si="9">ABS(A260-A259)</f>
        <v>13.900000000000006</v>
      </c>
    </row>
    <row r="261" spans="1:3" x14ac:dyDescent="0.25">
      <c r="A261" s="56">
        <f t="shared" si="8"/>
        <v>33.799999999999997</v>
      </c>
      <c r="B261" s="57">
        <v>66.2</v>
      </c>
      <c r="C261" s="56">
        <f t="shared" si="9"/>
        <v>13.900000000000006</v>
      </c>
    </row>
    <row r="262" spans="1:3" x14ac:dyDescent="0.25">
      <c r="A262" s="56">
        <f t="shared" si="8"/>
        <v>47.7</v>
      </c>
      <c r="B262" s="56">
        <v>52.3</v>
      </c>
      <c r="C262" s="56">
        <f t="shared" si="9"/>
        <v>13.900000000000006</v>
      </c>
    </row>
    <row r="263" spans="1:3" x14ac:dyDescent="0.25">
      <c r="A263" s="56">
        <f t="shared" si="8"/>
        <v>33.799999999999997</v>
      </c>
      <c r="B263" s="57">
        <v>66.2</v>
      </c>
      <c r="C263" s="56">
        <f t="shared" si="9"/>
        <v>13.900000000000006</v>
      </c>
    </row>
    <row r="264" spans="1:3" x14ac:dyDescent="0.25">
      <c r="A264" s="56">
        <f t="shared" si="8"/>
        <v>47.7</v>
      </c>
      <c r="B264" s="56">
        <v>52.3</v>
      </c>
      <c r="C264" s="56">
        <f t="shared" si="9"/>
        <v>13.900000000000006</v>
      </c>
    </row>
    <row r="265" spans="1:3" x14ac:dyDescent="0.25">
      <c r="A265" s="56">
        <f t="shared" si="8"/>
        <v>33.799999999999997</v>
      </c>
      <c r="B265" s="57">
        <v>66.2</v>
      </c>
      <c r="C265" s="56">
        <f t="shared" si="9"/>
        <v>13.900000000000006</v>
      </c>
    </row>
    <row r="266" spans="1:3" x14ac:dyDescent="0.25">
      <c r="A266" s="56">
        <f t="shared" si="8"/>
        <v>12.200000000000003</v>
      </c>
      <c r="B266" s="56">
        <v>87.8</v>
      </c>
      <c r="C266" s="56">
        <f t="shared" si="9"/>
        <v>21.599999999999994</v>
      </c>
    </row>
    <row r="267" spans="1:3" x14ac:dyDescent="0.25">
      <c r="A267" s="56">
        <f t="shared" si="8"/>
        <v>7.2000000000000028</v>
      </c>
      <c r="B267" s="56">
        <v>92.8</v>
      </c>
      <c r="C267" s="56">
        <f t="shared" si="9"/>
        <v>5</v>
      </c>
    </row>
    <row r="268" spans="1:3" x14ac:dyDescent="0.25">
      <c r="A268" s="56">
        <f t="shared" si="8"/>
        <v>3.2999999999999972</v>
      </c>
      <c r="B268" s="56">
        <v>96.7</v>
      </c>
      <c r="C268" s="56">
        <f t="shared" si="9"/>
        <v>3.9000000000000057</v>
      </c>
    </row>
    <row r="269" spans="1:3" x14ac:dyDescent="0.25">
      <c r="A269" s="56">
        <f t="shared" si="8"/>
        <v>7</v>
      </c>
      <c r="B269" s="56">
        <v>93</v>
      </c>
      <c r="C269" s="56">
        <f t="shared" si="9"/>
        <v>3.7000000000000028</v>
      </c>
    </row>
    <row r="270" spans="1:3" x14ac:dyDescent="0.25">
      <c r="A270" s="56">
        <f t="shared" si="8"/>
        <v>14.5</v>
      </c>
      <c r="B270" s="56">
        <v>85.5</v>
      </c>
      <c r="C270" s="56">
        <f t="shared" si="9"/>
        <v>7.5</v>
      </c>
    </row>
    <row r="271" spans="1:3" x14ac:dyDescent="0.25">
      <c r="A271" s="56">
        <f t="shared" si="8"/>
        <v>28.299999999999997</v>
      </c>
      <c r="B271" s="57">
        <v>71.7</v>
      </c>
      <c r="C271" s="56">
        <f t="shared" si="9"/>
        <v>13.799999999999997</v>
      </c>
    </row>
    <row r="272" spans="1:3" x14ac:dyDescent="0.25">
      <c r="A272" s="56">
        <f t="shared" si="8"/>
        <v>14.5</v>
      </c>
      <c r="B272" s="56">
        <v>85.5</v>
      </c>
      <c r="C272" s="56">
        <f t="shared" si="9"/>
        <v>13.799999999999997</v>
      </c>
    </row>
    <row r="273" spans="1:3" x14ac:dyDescent="0.25">
      <c r="A273" s="56">
        <f t="shared" si="8"/>
        <v>5.7000000000000028</v>
      </c>
      <c r="B273" s="64">
        <v>94.3</v>
      </c>
      <c r="C273" s="56">
        <f t="shared" si="9"/>
        <v>8.7999999999999972</v>
      </c>
    </row>
    <row r="274" spans="1:3" x14ac:dyDescent="0.25">
      <c r="A274" s="56">
        <f t="shared" si="8"/>
        <v>14.5</v>
      </c>
      <c r="B274" s="56">
        <v>85.5</v>
      </c>
      <c r="C274" s="56">
        <f t="shared" si="9"/>
        <v>8.7999999999999972</v>
      </c>
    </row>
    <row r="275" spans="1:3" x14ac:dyDescent="0.25">
      <c r="A275" s="56">
        <f t="shared" si="8"/>
        <v>5.7000000000000028</v>
      </c>
      <c r="B275" s="64">
        <v>94.3</v>
      </c>
      <c r="C275" s="56">
        <f t="shared" si="9"/>
        <v>8.7999999999999972</v>
      </c>
    </row>
    <row r="276" spans="1:3" x14ac:dyDescent="0.25">
      <c r="A276" s="56">
        <f t="shared" si="8"/>
        <v>14.5</v>
      </c>
      <c r="B276" s="56">
        <v>85.5</v>
      </c>
      <c r="C276" s="56">
        <f t="shared" si="9"/>
        <v>8.7999999999999972</v>
      </c>
    </row>
    <row r="277" spans="1:3" x14ac:dyDescent="0.25">
      <c r="A277" s="56">
        <f t="shared" si="8"/>
        <v>28.299999999999997</v>
      </c>
      <c r="B277" s="57">
        <v>71.7</v>
      </c>
      <c r="C277" s="56">
        <f t="shared" si="9"/>
        <v>13.799999999999997</v>
      </c>
    </row>
    <row r="278" spans="1:3" x14ac:dyDescent="0.25">
      <c r="A278" s="56">
        <f t="shared" si="8"/>
        <v>50</v>
      </c>
      <c r="B278" s="56">
        <v>50</v>
      </c>
      <c r="C278" s="56">
        <f t="shared" si="9"/>
        <v>21.700000000000003</v>
      </c>
    </row>
    <row r="279" spans="1:3" x14ac:dyDescent="0.25">
      <c r="A279" s="56">
        <f t="shared" si="8"/>
        <v>55</v>
      </c>
      <c r="B279" s="56">
        <v>45</v>
      </c>
      <c r="C279" s="56">
        <f t="shared" si="9"/>
        <v>5</v>
      </c>
    </row>
    <row r="280" spans="1:3" x14ac:dyDescent="0.25">
      <c r="A280" s="56">
        <f t="shared" si="8"/>
        <v>48.9</v>
      </c>
      <c r="B280" s="56">
        <v>51.1</v>
      </c>
      <c r="C280" s="56">
        <f t="shared" si="9"/>
        <v>6.1000000000000014</v>
      </c>
    </row>
    <row r="281" spans="1:3" x14ac:dyDescent="0.25">
      <c r="A281" s="56">
        <f t="shared" si="8"/>
        <v>55.2</v>
      </c>
      <c r="B281" s="56">
        <v>44.8</v>
      </c>
      <c r="C281" s="56">
        <f t="shared" si="9"/>
        <v>6.3000000000000043</v>
      </c>
    </row>
    <row r="282" spans="1:3" x14ac:dyDescent="0.25">
      <c r="A282" s="56">
        <f t="shared" si="8"/>
        <v>60</v>
      </c>
      <c r="B282" s="63">
        <v>40</v>
      </c>
      <c r="C282" s="56">
        <f t="shared" si="9"/>
        <v>4.7999999999999972</v>
      </c>
    </row>
    <row r="283" spans="1:3" x14ac:dyDescent="0.25">
      <c r="A283" s="56">
        <f t="shared" si="8"/>
        <v>62.2</v>
      </c>
      <c r="B283" s="56">
        <v>37.799999999999997</v>
      </c>
      <c r="C283" s="56">
        <f t="shared" si="9"/>
        <v>2.2000000000000028</v>
      </c>
    </row>
    <row r="284" spans="1:3" x14ac:dyDescent="0.25">
      <c r="A284" s="56">
        <f t="shared" si="8"/>
        <v>70</v>
      </c>
      <c r="B284" s="56">
        <v>30</v>
      </c>
      <c r="C284" s="56">
        <f t="shared" si="9"/>
        <v>7.7999999999999972</v>
      </c>
    </row>
    <row r="285" spans="1:3" x14ac:dyDescent="0.25">
      <c r="A285" s="56">
        <f t="shared" si="8"/>
        <v>80.5</v>
      </c>
      <c r="B285" s="56">
        <v>19.5</v>
      </c>
      <c r="C285" s="56">
        <f t="shared" si="9"/>
        <v>10.5</v>
      </c>
    </row>
    <row r="286" spans="1:3" x14ac:dyDescent="0.25">
      <c r="A286" s="56">
        <f t="shared" si="8"/>
        <v>73.2</v>
      </c>
      <c r="B286" s="56">
        <v>26.8</v>
      </c>
      <c r="C286" s="56">
        <f t="shared" si="9"/>
        <v>7.2999999999999972</v>
      </c>
    </row>
    <row r="287" spans="1:3" x14ac:dyDescent="0.25">
      <c r="A287" s="56">
        <f t="shared" si="8"/>
        <v>86.8</v>
      </c>
      <c r="B287" s="64">
        <v>13.2</v>
      </c>
      <c r="C287" s="56">
        <f t="shared" si="9"/>
        <v>13.599999999999994</v>
      </c>
    </row>
    <row r="288" spans="1:3" x14ac:dyDescent="0.25">
      <c r="A288" s="56">
        <f t="shared" si="8"/>
        <v>100</v>
      </c>
      <c r="B288" s="21">
        <v>0</v>
      </c>
      <c r="C288" s="56">
        <f t="shared" si="9"/>
        <v>13.200000000000003</v>
      </c>
    </row>
    <row r="291" spans="1:3" x14ac:dyDescent="0.25">
      <c r="A291" s="56">
        <f>AVERAGE(A2:A288)</f>
        <v>28.784668989547029</v>
      </c>
      <c r="B291" s="56">
        <f>AVERAGE(B2:B288)</f>
        <v>71.215331010452886</v>
      </c>
      <c r="C291" s="67">
        <f>AVERAGE(C2:C288)</f>
        <v>3.3846689895470359</v>
      </c>
    </row>
    <row r="292" spans="1:3" x14ac:dyDescent="0.25">
      <c r="C292" s="56">
        <f>MAX(C2:C288)</f>
        <v>21.700000000000003</v>
      </c>
    </row>
    <row r="293" spans="1:3" x14ac:dyDescent="0.25">
      <c r="A293" s="56">
        <f>MIN(A2:A288)</f>
        <v>3.2999999999999972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F A A B Q S w M E F A A C A A g A 2 7 m 0 T m 7 b q E m o A A A A + A A A A B I A H A B D b 2 5 m a W c v U G F j a 2 F n Z S 5 4 b W w g o h g A K K A U A A A A A A A A A A A A A A A A A A A A A A A A A A A A h Y / R C o I w G I V f R X b v N q e F y O + 8 6 C p I C I r o d u j S k c 5 w s / l u X f R I v U J C W d 1 1 e Q 7 f g e 8 8 b n f I x r b x r r I 3 q t M p C j B F n t R F V y p d p W i w J z 9 G G Y e t K M 6 i k t 4 E a 5 O M R q W o t v a S E O K c w y 7 E X V 8 R R m l A j v l m V 9 S y F b 7 S x g p d S P R Z l f 9 X i M P h J c M Z X s Z 4 E Y U M s y g A M t e Q K / 1 F 2 G S M K Z C f E l Z D Y 4 d e c m X 9 9 R 7 I H I G 8 X / A n U E s D B B Q A A g A I A N u 5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u b R O E z R y G i E C A A D 2 B Q A A E w A c A E Z v c m 1 1 b G F z L 1 N l Y 3 R p b 2 4 x L m 0 g o h g A K K A U A A A A A A A A A A A A A A A A A A A A A A A A A A A A r V R d a 9 s w F H 0 P 5 D 8 I d w M H 3 N C k S f o x / J D m g 4 Z t T V a 7 K 6 P e g 2 q r m U C R g n Q d 6 o b 8 9 9 3 E + d C I T S l M D z b n H v n q 3 q t z b F g M X E k S 5 O / G l 2 q l W j F / q G Y J G a c w T 4 H 4 R D C o V g i u s e Z T L h m G Q v o s W H 2 o 1 a y n R D q T x l 1 + Q 8 Z s Q j d c U p 2 5 Q 4 5 b e k o C k 2 B c p 3 c d P R i m T d S V i W Y 0 m n K I N J s r w 0 H p L O q G k w A o m C g / t g 6 v 4 N Q 8 I l M h d s 9 G s 9 2 s r W p e X s y J E 6 R J w h c 8 4 S R W Q k l J C Z f k m R p G q C A J E 3 z G M a P S z N l X H M w F h 7 x k d 9 u N R 5 w 8 0 H A 8 s u G B 6 X x j y F 7 h J u v n m Z h 2 n U + 4 5 U e q g A W Q r Z s z C y x x u f u + v s 6 w B 0 0 b n N u g Z Y O 2 D T o 2 u L D B p Q 2 u b N A 4 c 6 y Z f F c J f + E x t k 2 A z 9 W h 8 1 B T a V 6 U 3 l 5 Y m M 2 Z c T 8 y Q 2 / 5 b 6 O A G Q j g h F b 2 C J q l z H k p 0 y p l 2 q V M p 5 S 5 K G U u S 5 m r U g a n a 1 O r W r X C Z d m w b f e c O F v / u M 2 a U 2 w i l E + 9 r + J 0 h g b 5 L 2 5 5 2 k v V 3 0 h 1 6 0 2 / c e a R g Y y x W j n 1 1 y 6 y V e x b g r 5 T k v 0 + i G m E 1 R i g b / h n 4 K i H N w q M o F I E X z A h L G 1 N 0 P S Y 4 5 b R B E s + G O t p S 3 S F C G I q q D Y + 6 N Q + 4 a N y f a e i t U a / D n 6 R y X h 0 F w b X J B j c / x w E R 5 c 7 A Y M x z N V p 1 d e Z d 8 H H U 1 y f j 7 Y 3 D I x k I d M 9 z d c x E y w e p S 5 k 7 k W 2 o Q q Z Y Z w U M Q / D Q c k 5 / W F R B e / I 9 C 9 Q S w E C L Q A U A A I A C A D b u b R O b t u o S a g A A A D 4 A A A A E g A A A A A A A A A A A A A A A A A A A A A A Q 2 9 u Z m l n L 1 B h Y 2 t h Z 2 U u e G 1 s U E s B A i 0 A F A A C A A g A 2 7 m 0 T g / K 6 a u k A A A A 6 Q A A A B M A A A A A A A A A A A A A A A A A 9 A A A A F t D b 2 5 0 Z W 5 0 X 1 R 5 c G V z X S 5 4 b W x Q S w E C L Q A U A A I A C A D b u b R O E z R y G i E C A A D 2 B Q A A E w A A A A A A A A A A A A A A A A D l A Q A A R m 9 y b X V s Y X M v U 2 V j d G l v b j E u b V B L B Q Y A A A A A A w A D A M I A A A B T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G Q A A A A A A A G 4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O V Q w O D o 1 N j o z M C 4 4 M j E 1 N j E x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Q v T W 9 k a W Z p Y 2 F 0 b y B 0 a X B v L n t D b 2 x 1 b W 4 x L j E s M H 0 m c X V v d D s s J n F 1 b 3 Q 7 U 2 V j d G l v b j E v T 3 V 0 c H V 0 L 0 1 v Z G l m a W N h d G 8 g d G l w b y 5 7 Q 2 9 s d W 1 u M S 4 y L D F 9 J n F 1 b 3 Q 7 L C Z x d W 9 0 O 1 N l Y 3 R p b 2 4 x L 0 9 1 d H B 1 d C 9 N b 2 R p Z m l j Y X R v I H R p c G 8 u e 0 N v b H V t b j E u M y w y f S Z x d W 9 0 O y w m c X V v d D t T Z W N 0 a W 9 u M S 9 P d X R w d X Q v T W 9 k a W Z p Y 2 F 0 b y B 0 a X B v L n t D b 2 x 1 b W 4 x L j Q s M 3 0 m c X V v d D s s J n F 1 b 3 Q 7 U 2 V j d G l v b j E v T 3 V 0 c H V 0 L 0 1 v Z G l m a W N h d G 8 g d G l w b y 5 7 Q 2 9 s d W 1 u M S 4 1 L D R 9 J n F 1 b 3 Q 7 L C Z x d W 9 0 O 1 N l Y 3 R p b 2 4 x L 0 9 1 d H B 1 d C 9 N b 2 R p Z m l j Y X R v I H R p c G 8 u e 0 N v b H V t b j E u N i w 1 f S Z x d W 9 0 O y w m c X V v d D t T Z W N 0 a W 9 u M S 9 P d X R w d X Q v T W 9 k a W Z p Y 2 F 0 b y B 0 a X B v L n t D b 2 x 1 b W 4 x L j c s N n 0 m c X V v d D s s J n F 1 b 3 Q 7 U 2 V j d G l v b j E v T 3 V 0 c H V 0 L 0 1 v Z G l m a W N h d G 8 g d G l w b y 5 7 Q 2 9 s d W 1 u M S 4 4 L D d 9 J n F 1 b 3 Q 7 L C Z x d W 9 0 O 1 N l Y 3 R p b 2 4 x L 0 9 1 d H B 1 d C 9 N b 2 R p Z m l j Y X R v I H R p c G 8 u e 0 N v b H V t b j E u O S w 4 f S Z x d W 9 0 O y w m c X V v d D t T Z W N 0 a W 9 u M S 9 P d X R w d X Q v T W 9 k a W Z p Y 2 F 0 b y B 0 a X B v L n t D b 2 x 1 b W 4 x L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d X R w d X Q v T W 9 k a W Z p Y 2 F 0 b y B 0 a X B v L n t D b 2 x 1 b W 4 x L j E s M H 0 m c X V v d D s s J n F 1 b 3 Q 7 U 2 V j d G l v b j E v T 3 V 0 c H V 0 L 0 1 v Z G l m a W N h d G 8 g d G l w b y 5 7 Q 2 9 s d W 1 u M S 4 y L D F 9 J n F 1 b 3 Q 7 L C Z x d W 9 0 O 1 N l Y 3 R p b 2 4 x L 0 9 1 d H B 1 d C 9 N b 2 R p Z m l j Y X R v I H R p c G 8 u e 0 N v b H V t b j E u M y w y f S Z x d W 9 0 O y w m c X V v d D t T Z W N 0 a W 9 u M S 9 P d X R w d X Q v T W 9 k a W Z p Y 2 F 0 b y B 0 a X B v L n t D b 2 x 1 b W 4 x L j Q s M 3 0 m c X V v d D s s J n F 1 b 3 Q 7 U 2 V j d G l v b j E v T 3 V 0 c H V 0 L 0 1 v Z G l m a W N h d G 8 g d G l w b y 5 7 Q 2 9 s d W 1 u M S 4 1 L D R 9 J n F 1 b 3 Q 7 L C Z x d W 9 0 O 1 N l Y 3 R p b 2 4 x L 0 9 1 d H B 1 d C 9 N b 2 R p Z m l j Y X R v I H R p c G 8 u e 0 N v b H V t b j E u N i w 1 f S Z x d W 9 0 O y w m c X V v d D t T Z W N 0 a W 9 u M S 9 P d X R w d X Q v T W 9 k a W Z p Y 2 F 0 b y B 0 a X B v L n t D b 2 x 1 b W 4 x L j c s N n 0 m c X V v d D s s J n F 1 b 3 Q 7 U 2 V j d G l v b j E v T 3 V 0 c H V 0 L 0 1 v Z G l m a W N h d G 8 g d G l w b y 5 7 Q 2 9 s d W 1 u M S 4 4 L D d 9 J n F 1 b 3 Q 7 L C Z x d W 9 0 O 1 N l Y 3 R p b 2 4 x L 0 9 1 d H B 1 d C 9 N b 2 R p Z m l j Y X R v I H R p c G 8 u e 0 N v b H V t b j E u O S w 4 f S Z x d W 9 0 O y w m c X V v d D t T Z W N 0 a W 9 u M S 9 P d X R w d X Q v T W 9 k a W Z p Y 2 F 0 b y B 0 a X B v L n t D b 2 x 1 b W 4 x L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X R w d X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9 T d W R k a X Z p Z G k l M j B j b 2 x v b m 5 h J T I w a W 4 l M j B i Y X N l J T I w Y W w l M j B k Z W x p b W l 0 Y X R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F Q x O D o w O T o y M y 4 4 N j E 3 N D g 2 W i I g L z 4 8 R W 5 0 c n k g V H l w Z T 0 i R m l s b E N v b H V t b l R 5 c G V z I i B W Y W x 1 Z T 0 i c 0 J n T U d C Z 1 l H Q m d Z R 0 J n P T 0 i I C 8 + P E V u d H J 5 I F R 5 c G U 9 I k Z p b G x D b 2 x 1 b W 5 O Y W 1 l c y I g V m F s d W U 9 I n N b J n F 1 b 3 Q 7 S 0 V Z I F B P S U 5 U U z o g U 0 V S V k V T J n F 1 b 3 Q 7 L C Z x d W 9 0 O 1 B 0 c y Z x d W 9 0 O y w m c X V v d D t Q d H N X L S 0 t L S U m c X V v d D s s J n F 1 b 3 Q 7 M X N 0 S W 4 t L S 0 l J n F 1 b 3 Q 7 L C Z x d W 9 0 O 0 E t L S 0 t L S 0 t J S Z x d W 9 0 O y w m c X V v d D t T d l d u c i 0 t L S U m c X V v d D s s J n F 1 b 3 Q 7 U m x 5 V 2 5 y L S 0 l J n F 1 b 3 Q 7 L C Z x d W 9 0 O 1 J s e U Z j Z C 0 t J S Z x d W 9 0 O y w m c X V v d D t V R k U t L S 0 t L S U m c X V v d D s s J n F 1 b 3 Q 7 R E Y t L S 0 t L S 0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C A o M i k v T W 9 k a W Z p Y 2 F 0 b y B 0 a X B v L n t L R V k g U E 9 J T l R T O i B T R V J W R V M s M H 0 m c X V v d D s s J n F 1 b 3 Q 7 U 2 V j d G l v b j E v T 3 V 0 c H V 0 I C g y K S 9 N b 2 R p Z m l j Y X R v I H R p c G 8 u e 1 B 0 c y w x f S Z x d W 9 0 O y w m c X V v d D t T Z W N 0 a W 9 u M S 9 P d X R w d X Q g K D I p L 0 1 v Z G l m a W N h d G 8 g d G l w b y 5 7 U H R z V y 0 t L S 0 l L D J 9 J n F 1 b 3 Q 7 L C Z x d W 9 0 O 1 N l Y 3 R p b 2 4 x L 0 9 1 d H B 1 d C A o M i k v T W 9 k a W Z p Y 2 F 0 b y B 0 a X B v L n s x c 3 R J b i 0 t L S U s M 3 0 m c X V v d D s s J n F 1 b 3 Q 7 U 2 V j d G l v b j E v T 3 V 0 c H V 0 I C g y K S 9 N b 2 R p Z m l j Y X R v I H R p c G 8 u e 0 E t L S 0 t L S 0 t J S w 0 f S Z x d W 9 0 O y w m c X V v d D t T Z W N 0 a W 9 u M S 9 P d X R w d X Q g K D I p L 0 1 v Z G l m a W N h d G 8 g d G l w b y 5 7 U 3 Z X b n I t L S 0 l L D V 9 J n F 1 b 3 Q 7 L C Z x d W 9 0 O 1 N l Y 3 R p b 2 4 x L 0 9 1 d H B 1 d C A o M i k v T W 9 k a W Z p Y 2 F 0 b y B 0 a X B v L n t S b H l X b n I t L S U s N n 0 m c X V v d D s s J n F 1 b 3 Q 7 U 2 V j d G l v b j E v T 3 V 0 c H V 0 I C g y K S 9 N b 2 R p Z m l j Y X R v I H R p c G 8 u e 1 J s e U Z j Z C 0 t J S w 3 f S Z x d W 9 0 O y w m c X V v d D t T Z W N 0 a W 9 u M S 9 P d X R w d X Q g K D I p L 0 1 v Z G l m a W N h d G 8 g d G l w b y 5 7 V U Z F L S 0 t L S 0 l L D h 9 J n F 1 b 3 Q 7 L C Z x d W 9 0 O 1 N l Y 3 R p b 2 4 x L 0 9 1 d H B 1 d C A o M i k v T W 9 k a W Z p Y 2 F 0 b y B 0 a X B v L n t E R i 0 t L S 0 t L S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9 1 d H B 1 d C A o M i k v T W 9 k a W Z p Y 2 F 0 b y B 0 a X B v L n t L R V k g U E 9 J T l R T O i B T R V J W R V M s M H 0 m c X V v d D s s J n F 1 b 3 Q 7 U 2 V j d G l v b j E v T 3 V 0 c H V 0 I C g y K S 9 N b 2 R p Z m l j Y X R v I H R p c G 8 u e 1 B 0 c y w x f S Z x d W 9 0 O y w m c X V v d D t T Z W N 0 a W 9 u M S 9 P d X R w d X Q g K D I p L 0 1 v Z G l m a W N h d G 8 g d G l w b y 5 7 U H R z V y 0 t L S 0 l L D J 9 J n F 1 b 3 Q 7 L C Z x d W 9 0 O 1 N l Y 3 R p b 2 4 x L 0 9 1 d H B 1 d C A o M i k v T W 9 k a W Z p Y 2 F 0 b y B 0 a X B v L n s x c 3 R J b i 0 t L S U s M 3 0 m c X V v d D s s J n F 1 b 3 Q 7 U 2 V j d G l v b j E v T 3 V 0 c H V 0 I C g y K S 9 N b 2 R p Z m l j Y X R v I H R p c G 8 u e 0 E t L S 0 t L S 0 t J S w 0 f S Z x d W 9 0 O y w m c X V v d D t T Z W N 0 a W 9 u M S 9 P d X R w d X Q g K D I p L 0 1 v Z G l m a W N h d G 8 g d G l w b y 5 7 U 3 Z X b n I t L S 0 l L D V 9 J n F 1 b 3 Q 7 L C Z x d W 9 0 O 1 N l Y 3 R p b 2 4 x L 0 9 1 d H B 1 d C A o M i k v T W 9 k a W Z p Y 2 F 0 b y B 0 a X B v L n t S b H l X b n I t L S U s N n 0 m c X V v d D s s J n F 1 b 3 Q 7 U 2 V j d G l v b j E v T 3 V 0 c H V 0 I C g y K S 9 N b 2 R p Z m l j Y X R v I H R p c G 8 u e 1 J s e U Z j Z C 0 t J S w 3 f S Z x d W 9 0 O y w m c X V v d D t T Z W N 0 a W 9 u M S 9 P d X R w d X Q g K D I p L 0 1 v Z G l m a W N h d G 8 g d G l w b y 5 7 V U Z F L S 0 t L S 0 l L D h 9 J n F 1 b 3 Q 7 L C Z x d W 9 0 O 1 N l Y 3 R p b 2 4 x L 0 9 1 d H B 1 d C A o M i k v T W 9 k a W Z p Y 2 F 0 b y B 0 a X B v L n t E R i 0 t L S 0 t L S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1 d H B 1 d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p s f B O p x V Q I G c f o n j / b 4 / A A A A A A I A A A A A A B B m A A A A A Q A A I A A A A G e n q b g X s Q v y a H H b y c v q X R 0 j 1 a x v r i O y I w W Y g o 5 f l m x s A A A A A A 6 A A A A A A g A A I A A A A F + Z j 3 H F g O S W Q w I c h D S t 1 I 5 4 O Q 9 N Y j V y P s F 4 1 q + H f T 2 K U A A A A N 9 C 6 U y L U 5 2 V Q Z T I K t K g s p 6 o V w E c M l U i N E o 4 m J y i D e 4 1 G i s q T U T C K m 4 S q k g + 2 9 R p u I D W 2 l z w R a I + w 4 C 3 s c X K y t d n c P B J w n o + z v S K 9 W E f 3 7 R b Q A A A A A v W q H 2 P 3 s N M K 6 e u J B A H W V E r B Z 9 0 D l j 7 P T 0 e o v h 9 c U W I H G W 3 3 w D + b F 3 n w 2 / p y w H J c K / V c p f q K 4 4 5 p e z G G F S 3 j E 8 = < / D a t a M a s h u p > 
</file>

<file path=customXml/itemProps1.xml><?xml version="1.0" encoding="utf-8"?>
<ds:datastoreItem xmlns:ds="http://schemas.openxmlformats.org/officeDocument/2006/customXml" ds:itemID="{5BD69A7B-E8C1-44A2-BDBF-C02D435B24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SET 1</vt:lpstr>
      <vt:lpstr>SET 2</vt:lpstr>
      <vt:lpstr>SET 3</vt:lpstr>
      <vt:lpstr>SET 4</vt:lpstr>
      <vt:lpstr>SET 5</vt:lpstr>
      <vt:lpstr>BP</vt:lpstr>
      <vt:lpstr>Key Points</vt:lpstr>
      <vt:lpstr>Winning 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2019-05-24T00:27:38Z</dcterms:modified>
</cp:coreProperties>
</file>