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2294" documentId="11_F25DC773A252ABEACE02EC348BDD7E8E5ADE5894" xr6:coauthVersionLast="43" xr6:coauthVersionMax="43" xr10:uidLastSave="{99379EB7-9BC2-4AD4-9319-FFAA14416369}"/>
  <bookViews>
    <workbookView xWindow="-120" yWindow="-120" windowWidth="29040" windowHeight="15840" tabRatio="383" activeTab="4" xr2:uid="{00000000-000D-0000-FFFF-FFFF00000000}"/>
  </bookViews>
  <sheets>
    <sheet name="SET 1" sheetId="1" r:id="rId1"/>
    <sheet name="SET 2" sheetId="2" r:id="rId2"/>
    <sheet name="SET 3" sheetId="3" r:id="rId3"/>
    <sheet name="SET 4" sheetId="4" r:id="rId4"/>
    <sheet name="SET 5" sheetId="5" r:id="rId5"/>
    <sheet name="BP" sheetId="6" r:id="rId6"/>
    <sheet name="Key Points" sheetId="8" r:id="rId7"/>
    <sheet name="Win Prob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4" i="5" l="1"/>
  <c r="B114" i="5"/>
  <c r="C113" i="5"/>
  <c r="B113" i="5"/>
  <c r="B115" i="5" s="1"/>
  <c r="C61" i="4"/>
  <c r="B61" i="4"/>
  <c r="C60" i="4"/>
  <c r="C62" i="4" s="1"/>
  <c r="B60" i="4"/>
  <c r="C63" i="3"/>
  <c r="B63" i="3"/>
  <c r="C62" i="3"/>
  <c r="B62" i="3"/>
  <c r="C64" i="2"/>
  <c r="B64" i="2"/>
  <c r="C63" i="2"/>
  <c r="C65" i="2" s="1"/>
  <c r="B63" i="2"/>
  <c r="C68" i="1"/>
  <c r="B68" i="1"/>
  <c r="C67" i="1"/>
  <c r="B67" i="1"/>
  <c r="C115" i="5" l="1"/>
  <c r="D114" i="5"/>
  <c r="D115" i="5" s="1"/>
  <c r="B62" i="4"/>
  <c r="D61" i="4"/>
  <c r="D62" i="4" s="1"/>
  <c r="C64" i="3"/>
  <c r="D63" i="3"/>
  <c r="D64" i="3" s="1"/>
  <c r="B64" i="3"/>
  <c r="B65" i="2"/>
  <c r="D64" i="2"/>
  <c r="D65" i="2" s="1"/>
  <c r="C69" i="1"/>
  <c r="B69" i="1"/>
  <c r="D68" i="1"/>
  <c r="D69" i="1" s="1"/>
  <c r="A112" i="5" l="1"/>
  <c r="A99" i="5"/>
  <c r="A93" i="5"/>
  <c r="A84" i="5"/>
  <c r="A78" i="5"/>
  <c r="A72" i="5"/>
  <c r="A63" i="5"/>
  <c r="A57" i="5"/>
  <c r="A50" i="5"/>
  <c r="A44" i="5"/>
  <c r="A38" i="5"/>
  <c r="A33" i="5"/>
  <c r="A27" i="5"/>
  <c r="A22" i="5"/>
  <c r="A16" i="5"/>
  <c r="A7" i="5"/>
  <c r="A59" i="4"/>
  <c r="A52" i="4"/>
  <c r="A45" i="4"/>
  <c r="A32" i="4"/>
  <c r="A27" i="4"/>
  <c r="A21" i="4"/>
  <c r="A14" i="4"/>
  <c r="A8" i="4"/>
  <c r="A61" i="3"/>
  <c r="A52" i="3"/>
  <c r="A45" i="3"/>
  <c r="A40" i="3"/>
  <c r="A33" i="3"/>
  <c r="A27" i="3"/>
  <c r="A20" i="3"/>
  <c r="A13" i="3"/>
  <c r="A6" i="3"/>
  <c r="A62" i="2"/>
  <c r="A57" i="2"/>
  <c r="A44" i="2"/>
  <c r="A38" i="2"/>
  <c r="A32" i="2"/>
  <c r="A27" i="2"/>
  <c r="A20" i="2"/>
  <c r="A14" i="2"/>
  <c r="A7" i="2"/>
  <c r="A66" i="1"/>
  <c r="A60" i="1"/>
  <c r="A54" i="1"/>
  <c r="A45" i="1"/>
  <c r="A39" i="1"/>
  <c r="A32" i="1"/>
  <c r="A26" i="1"/>
  <c r="A21" i="1"/>
  <c r="A8" i="1"/>
  <c r="C112" i="5"/>
  <c r="B112" i="5"/>
  <c r="C99" i="5"/>
  <c r="B99" i="5"/>
  <c r="B93" i="5"/>
  <c r="C93" i="5"/>
  <c r="B84" i="5"/>
  <c r="C84" i="5"/>
  <c r="C78" i="5"/>
  <c r="B78" i="5"/>
  <c r="C72" i="5"/>
  <c r="B72" i="5"/>
  <c r="C63" i="5"/>
  <c r="B63" i="5"/>
  <c r="C57" i="5"/>
  <c r="B57" i="5"/>
  <c r="B50" i="5"/>
  <c r="C50" i="5"/>
  <c r="C44" i="5"/>
  <c r="B44" i="5"/>
  <c r="C38" i="5"/>
  <c r="B38" i="5"/>
  <c r="C33" i="5"/>
  <c r="B33" i="5"/>
  <c r="C27" i="5"/>
  <c r="B27" i="5"/>
  <c r="C22" i="5"/>
  <c r="B22" i="5"/>
  <c r="C16" i="5"/>
  <c r="B16" i="5"/>
  <c r="C7" i="5"/>
  <c r="B7" i="5"/>
  <c r="B59" i="4"/>
  <c r="C59" i="4"/>
  <c r="C52" i="4"/>
  <c r="B52" i="4"/>
  <c r="C45" i="4"/>
  <c r="B45" i="4"/>
  <c r="C32" i="4"/>
  <c r="B32" i="4"/>
  <c r="C27" i="4"/>
  <c r="B27" i="4"/>
  <c r="C21" i="4"/>
  <c r="B21" i="4"/>
  <c r="C14" i="4"/>
  <c r="B14" i="4"/>
  <c r="B8" i="4"/>
  <c r="C8" i="4"/>
  <c r="C61" i="3"/>
  <c r="B61" i="3"/>
  <c r="C52" i="3"/>
  <c r="B52" i="3"/>
  <c r="C45" i="3"/>
  <c r="B45" i="3"/>
  <c r="C40" i="3"/>
  <c r="B40" i="3"/>
  <c r="C33" i="3"/>
  <c r="B33" i="3"/>
  <c r="B27" i="3"/>
  <c r="C27" i="3"/>
  <c r="C20" i="3"/>
  <c r="B20" i="3"/>
  <c r="C13" i="3"/>
  <c r="B13" i="3"/>
  <c r="B6" i="3"/>
  <c r="C6" i="3"/>
  <c r="C62" i="2"/>
  <c r="B62" i="2"/>
  <c r="C57" i="2"/>
  <c r="B57" i="2"/>
  <c r="B44" i="2"/>
  <c r="C44" i="2"/>
  <c r="C38" i="2"/>
  <c r="B38" i="2"/>
  <c r="C32" i="2"/>
  <c r="B32" i="2"/>
  <c r="C27" i="2"/>
  <c r="B27" i="2"/>
  <c r="C20" i="2"/>
  <c r="B20" i="2"/>
  <c r="C14" i="2"/>
  <c r="B14" i="2"/>
  <c r="C7" i="2"/>
  <c r="B7" i="2"/>
  <c r="C66" i="1"/>
  <c r="B66" i="1"/>
  <c r="C60" i="1"/>
  <c r="B60" i="1"/>
  <c r="C54" i="1"/>
  <c r="B54" i="1"/>
  <c r="C45" i="1"/>
  <c r="B45" i="1"/>
  <c r="C39" i="1"/>
  <c r="B39" i="1"/>
  <c r="C32" i="1"/>
  <c r="B32" i="1"/>
  <c r="C26" i="1"/>
  <c r="B26" i="1"/>
  <c r="C21" i="1"/>
  <c r="B21" i="1"/>
  <c r="C8" i="1"/>
  <c r="B8" i="1"/>
  <c r="C307" i="9" l="1"/>
  <c r="C306" i="9"/>
  <c r="A307" i="9" l="1"/>
  <c r="A306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B304" i="9"/>
  <c r="B306" i="9" s="1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464B21-91F8-4C70-8B89-B28107B96FF1}" keepAlive="1" name="Query - Output" description="Connessione alla query 'Output' nella cartella di lavoro." type="5" refreshedVersion="6" background="1" saveData="1">
    <dbPr connection="Provider=Microsoft.Mashup.OleDb.1;Data Source=$Workbook$;Location=Output;Extended Properties=&quot;&quot;" command="SELECT * FROM [Output]"/>
  </connection>
  <connection id="2" xr16:uid="{18103517-BE4B-4A6D-8298-17CF827B8FB5}" keepAlive="1" name="Query - Output (2)" description="Connessione alla query 'Output (2)' nella cartella di lavoro." type="5" refreshedVersion="6" background="1" saveData="1">
    <dbPr connection="Provider=Microsoft.Mashup.OleDb.1;Data Source=$Workbook$;Location=&quot;Output (2)&quot;;Extended Properties=&quot;&quot;" command="SELECT * FROM [Output (2)]"/>
  </connection>
  <connection id="3" xr16:uid="{951FD261-4E45-4C57-9502-1FB2DA48A91F}" keepAlive="1" name="Query - Output (3)" description="Connessione alla query 'Output (3)' nella cartella di lavoro." type="5" refreshedVersion="6" background="1" saveData="1">
    <dbPr connection="Provider=Microsoft.Mashup.OleDb.1;Data Source=$Workbook$;Location=Output (3);Extended Properties=&quot;&quot;" command="SELECT * FROM [Output (3)]"/>
  </connection>
  <connection id="4" xr16:uid="{8849B2B1-D174-4DFF-A930-736B0E0A803D}" keepAlive="1" name="Query - Output (4)" description="Connessione alla query 'Output (4)' nella cartella di lavoro." type="5" refreshedVersion="6" background="1" saveData="1">
    <dbPr connection="Provider=Microsoft.Mashup.OleDb.1;Data Source=$Workbook$;Location=&quot;Output (4)&quot;;Extended Properties=&quot;&quot;" command="SELECT * FROM [Output (4)]"/>
  </connection>
</connections>
</file>

<file path=xl/sharedStrings.xml><?xml version="1.0" encoding="utf-8"?>
<sst xmlns="http://schemas.openxmlformats.org/spreadsheetml/2006/main" count="1038" uniqueCount="422">
  <si>
    <t>Game</t>
  </si>
  <si>
    <t>Punteggio</t>
  </si>
  <si>
    <t>Nota</t>
  </si>
  <si>
    <t>Commento</t>
  </si>
  <si>
    <t>Ivanisevic</t>
  </si>
  <si>
    <t>Rafter</t>
  </si>
  <si>
    <t>2°</t>
  </si>
  <si>
    <t>1°</t>
  </si>
  <si>
    <t>15-0</t>
  </si>
  <si>
    <t>SV</t>
  </si>
  <si>
    <t>15-15</t>
  </si>
  <si>
    <t>30-15</t>
  </si>
  <si>
    <t>40-30</t>
  </si>
  <si>
    <t>S&amp;V ma passante di Rafter</t>
  </si>
  <si>
    <t>40-15</t>
  </si>
  <si>
    <t>S&amp;V</t>
  </si>
  <si>
    <t>0-1</t>
  </si>
  <si>
    <t>0-15</t>
  </si>
  <si>
    <t>Passante vincente di dritto di I</t>
  </si>
  <si>
    <t>ACE</t>
  </si>
  <si>
    <t>15-30</t>
  </si>
  <si>
    <t>Ottima risposta bloccata di R, poi il passante sotto rete</t>
  </si>
  <si>
    <t>30-30</t>
  </si>
  <si>
    <t>Ottima difesa della rete di R</t>
  </si>
  <si>
    <t>Risposta bassa di I, non va la demi-volèe</t>
  </si>
  <si>
    <t>30-40</t>
  </si>
  <si>
    <t>R si incarta a rete</t>
  </si>
  <si>
    <t>Adv R</t>
  </si>
  <si>
    <t>P2</t>
  </si>
  <si>
    <t>P1</t>
  </si>
  <si>
    <t>Ottimo il colpo da fondo di I, R a rete non può nulla</t>
  </si>
  <si>
    <t>Adv  I</t>
  </si>
  <si>
    <t>Passante vincente di I</t>
  </si>
  <si>
    <t>P3</t>
  </si>
  <si>
    <t>I manda a rete il rovescio</t>
  </si>
  <si>
    <t>PB2</t>
  </si>
  <si>
    <t>PB1</t>
  </si>
  <si>
    <t>DF</t>
  </si>
  <si>
    <t>Break</t>
  </si>
  <si>
    <t>Rimane fortunatamente in campo la risposta di I</t>
  </si>
  <si>
    <t>3°</t>
  </si>
  <si>
    <t>PB3</t>
  </si>
  <si>
    <t>30-0</t>
  </si>
  <si>
    <t>Non va il passante di R</t>
  </si>
  <si>
    <t>40-0</t>
  </si>
  <si>
    <t>SV 2nd</t>
  </si>
  <si>
    <t>4°</t>
  </si>
  <si>
    <t>Serve &amp; volèe fuori</t>
  </si>
  <si>
    <t>Volèe in pancia con taglio laterale per R</t>
  </si>
  <si>
    <t>2-0</t>
  </si>
  <si>
    <t>3-0</t>
  </si>
  <si>
    <t>3-1</t>
  </si>
  <si>
    <t>5°</t>
  </si>
  <si>
    <t>Lobbone vincente di R</t>
  </si>
  <si>
    <t>S&amp;v</t>
  </si>
  <si>
    <t>Risposta vincente tagliata di R</t>
  </si>
  <si>
    <t>I chiude con lo smash</t>
  </si>
  <si>
    <t>Errore di fondo di R</t>
  </si>
  <si>
    <t>4-1</t>
  </si>
  <si>
    <t>6°</t>
  </si>
  <si>
    <t>S &amp; stop volley</t>
  </si>
  <si>
    <t>Risposta vincente di I sulla 2nd di R</t>
  </si>
  <si>
    <t>Passante incrociato di I che non va</t>
  </si>
  <si>
    <t>4-2</t>
  </si>
  <si>
    <t>7°</t>
  </si>
  <si>
    <t>S &amp; volley affossata a rete</t>
  </si>
  <si>
    <t>S &amp; volèe alta</t>
  </si>
  <si>
    <t>Non va il passante di rovescio di R</t>
  </si>
  <si>
    <t>Passante al centro giocata da R</t>
  </si>
  <si>
    <t>P</t>
  </si>
  <si>
    <t>Adv I</t>
  </si>
  <si>
    <t>R gioca un lob in tuffo, però I ci arriva</t>
  </si>
  <si>
    <t>8°</t>
  </si>
  <si>
    <t>5-2</t>
  </si>
  <si>
    <t>S &amp; volley fuori di R</t>
  </si>
  <si>
    <t>5-3</t>
  </si>
  <si>
    <t>9°</t>
  </si>
  <si>
    <t>R non riesce ad approfittare di uno smash leggero di I</t>
  </si>
  <si>
    <t>S &amp; V con volèe di rovescio tagliata</t>
  </si>
  <si>
    <t>SP</t>
  </si>
  <si>
    <t>SET</t>
  </si>
  <si>
    <t>6-3</t>
  </si>
  <si>
    <t>S&amp; stop volley</t>
  </si>
  <si>
    <t>S&amp; volley facile</t>
  </si>
  <si>
    <t>S&amp;V sulla 2nd</t>
  </si>
  <si>
    <t>Chiusura in smash per I</t>
  </si>
  <si>
    <t>R mette la risposta vincente</t>
  </si>
  <si>
    <t>PB</t>
  </si>
  <si>
    <t>Passante il corsa di R</t>
  </si>
  <si>
    <t>0-2</t>
  </si>
  <si>
    <t>I passa R</t>
  </si>
  <si>
    <t>R mette la demi-volèe, I non riesce a passare</t>
  </si>
  <si>
    <t>0-3</t>
  </si>
  <si>
    <t>Risposta vincente di R</t>
  </si>
  <si>
    <t>Va fuori la demi-volèe di R</t>
  </si>
  <si>
    <t>SV a uscire</t>
  </si>
  <si>
    <t>1-3</t>
  </si>
  <si>
    <t>Non va il passante di I</t>
  </si>
  <si>
    <t>Vincente di dritto sotto-rete di R</t>
  </si>
  <si>
    <t>1-4</t>
  </si>
  <si>
    <t>I in sicurezza schiaccia una palla che cmq sarebbe andata in corridoio</t>
  </si>
  <si>
    <t>Moscia volèe sotto rete per I</t>
  </si>
  <si>
    <t>I difende splendidamente la rete</t>
  </si>
  <si>
    <t>2-4</t>
  </si>
  <si>
    <t>Ottima risposta di I sui piedi di R</t>
  </si>
  <si>
    <t>Nonva il passante di I</t>
  </si>
  <si>
    <t>2-5</t>
  </si>
  <si>
    <t>Brutto errore in avanzamento con la voleè di dritto di I</t>
  </si>
  <si>
    <t>R recupera il drop di I</t>
  </si>
  <si>
    <t>Errore gravissimo di I. Volèe facile spedita a rete</t>
  </si>
  <si>
    <t>SP2</t>
  </si>
  <si>
    <t>SP1</t>
  </si>
  <si>
    <t>Bella stop-volley di I</t>
  </si>
  <si>
    <t>3-5</t>
  </si>
  <si>
    <t>3-6</t>
  </si>
  <si>
    <t>Lob di R, recupero di I, grave errore sotto rete di R</t>
  </si>
  <si>
    <t>Volèe in allungo e acrobazia per R</t>
  </si>
  <si>
    <t>1-1</t>
  </si>
  <si>
    <t>Esagera con il contro-piede R</t>
  </si>
  <si>
    <t>S &amp; voleè a rete</t>
  </si>
  <si>
    <t>ACE 2nd</t>
  </si>
  <si>
    <t>2-1</t>
  </si>
  <si>
    <t>Passante preciso di I</t>
  </si>
  <si>
    <t>Volèe in allungo di R</t>
  </si>
  <si>
    <t>Passante soft di I, R chiude con la volèe in allungo</t>
  </si>
  <si>
    <t>2-2</t>
  </si>
  <si>
    <t>I chiude a rete con la volèe</t>
  </si>
  <si>
    <t>Grande risposta di I, R arriva in ritardo per la volèe</t>
  </si>
  <si>
    <t>Risposta vincente di rovescio di I</t>
  </si>
  <si>
    <t>15-40</t>
  </si>
  <si>
    <t>I fa la differenza con un'ottima risposta</t>
  </si>
  <si>
    <t>R chiude una volèe difficilissima</t>
  </si>
  <si>
    <t>3-2</t>
  </si>
  <si>
    <t xml:space="preserve"> </t>
  </si>
  <si>
    <t>Risposta vincente di I</t>
  </si>
  <si>
    <t>i comanda da fondo</t>
  </si>
  <si>
    <t>Nastro australiano</t>
  </si>
  <si>
    <t>Largo il tentativo di passante di R</t>
  </si>
  <si>
    <t>Passante in risposta di R</t>
  </si>
  <si>
    <t>SV, ottima 1a a uscire</t>
  </si>
  <si>
    <t>Elegante a rete R con la volèe di rovescio in salto</t>
  </si>
  <si>
    <t>Passante in corsa di R</t>
  </si>
  <si>
    <t>SP3</t>
  </si>
  <si>
    <t>I chiude a rete, R può solo toccare</t>
  </si>
  <si>
    <t>Lob vincente di I</t>
  </si>
  <si>
    <t>Non rimane in campo il passante di I</t>
  </si>
  <si>
    <t>1-0</t>
  </si>
  <si>
    <t>Larga la risposta di R</t>
  </si>
  <si>
    <t>Tweener di I, però R ci arriva e mette il passante</t>
  </si>
  <si>
    <t>Passante lungolinea di I</t>
  </si>
  <si>
    <t>Demi-volèe di R che non va</t>
  </si>
  <si>
    <t>1-2</t>
  </si>
  <si>
    <t>Ottima risposta di R</t>
  </si>
  <si>
    <t>Volèe bassissima di I</t>
  </si>
  <si>
    <t>S &amp; schiaffo al volo</t>
  </si>
  <si>
    <t>R difende bene la rete</t>
  </si>
  <si>
    <t>I butta via il passante</t>
  </si>
  <si>
    <t>2-3</t>
  </si>
  <si>
    <t>Lob di I, ma R piazza la volèe</t>
  </si>
  <si>
    <t>I lascia cadere troppo in basso la risposta e sbaglia la volèe</t>
  </si>
  <si>
    <t>Stecca in risposta di R</t>
  </si>
  <si>
    <t>I sbaglia una volèe facile</t>
  </si>
  <si>
    <t>Ottima risposta di R, che poi chiude un passante facile</t>
  </si>
  <si>
    <t>Adv R1</t>
  </si>
  <si>
    <t>Adv R2</t>
  </si>
  <si>
    <t>R chiude con il passante in avanzamento</t>
  </si>
  <si>
    <t>(Fallo di piede sulla 1a) I vuole l'ace di 2a, DF, I si incazza terribilmente</t>
  </si>
  <si>
    <t>Risposta al corpo centrale di I</t>
  </si>
  <si>
    <t>Si ferma sul nastro la volèe bassa di R</t>
  </si>
  <si>
    <t>Veronica vincente di I</t>
  </si>
  <si>
    <t>I non riesce a parare</t>
  </si>
  <si>
    <t>Grande risposta di R</t>
  </si>
  <si>
    <t>I si incarta  a rete, R mette il passante</t>
  </si>
  <si>
    <t>2-6</t>
  </si>
  <si>
    <t>ACE (123 mph)</t>
  </si>
  <si>
    <t>Stop volley smorzata di R</t>
  </si>
  <si>
    <t>Ancora gran volèe di R</t>
  </si>
  <si>
    <t>Risposta vincente sulla 2a</t>
  </si>
  <si>
    <t>R avanza e piazza il passante, I tocca solo</t>
  </si>
  <si>
    <t>I sbaglia il dritto a chiudere</t>
  </si>
  <si>
    <t>Non bastano i salvataggi di R</t>
  </si>
  <si>
    <t>Risposta vincente di I grazie al nastro</t>
  </si>
  <si>
    <t>S&amp;V 2nd</t>
  </si>
  <si>
    <t>I smasha sotto rete</t>
  </si>
  <si>
    <t>Appena larga la demi-volèe di R</t>
  </si>
  <si>
    <t>3-3</t>
  </si>
  <si>
    <t>Passante con tracciante di I</t>
  </si>
  <si>
    <t>ACE (non si sta giocando in questa fase)</t>
  </si>
  <si>
    <t>3-4</t>
  </si>
  <si>
    <t>ACE al centro</t>
  </si>
  <si>
    <t>I difende bene la rete</t>
  </si>
  <si>
    <t>4-4</t>
  </si>
  <si>
    <t>Risposta vincente in lob di I</t>
  </si>
  <si>
    <t>0-30</t>
  </si>
  <si>
    <t>Passante vincente di I su una 2a morbida</t>
  </si>
  <si>
    <t>S &amp; voleè alta di rovescio</t>
  </si>
  <si>
    <t>Il lob di I è facilmente intercettabile</t>
  </si>
  <si>
    <t>I si mangia il passante</t>
  </si>
  <si>
    <t>Ottima 1a a uscire per R</t>
  </si>
  <si>
    <t>4-5</t>
  </si>
  <si>
    <t>10°</t>
  </si>
  <si>
    <t>i chiude a rete</t>
  </si>
  <si>
    <t>5-5</t>
  </si>
  <si>
    <t>11°</t>
  </si>
  <si>
    <t>Ottima risposta di I, R impatta male la volèe bassa</t>
  </si>
  <si>
    <t>Passante vincente di I (R non ha messo nessuna prima)</t>
  </si>
  <si>
    <t>Stop-volley vincente in pancia per R</t>
  </si>
  <si>
    <t>Altra stop volley di rovescio</t>
  </si>
  <si>
    <t>Si arrampica e R mette la volèe vincente</t>
  </si>
  <si>
    <t>5-6</t>
  </si>
  <si>
    <t>12°</t>
  </si>
  <si>
    <t>S &amp; smash</t>
  </si>
  <si>
    <t>6-6</t>
  </si>
  <si>
    <t>13°</t>
  </si>
  <si>
    <t>(1° long set in finale dal 1980)</t>
  </si>
  <si>
    <t>Passante vincente di R</t>
  </si>
  <si>
    <t>Larga la risposta di I</t>
  </si>
  <si>
    <t>6-7</t>
  </si>
  <si>
    <t>14°</t>
  </si>
  <si>
    <t>Sbaglia la volèe in uscita dal servizio I</t>
  </si>
  <si>
    <t>Risposta vincente di R sulla 2a di I</t>
  </si>
  <si>
    <t>I piazza una volèe molto difficile</t>
  </si>
  <si>
    <t>Passante che va in corridoio di poco</t>
  </si>
  <si>
    <t>7-7</t>
  </si>
  <si>
    <t>15°</t>
  </si>
  <si>
    <t>I attacca il servizio di R</t>
  </si>
  <si>
    <t>S&amp;V di rovescio</t>
  </si>
  <si>
    <t>R non contiene una complicatissima volèe di rovescio</t>
  </si>
  <si>
    <t>Altra risposta vincente di I</t>
  </si>
  <si>
    <t>8-7</t>
  </si>
  <si>
    <t>16°</t>
  </si>
  <si>
    <t>I colpisce una palla che sarebbe finita in corridoio</t>
  </si>
  <si>
    <t>DF (è dramma I)</t>
  </si>
  <si>
    <t>ACE (per 2 volte vuole la stessa pallina)</t>
  </si>
  <si>
    <t>MP2</t>
  </si>
  <si>
    <t>MP1</t>
  </si>
  <si>
    <t>Adv I2</t>
  </si>
  <si>
    <t>MP3</t>
  </si>
  <si>
    <t>Il colpo tagliato di R è fuori di pochissimo, I prega</t>
  </si>
  <si>
    <t>Adv I1</t>
  </si>
  <si>
    <t>Lob vincente di R</t>
  </si>
  <si>
    <t>Adv I3</t>
  </si>
  <si>
    <t>MP4</t>
  </si>
  <si>
    <t>Match</t>
  </si>
  <si>
    <t>9-7</t>
  </si>
  <si>
    <t>Ottima 1a al centro di R</t>
  </si>
  <si>
    <t>Non va il tentativo di passantino in back</t>
  </si>
  <si>
    <t>Chiusura in smash per I, R può solo toccare</t>
  </si>
  <si>
    <t>Passante in cross in corsa di I</t>
  </si>
  <si>
    <t>Passante incrociato di I</t>
  </si>
  <si>
    <t>Risposta vincente di rovescio di I, R pnesava andasse fuori</t>
  </si>
  <si>
    <t>Errore nella volèe in uscita dal servizio di I</t>
  </si>
  <si>
    <t>Passsante di rovescio incrociato di I</t>
  </si>
  <si>
    <t>Appena larga la risposta di I</t>
  </si>
  <si>
    <t>A%</t>
  </si>
  <si>
    <t>DF%</t>
  </si>
  <si>
    <t>1stIn</t>
  </si>
  <si>
    <t>1st%</t>
  </si>
  <si>
    <t>2nd%</t>
  </si>
  <si>
    <t>BPSaved</t>
  </si>
  <si>
    <t>RPW%</t>
  </si>
  <si>
    <t>Winners (FH/BH)</t>
  </si>
  <si>
    <t>UFE (FH/BH)</t>
  </si>
  <si>
    <t>Goran Ivanisevic</t>
  </si>
  <si>
    <t>16.5%</t>
  </si>
  <si>
    <t>9.8%</t>
  </si>
  <si>
    <t>55.5%</t>
  </si>
  <si>
    <t>81.3%</t>
  </si>
  <si>
    <t>50.7%</t>
  </si>
  <si>
    <t>3/6</t>
  </si>
  <si>
    <t>30.7%</t>
  </si>
  <si>
    <t>69 (25/17)</t>
  </si>
  <si>
    <t>37 (10/11)</t>
  </si>
  <si>
    <t>Patrick Rafter</t>
  </si>
  <si>
    <t>9.3%</t>
  </si>
  <si>
    <t>2.9%</t>
  </si>
  <si>
    <t>63.6%</t>
  </si>
  <si>
    <t>77.5%</t>
  </si>
  <si>
    <t>54.9%</t>
  </si>
  <si>
    <t>32.3%</t>
  </si>
  <si>
    <t>62 (26/23)</t>
  </si>
  <si>
    <t>17 (7/6)</t>
  </si>
  <si>
    <t/>
  </si>
  <si>
    <t>SET 1</t>
  </si>
  <si>
    <t>10.3%</t>
  </si>
  <si>
    <t>6.9%</t>
  </si>
  <si>
    <t>55.2%</t>
  </si>
  <si>
    <t>61.5%</t>
  </si>
  <si>
    <t>0/0</t>
  </si>
  <si>
    <t>37.0%</t>
  </si>
  <si>
    <t>12 (5/4)</t>
  </si>
  <si>
    <t>6 (1/3)</t>
  </si>
  <si>
    <t>3.7%</t>
  </si>
  <si>
    <t>66.7%</t>
  </si>
  <si>
    <t>72.2%</t>
  </si>
  <si>
    <t>44.4%</t>
  </si>
  <si>
    <t>2/3</t>
  </si>
  <si>
    <t>27.6%</t>
  </si>
  <si>
    <t>10 (5/4)</t>
  </si>
  <si>
    <t>4 (1/2)</t>
  </si>
  <si>
    <t>SET 2</t>
  </si>
  <si>
    <t>17.2%</t>
  </si>
  <si>
    <t>44.8%</t>
  </si>
  <si>
    <t>76.9%</t>
  </si>
  <si>
    <t>43.8%</t>
  </si>
  <si>
    <t>13.0%</t>
  </si>
  <si>
    <t>12 (5/2)</t>
  </si>
  <si>
    <t>11 (2/4)</t>
  </si>
  <si>
    <t>4.3%</t>
  </si>
  <si>
    <t>60.9%</t>
  </si>
  <si>
    <t>100.0%</t>
  </si>
  <si>
    <t>41.4%</t>
  </si>
  <si>
    <t>12 (6/3)</t>
  </si>
  <si>
    <t>2 (1/0)</t>
  </si>
  <si>
    <t>SET 3</t>
  </si>
  <si>
    <t>14.8%</t>
  </si>
  <si>
    <t>83.3%</t>
  </si>
  <si>
    <t>41.7%</t>
  </si>
  <si>
    <t>10 (3/3)</t>
  </si>
  <si>
    <t>3 (2/0)</t>
  </si>
  <si>
    <t>0.0%</t>
  </si>
  <si>
    <t>4.2%</t>
  </si>
  <si>
    <t>54.2%</t>
  </si>
  <si>
    <t>53.8%</t>
  </si>
  <si>
    <t>1/2</t>
  </si>
  <si>
    <t>22.2%</t>
  </si>
  <si>
    <t>10 (2/8)</t>
  </si>
  <si>
    <t>4 (2/1)</t>
  </si>
  <si>
    <t>SET 4</t>
  </si>
  <si>
    <t>17.9%</t>
  </si>
  <si>
    <t>7.1%</t>
  </si>
  <si>
    <t>53.6%</t>
  </si>
  <si>
    <t>73.3%</t>
  </si>
  <si>
    <t>30.8%</t>
  </si>
  <si>
    <t>1/3</t>
  </si>
  <si>
    <t>27.3%</t>
  </si>
  <si>
    <t>11 (3/3)</t>
  </si>
  <si>
    <t>7 (2/3)</t>
  </si>
  <si>
    <t>22.7%</t>
  </si>
  <si>
    <t>81.8%</t>
  </si>
  <si>
    <t>75.0%</t>
  </si>
  <si>
    <t>46.4%</t>
  </si>
  <si>
    <t>13 (6/2)</t>
  </si>
  <si>
    <t>2 (0/2)</t>
  </si>
  <si>
    <t>SET 5</t>
  </si>
  <si>
    <t>19.6%</t>
  </si>
  <si>
    <t>11.8%</t>
  </si>
  <si>
    <t>56.9%</t>
  </si>
  <si>
    <t>86.2%</t>
  </si>
  <si>
    <t>54.5%</t>
  </si>
  <si>
    <t>31.8%</t>
  </si>
  <si>
    <t>24 (9/5)</t>
  </si>
  <si>
    <t>10 (3/1)</t>
  </si>
  <si>
    <t>9.1%</t>
  </si>
  <si>
    <t>2.3%</t>
  </si>
  <si>
    <t>59.1%</t>
  </si>
  <si>
    <t>84.6%</t>
  </si>
  <si>
    <t>0/1</t>
  </si>
  <si>
    <t>27.5%</t>
  </si>
  <si>
    <t>5 (3/1)</t>
  </si>
  <si>
    <t>Total</t>
  </si>
  <si>
    <t>3 (50%)</t>
  </si>
  <si>
    <t>4 (67%)</t>
  </si>
  <si>
    <t>1 (17%)</t>
  </si>
  <si>
    <t>0 (0%)</t>
  </si>
  <si>
    <t>23 (62%)</t>
  </si>
  <si>
    <t>22 (59%)</t>
  </si>
  <si>
    <t>6 (16%)</t>
  </si>
  <si>
    <t>9 (24%)</t>
  </si>
  <si>
    <t>4 (11%)</t>
  </si>
  <si>
    <t>3 (8%)</t>
  </si>
  <si>
    <t>1 (3%)</t>
  </si>
  <si>
    <t>5 (14%)</t>
  </si>
  <si>
    <t>22 (79%)</t>
  </si>
  <si>
    <t>20 (71%)</t>
  </si>
  <si>
    <t>2 (7%)</t>
  </si>
  <si>
    <t>10 (36%)</t>
  </si>
  <si>
    <t>4 (14%)</t>
  </si>
  <si>
    <t>3 (11%)</t>
  </si>
  <si>
    <t>17 (74%)</t>
  </si>
  <si>
    <t>14 (61%)</t>
  </si>
  <si>
    <t>6 (26%)</t>
  </si>
  <si>
    <t>4 (17%)</t>
  </si>
  <si>
    <t>3 (13%)</t>
  </si>
  <si>
    <t>2 (9%)</t>
  </si>
  <si>
    <t>8 (73%)</t>
  </si>
  <si>
    <t>1 (9%)</t>
  </si>
  <si>
    <t>2 (18%)</t>
  </si>
  <si>
    <t>3 (27%)</t>
  </si>
  <si>
    <t>43 (65%)</t>
  </si>
  <si>
    <t>40 (61%)</t>
  </si>
  <si>
    <t>13 (20%)</t>
  </si>
  <si>
    <t>14 (21%)</t>
  </si>
  <si>
    <t>7 (11%)</t>
  </si>
  <si>
    <t>5 (8%)</t>
  </si>
  <si>
    <t>3 (5%)</t>
  </si>
  <si>
    <t>8 (12%)</t>
  </si>
  <si>
    <t>33 (73%)</t>
  </si>
  <si>
    <t>31 (69%)</t>
  </si>
  <si>
    <t>3 (7%)</t>
  </si>
  <si>
    <t>12 (27%)</t>
  </si>
  <si>
    <t>8 (18%)</t>
  </si>
  <si>
    <t>1 (2%)</t>
  </si>
  <si>
    <t>4 (9%)</t>
  </si>
  <si>
    <t xml:space="preserve"> BP Faced</t>
  </si>
  <si>
    <t>Game Pts</t>
  </si>
  <si>
    <t>Svg Deuce</t>
  </si>
  <si>
    <t>Type</t>
  </si>
  <si>
    <t>Player</t>
  </si>
  <si>
    <t>PtsW</t>
  </si>
  <si>
    <t>SvWnr</t>
  </si>
  <si>
    <t>RlyWnr</t>
  </si>
  <si>
    <t>RlyFcd</t>
  </si>
  <si>
    <t>UFE</t>
  </si>
  <si>
    <t>%Ivanisevic</t>
  </si>
  <si>
    <t>%Rafter</t>
  </si>
  <si>
    <t>Volatility</t>
  </si>
  <si>
    <t>Swing</t>
  </si>
  <si>
    <t>Stats Overview</t>
  </si>
  <si>
    <t>Punti</t>
  </si>
  <si>
    <t>Punti S</t>
  </si>
  <si>
    <t>Punti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</si>
</sst>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C000"/>
        <bgColor theme="9" tint="0.79998168889431442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9" tint="0.39997558519241921"/>
      </bottom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/>
      <top style="thin">
        <color theme="9" tint="0.39997558519241921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9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/>
    <xf numFmtId="0" fontId="0" fillId="0" borderId="0" xfId="0" applyAlignment="1"/>
    <xf numFmtId="0" fontId="0" fillId="4" borderId="0" xfId="0" applyFill="1" applyAlignment="1"/>
    <xf numFmtId="0" fontId="0" fillId="4" borderId="6" xfId="0" applyFill="1" applyBorder="1" applyAlignment="1">
      <alignment horizontal="center"/>
    </xf>
    <xf numFmtId="49" fontId="0" fillId="4" borderId="5" xfId="0" applyNumberFormat="1" applyFill="1" applyBorder="1" applyAlignment="1">
      <alignment horizontal="left"/>
    </xf>
    <xf numFmtId="0" fontId="3" fillId="4" borderId="5" xfId="0" applyFont="1" applyFill="1" applyBorder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0" borderId="0" xfId="0" applyFill="1" applyBorder="1" applyAlignment="1"/>
    <xf numFmtId="0" fontId="0" fillId="6" borderId="0" xfId="0" applyFill="1" applyAlignme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6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0" fillId="5" borderId="0" xfId="0" applyFill="1"/>
    <xf numFmtId="0" fontId="0" fillId="0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0" xfId="0" applyFill="1" applyAlignment="1">
      <alignment horizontal="left"/>
    </xf>
    <xf numFmtId="0" fontId="0" fillId="0" borderId="1" xfId="0" applyNumberFormat="1" applyFont="1" applyBorder="1" applyAlignment="1">
      <alignment horizontal="center"/>
    </xf>
    <xf numFmtId="0" fontId="0" fillId="13" borderId="1" xfId="0" applyNumberFormat="1" applyFont="1" applyFill="1" applyBorder="1" applyAlignment="1">
      <alignment horizontal="center"/>
    </xf>
    <xf numFmtId="0" fontId="0" fillId="11" borderId="1" xfId="0" applyNumberFormat="1" applyFont="1" applyFill="1" applyBorder="1" applyAlignment="1">
      <alignment horizontal="center"/>
    </xf>
    <xf numFmtId="0" fontId="0" fillId="4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0" fillId="13" borderId="12" xfId="0" applyNumberFormat="1" applyFont="1" applyFill="1" applyBorder="1" applyAlignment="1">
      <alignment horizontal="center"/>
    </xf>
    <xf numFmtId="0" fontId="0" fillId="13" borderId="16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11" xfId="0" applyNumberFormat="1" applyFont="1" applyFill="1" applyBorder="1" applyAlignment="1">
      <alignment horizontal="center"/>
    </xf>
    <xf numFmtId="0" fontId="0" fillId="4" borderId="12" xfId="0" applyNumberFormat="1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8" xfId="0" applyFill="1" applyBorder="1" applyAlignment="1">
      <alignment horizontal="center"/>
    </xf>
    <xf numFmtId="0" fontId="0" fillId="5" borderId="13" xfId="0" applyNumberFormat="1" applyFont="1" applyFill="1" applyBorder="1" applyAlignment="1">
      <alignment horizontal="center"/>
    </xf>
    <xf numFmtId="0" fontId="0" fillId="5" borderId="17" xfId="0" applyFont="1" applyFill="1" applyBorder="1" applyAlignment="1">
      <alignment horizontal="center"/>
    </xf>
    <xf numFmtId="0" fontId="0" fillId="5" borderId="14" xfId="0" applyNumberFormat="1" applyFont="1" applyFill="1" applyBorder="1" applyAlignment="1">
      <alignment horizontal="center"/>
    </xf>
    <xf numFmtId="0" fontId="0" fillId="5" borderId="15" xfId="0" applyNumberFormat="1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12" borderId="14" xfId="0" applyNumberFormat="1" applyFont="1" applyFill="1" applyBorder="1" applyAlignment="1">
      <alignment horizontal="center"/>
    </xf>
    <xf numFmtId="0" fontId="0" fillId="12" borderId="15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1" fillId="14" borderId="8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5" fillId="12" borderId="1" xfId="0" applyNumberFormat="1" applyFont="1" applyFill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>
      <alignment horizontal="center"/>
    </xf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F Goran</a:t>
            </a:r>
            <a:r>
              <a:rPr lang="it-IT" baseline="0"/>
              <a:t> Ivanisevic vs Pat Rafter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Winning Pro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9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C3-40F4-9556-6139B3E92F5C}"/>
                </c:ext>
              </c:extLst>
            </c:dLbl>
            <c:dLbl>
              <c:idx val="2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C3-40F4-9556-6139B3E92F5C}"/>
                </c:ext>
              </c:extLst>
            </c:dLbl>
            <c:dLbl>
              <c:idx val="27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C3-40F4-9556-6139B3E92F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gradFill>
                      <a:gsLst>
                        <a:gs pos="0">
                          <a:schemeClr val="accent1">
                            <a:lumMod val="5000"/>
                            <a:lumOff val="95000"/>
                          </a:schemeClr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5400000" scaled="1"/>
                    </a:gra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'Win Prob'!$A$2:$A$304</c:f>
              <c:numCache>
                <c:formatCode>General</c:formatCode>
                <c:ptCount val="303"/>
                <c:pt idx="0">
                  <c:v>50.9</c:v>
                </c:pt>
                <c:pt idx="1">
                  <c:v>49.7</c:v>
                </c:pt>
                <c:pt idx="2">
                  <c:v>50.9</c:v>
                </c:pt>
                <c:pt idx="3">
                  <c:v>51.8</c:v>
                </c:pt>
                <c:pt idx="4">
                  <c:v>51.1</c:v>
                </c:pt>
                <c:pt idx="5">
                  <c:v>52.1</c:v>
                </c:pt>
                <c:pt idx="6">
                  <c:v>53.8</c:v>
                </c:pt>
                <c:pt idx="7">
                  <c:v>52.4</c:v>
                </c:pt>
                <c:pt idx="8">
                  <c:v>54.6</c:v>
                </c:pt>
                <c:pt idx="9">
                  <c:v>52.7</c:v>
                </c:pt>
                <c:pt idx="10">
                  <c:v>55.8</c:v>
                </c:pt>
                <c:pt idx="11">
                  <c:v>52.7</c:v>
                </c:pt>
                <c:pt idx="12">
                  <c:v>51</c:v>
                </c:pt>
                <c:pt idx="13">
                  <c:v>52.7</c:v>
                </c:pt>
                <c:pt idx="14">
                  <c:v>55.8</c:v>
                </c:pt>
                <c:pt idx="15">
                  <c:v>52.7</c:v>
                </c:pt>
                <c:pt idx="16">
                  <c:v>55.8</c:v>
                </c:pt>
                <c:pt idx="17">
                  <c:v>61.4</c:v>
                </c:pt>
                <c:pt idx="18">
                  <c:v>62.3</c:v>
                </c:pt>
                <c:pt idx="19">
                  <c:v>62.9</c:v>
                </c:pt>
                <c:pt idx="20">
                  <c:v>63.3</c:v>
                </c:pt>
                <c:pt idx="21">
                  <c:v>63.4</c:v>
                </c:pt>
                <c:pt idx="22">
                  <c:v>64.2</c:v>
                </c:pt>
                <c:pt idx="23">
                  <c:v>63.6</c:v>
                </c:pt>
                <c:pt idx="24">
                  <c:v>63</c:v>
                </c:pt>
                <c:pt idx="25">
                  <c:v>62.6</c:v>
                </c:pt>
                <c:pt idx="26">
                  <c:v>62.5</c:v>
                </c:pt>
                <c:pt idx="27">
                  <c:v>60.7</c:v>
                </c:pt>
                <c:pt idx="28">
                  <c:v>62.2</c:v>
                </c:pt>
                <c:pt idx="29">
                  <c:v>59.9</c:v>
                </c:pt>
                <c:pt idx="30">
                  <c:v>61.8</c:v>
                </c:pt>
                <c:pt idx="31">
                  <c:v>63.7</c:v>
                </c:pt>
                <c:pt idx="32">
                  <c:v>64.7</c:v>
                </c:pt>
                <c:pt idx="33">
                  <c:v>64.400000000000006</c:v>
                </c:pt>
                <c:pt idx="34">
                  <c:v>64.099999999999994</c:v>
                </c:pt>
                <c:pt idx="35">
                  <c:v>64.400000000000006</c:v>
                </c:pt>
                <c:pt idx="36">
                  <c:v>64</c:v>
                </c:pt>
                <c:pt idx="37">
                  <c:v>63.9</c:v>
                </c:pt>
                <c:pt idx="38">
                  <c:v>62</c:v>
                </c:pt>
                <c:pt idx="39">
                  <c:v>63.6</c:v>
                </c:pt>
                <c:pt idx="40">
                  <c:v>65</c:v>
                </c:pt>
                <c:pt idx="41">
                  <c:v>66</c:v>
                </c:pt>
                <c:pt idx="42">
                  <c:v>65.3</c:v>
                </c:pt>
                <c:pt idx="43">
                  <c:v>63.2</c:v>
                </c:pt>
                <c:pt idx="44">
                  <c:v>65.3</c:v>
                </c:pt>
                <c:pt idx="45">
                  <c:v>66.400000000000006</c:v>
                </c:pt>
                <c:pt idx="46">
                  <c:v>66.8</c:v>
                </c:pt>
                <c:pt idx="47">
                  <c:v>66.5</c:v>
                </c:pt>
                <c:pt idx="48">
                  <c:v>66.2</c:v>
                </c:pt>
                <c:pt idx="49">
                  <c:v>66</c:v>
                </c:pt>
                <c:pt idx="50">
                  <c:v>65.900000000000006</c:v>
                </c:pt>
                <c:pt idx="51">
                  <c:v>67.099999999999994</c:v>
                </c:pt>
                <c:pt idx="52">
                  <c:v>68.099999999999994</c:v>
                </c:pt>
                <c:pt idx="53">
                  <c:v>67.099999999999994</c:v>
                </c:pt>
                <c:pt idx="54">
                  <c:v>68.3</c:v>
                </c:pt>
                <c:pt idx="55">
                  <c:v>68.8</c:v>
                </c:pt>
                <c:pt idx="56">
                  <c:v>67.8</c:v>
                </c:pt>
                <c:pt idx="57">
                  <c:v>67.099999999999994</c:v>
                </c:pt>
                <c:pt idx="58">
                  <c:v>66.7</c:v>
                </c:pt>
                <c:pt idx="59">
                  <c:v>67</c:v>
                </c:pt>
                <c:pt idx="60">
                  <c:v>66.599999999999994</c:v>
                </c:pt>
                <c:pt idx="61">
                  <c:v>65</c:v>
                </c:pt>
                <c:pt idx="62">
                  <c:v>66.3</c:v>
                </c:pt>
                <c:pt idx="63">
                  <c:v>67.5</c:v>
                </c:pt>
                <c:pt idx="64">
                  <c:v>66</c:v>
                </c:pt>
                <c:pt idx="65">
                  <c:v>62.9</c:v>
                </c:pt>
                <c:pt idx="66">
                  <c:v>57.4</c:v>
                </c:pt>
                <c:pt idx="67">
                  <c:v>56.5</c:v>
                </c:pt>
                <c:pt idx="68">
                  <c:v>55.8</c:v>
                </c:pt>
                <c:pt idx="69">
                  <c:v>56.5</c:v>
                </c:pt>
                <c:pt idx="70">
                  <c:v>55.7</c:v>
                </c:pt>
                <c:pt idx="71">
                  <c:v>55.3</c:v>
                </c:pt>
                <c:pt idx="72">
                  <c:v>55.7</c:v>
                </c:pt>
                <c:pt idx="73">
                  <c:v>56</c:v>
                </c:pt>
                <c:pt idx="74">
                  <c:v>55.7</c:v>
                </c:pt>
                <c:pt idx="75">
                  <c:v>55</c:v>
                </c:pt>
                <c:pt idx="76">
                  <c:v>55.8</c:v>
                </c:pt>
                <c:pt idx="77">
                  <c:v>56.3</c:v>
                </c:pt>
                <c:pt idx="78">
                  <c:v>55.3</c:v>
                </c:pt>
                <c:pt idx="79">
                  <c:v>54.6</c:v>
                </c:pt>
                <c:pt idx="80">
                  <c:v>54.2</c:v>
                </c:pt>
                <c:pt idx="81">
                  <c:v>54</c:v>
                </c:pt>
                <c:pt idx="82">
                  <c:v>54.4</c:v>
                </c:pt>
                <c:pt idx="83">
                  <c:v>53.9</c:v>
                </c:pt>
                <c:pt idx="84">
                  <c:v>54.4</c:v>
                </c:pt>
                <c:pt idx="85">
                  <c:v>54.7</c:v>
                </c:pt>
                <c:pt idx="86">
                  <c:v>54.8</c:v>
                </c:pt>
                <c:pt idx="87">
                  <c:v>56.8</c:v>
                </c:pt>
                <c:pt idx="88">
                  <c:v>55.2</c:v>
                </c:pt>
                <c:pt idx="89">
                  <c:v>53.8</c:v>
                </c:pt>
                <c:pt idx="90">
                  <c:v>52.7</c:v>
                </c:pt>
                <c:pt idx="91">
                  <c:v>52.3</c:v>
                </c:pt>
                <c:pt idx="92">
                  <c:v>52.6</c:v>
                </c:pt>
                <c:pt idx="93">
                  <c:v>52.2</c:v>
                </c:pt>
                <c:pt idx="94">
                  <c:v>52.6</c:v>
                </c:pt>
                <c:pt idx="95">
                  <c:v>52.2</c:v>
                </c:pt>
                <c:pt idx="96">
                  <c:v>51.4</c:v>
                </c:pt>
                <c:pt idx="97">
                  <c:v>52.2</c:v>
                </c:pt>
                <c:pt idx="98">
                  <c:v>52.2</c:v>
                </c:pt>
                <c:pt idx="99">
                  <c:v>52.6</c:v>
                </c:pt>
                <c:pt idx="100">
                  <c:v>52.2</c:v>
                </c:pt>
                <c:pt idx="101">
                  <c:v>52.6</c:v>
                </c:pt>
                <c:pt idx="102">
                  <c:v>52.9</c:v>
                </c:pt>
                <c:pt idx="103">
                  <c:v>51.9</c:v>
                </c:pt>
                <c:pt idx="104">
                  <c:v>50.7</c:v>
                </c:pt>
                <c:pt idx="105">
                  <c:v>50.2</c:v>
                </c:pt>
                <c:pt idx="106">
                  <c:v>50</c:v>
                </c:pt>
                <c:pt idx="107">
                  <c:v>51.2</c:v>
                </c:pt>
                <c:pt idx="108">
                  <c:v>52.1</c:v>
                </c:pt>
                <c:pt idx="109">
                  <c:v>52.7</c:v>
                </c:pt>
                <c:pt idx="110">
                  <c:v>52.8</c:v>
                </c:pt>
                <c:pt idx="111">
                  <c:v>51.6</c:v>
                </c:pt>
                <c:pt idx="112">
                  <c:v>50.7</c:v>
                </c:pt>
                <c:pt idx="113">
                  <c:v>51.6</c:v>
                </c:pt>
                <c:pt idx="114">
                  <c:v>53.6</c:v>
                </c:pt>
                <c:pt idx="115">
                  <c:v>51.3</c:v>
                </c:pt>
                <c:pt idx="116">
                  <c:v>50</c:v>
                </c:pt>
                <c:pt idx="117">
                  <c:v>51.4</c:v>
                </c:pt>
                <c:pt idx="118">
                  <c:v>52.4</c:v>
                </c:pt>
                <c:pt idx="119">
                  <c:v>51.3</c:v>
                </c:pt>
                <c:pt idx="120">
                  <c:v>49.1</c:v>
                </c:pt>
                <c:pt idx="121">
                  <c:v>51.7</c:v>
                </c:pt>
                <c:pt idx="122">
                  <c:v>53.1</c:v>
                </c:pt>
                <c:pt idx="123">
                  <c:v>51.8</c:v>
                </c:pt>
                <c:pt idx="124">
                  <c:v>53.5</c:v>
                </c:pt>
                <c:pt idx="125">
                  <c:v>51.8</c:v>
                </c:pt>
                <c:pt idx="126">
                  <c:v>50.5</c:v>
                </c:pt>
                <c:pt idx="127">
                  <c:v>51.4</c:v>
                </c:pt>
                <c:pt idx="128">
                  <c:v>50</c:v>
                </c:pt>
                <c:pt idx="129">
                  <c:v>51.5</c:v>
                </c:pt>
                <c:pt idx="130">
                  <c:v>49.5</c:v>
                </c:pt>
                <c:pt idx="131">
                  <c:v>51.5</c:v>
                </c:pt>
                <c:pt idx="132">
                  <c:v>52.9</c:v>
                </c:pt>
                <c:pt idx="133">
                  <c:v>53.5</c:v>
                </c:pt>
                <c:pt idx="134">
                  <c:v>52</c:v>
                </c:pt>
                <c:pt idx="135">
                  <c:v>53.9</c:v>
                </c:pt>
                <c:pt idx="136">
                  <c:v>57.5</c:v>
                </c:pt>
                <c:pt idx="137">
                  <c:v>62.8</c:v>
                </c:pt>
                <c:pt idx="138">
                  <c:v>59.8</c:v>
                </c:pt>
                <c:pt idx="139">
                  <c:v>68.5</c:v>
                </c:pt>
                <c:pt idx="140">
                  <c:v>70</c:v>
                </c:pt>
                <c:pt idx="141">
                  <c:v>71.099999999999994</c:v>
                </c:pt>
                <c:pt idx="142">
                  <c:v>71.7</c:v>
                </c:pt>
                <c:pt idx="143">
                  <c:v>71.900000000000006</c:v>
                </c:pt>
                <c:pt idx="144">
                  <c:v>72.5</c:v>
                </c:pt>
                <c:pt idx="145">
                  <c:v>72</c:v>
                </c:pt>
                <c:pt idx="146">
                  <c:v>72.7</c:v>
                </c:pt>
                <c:pt idx="147">
                  <c:v>72.099999999999994</c:v>
                </c:pt>
                <c:pt idx="148">
                  <c:v>71.5</c:v>
                </c:pt>
                <c:pt idx="149">
                  <c:v>71.2</c:v>
                </c:pt>
                <c:pt idx="150">
                  <c:v>72.900000000000006</c:v>
                </c:pt>
                <c:pt idx="151">
                  <c:v>74.099999999999994</c:v>
                </c:pt>
                <c:pt idx="152">
                  <c:v>72.8</c:v>
                </c:pt>
                <c:pt idx="153">
                  <c:v>74.400000000000006</c:v>
                </c:pt>
                <c:pt idx="154">
                  <c:v>73.2</c:v>
                </c:pt>
                <c:pt idx="155">
                  <c:v>70.099999999999994</c:v>
                </c:pt>
                <c:pt idx="156">
                  <c:v>73.2</c:v>
                </c:pt>
                <c:pt idx="157">
                  <c:v>75</c:v>
                </c:pt>
                <c:pt idx="158">
                  <c:v>73.8</c:v>
                </c:pt>
                <c:pt idx="159">
                  <c:v>72.8</c:v>
                </c:pt>
                <c:pt idx="160">
                  <c:v>72.400000000000006</c:v>
                </c:pt>
                <c:pt idx="161">
                  <c:v>72.599999999999994</c:v>
                </c:pt>
                <c:pt idx="162">
                  <c:v>73.5</c:v>
                </c:pt>
                <c:pt idx="163">
                  <c:v>72.2</c:v>
                </c:pt>
                <c:pt idx="164">
                  <c:v>73.400000000000006</c:v>
                </c:pt>
                <c:pt idx="165">
                  <c:v>74.3</c:v>
                </c:pt>
                <c:pt idx="166">
                  <c:v>74.8</c:v>
                </c:pt>
                <c:pt idx="167">
                  <c:v>74.5</c:v>
                </c:pt>
                <c:pt idx="168">
                  <c:v>75</c:v>
                </c:pt>
                <c:pt idx="169">
                  <c:v>73.599999999999994</c:v>
                </c:pt>
                <c:pt idx="170">
                  <c:v>75.400000000000006</c:v>
                </c:pt>
                <c:pt idx="171">
                  <c:v>78.599999999999994</c:v>
                </c:pt>
                <c:pt idx="172">
                  <c:v>75.900000000000006</c:v>
                </c:pt>
                <c:pt idx="173">
                  <c:v>73.3</c:v>
                </c:pt>
                <c:pt idx="174">
                  <c:v>71.900000000000006</c:v>
                </c:pt>
                <c:pt idx="175">
                  <c:v>69.5</c:v>
                </c:pt>
                <c:pt idx="176">
                  <c:v>71.5</c:v>
                </c:pt>
                <c:pt idx="177">
                  <c:v>73.2</c:v>
                </c:pt>
                <c:pt idx="178">
                  <c:v>74.5</c:v>
                </c:pt>
                <c:pt idx="179">
                  <c:v>75</c:v>
                </c:pt>
                <c:pt idx="180">
                  <c:v>73.5</c:v>
                </c:pt>
                <c:pt idx="181">
                  <c:v>72.400000000000006</c:v>
                </c:pt>
                <c:pt idx="182">
                  <c:v>71.400000000000006</c:v>
                </c:pt>
                <c:pt idx="183">
                  <c:v>71.5</c:v>
                </c:pt>
                <c:pt idx="184">
                  <c:v>73</c:v>
                </c:pt>
                <c:pt idx="185">
                  <c:v>74.2</c:v>
                </c:pt>
                <c:pt idx="186">
                  <c:v>73</c:v>
                </c:pt>
                <c:pt idx="187">
                  <c:v>70.5</c:v>
                </c:pt>
                <c:pt idx="188">
                  <c:v>73.400000000000006</c:v>
                </c:pt>
                <c:pt idx="189">
                  <c:v>70.5</c:v>
                </c:pt>
                <c:pt idx="190">
                  <c:v>65.5</c:v>
                </c:pt>
                <c:pt idx="191">
                  <c:v>70.5</c:v>
                </c:pt>
                <c:pt idx="192">
                  <c:v>73.400000000000006</c:v>
                </c:pt>
                <c:pt idx="193">
                  <c:v>70.5</c:v>
                </c:pt>
                <c:pt idx="194">
                  <c:v>65.5</c:v>
                </c:pt>
                <c:pt idx="195">
                  <c:v>56.5</c:v>
                </c:pt>
                <c:pt idx="196">
                  <c:v>59.1</c:v>
                </c:pt>
                <c:pt idx="197">
                  <c:v>56.9</c:v>
                </c:pt>
                <c:pt idx="198">
                  <c:v>55</c:v>
                </c:pt>
                <c:pt idx="199">
                  <c:v>57.4</c:v>
                </c:pt>
                <c:pt idx="200">
                  <c:v>54.6</c:v>
                </c:pt>
                <c:pt idx="201">
                  <c:v>53.1</c:v>
                </c:pt>
                <c:pt idx="202">
                  <c:v>53.4</c:v>
                </c:pt>
                <c:pt idx="203">
                  <c:v>53.6</c:v>
                </c:pt>
                <c:pt idx="204">
                  <c:v>53.4</c:v>
                </c:pt>
                <c:pt idx="205">
                  <c:v>52.9</c:v>
                </c:pt>
                <c:pt idx="206">
                  <c:v>51.9</c:v>
                </c:pt>
                <c:pt idx="207">
                  <c:v>50</c:v>
                </c:pt>
                <c:pt idx="208">
                  <c:v>47.5</c:v>
                </c:pt>
                <c:pt idx="209">
                  <c:v>45.7</c:v>
                </c:pt>
                <c:pt idx="210">
                  <c:v>47.5</c:v>
                </c:pt>
                <c:pt idx="211">
                  <c:v>45.3</c:v>
                </c:pt>
                <c:pt idx="212">
                  <c:v>44.3</c:v>
                </c:pt>
                <c:pt idx="213">
                  <c:v>39.9</c:v>
                </c:pt>
                <c:pt idx="214">
                  <c:v>43.9</c:v>
                </c:pt>
                <c:pt idx="215">
                  <c:v>37.799999999999997</c:v>
                </c:pt>
                <c:pt idx="216">
                  <c:v>42.7</c:v>
                </c:pt>
                <c:pt idx="217">
                  <c:v>47.4</c:v>
                </c:pt>
                <c:pt idx="218">
                  <c:v>42.7</c:v>
                </c:pt>
                <c:pt idx="219">
                  <c:v>47.4</c:v>
                </c:pt>
                <c:pt idx="220">
                  <c:v>50</c:v>
                </c:pt>
                <c:pt idx="221">
                  <c:v>47.3</c:v>
                </c:pt>
                <c:pt idx="222">
                  <c:v>45.3</c:v>
                </c:pt>
                <c:pt idx="223">
                  <c:v>47.3</c:v>
                </c:pt>
                <c:pt idx="224">
                  <c:v>44.8</c:v>
                </c:pt>
                <c:pt idx="225">
                  <c:v>43.8</c:v>
                </c:pt>
                <c:pt idx="226">
                  <c:v>46.5</c:v>
                </c:pt>
                <c:pt idx="227">
                  <c:v>48.5</c:v>
                </c:pt>
                <c:pt idx="228">
                  <c:v>49.6</c:v>
                </c:pt>
                <c:pt idx="229">
                  <c:v>50</c:v>
                </c:pt>
                <c:pt idx="230">
                  <c:v>47</c:v>
                </c:pt>
                <c:pt idx="231">
                  <c:v>44.7</c:v>
                </c:pt>
                <c:pt idx="232">
                  <c:v>47</c:v>
                </c:pt>
                <c:pt idx="233">
                  <c:v>44.2</c:v>
                </c:pt>
                <c:pt idx="234">
                  <c:v>43</c:v>
                </c:pt>
                <c:pt idx="235">
                  <c:v>46.1</c:v>
                </c:pt>
                <c:pt idx="236">
                  <c:v>48.3</c:v>
                </c:pt>
                <c:pt idx="237">
                  <c:v>49.6</c:v>
                </c:pt>
                <c:pt idx="238">
                  <c:v>50</c:v>
                </c:pt>
                <c:pt idx="239">
                  <c:v>46.5</c:v>
                </c:pt>
                <c:pt idx="240">
                  <c:v>51.1</c:v>
                </c:pt>
                <c:pt idx="241">
                  <c:v>46.6</c:v>
                </c:pt>
                <c:pt idx="242">
                  <c:v>43.4</c:v>
                </c:pt>
                <c:pt idx="243">
                  <c:v>42.1</c:v>
                </c:pt>
                <c:pt idx="244">
                  <c:v>45.5</c:v>
                </c:pt>
                <c:pt idx="245">
                  <c:v>41</c:v>
                </c:pt>
                <c:pt idx="246">
                  <c:v>45.5</c:v>
                </c:pt>
                <c:pt idx="247">
                  <c:v>48.7</c:v>
                </c:pt>
                <c:pt idx="248">
                  <c:v>50</c:v>
                </c:pt>
                <c:pt idx="249">
                  <c:v>57.3</c:v>
                </c:pt>
                <c:pt idx="250">
                  <c:v>67.900000000000006</c:v>
                </c:pt>
                <c:pt idx="251">
                  <c:v>60.7</c:v>
                </c:pt>
                <c:pt idx="252">
                  <c:v>52.6</c:v>
                </c:pt>
                <c:pt idx="253">
                  <c:v>45</c:v>
                </c:pt>
                <c:pt idx="254">
                  <c:v>40.6</c:v>
                </c:pt>
                <c:pt idx="255">
                  <c:v>44.7</c:v>
                </c:pt>
                <c:pt idx="256">
                  <c:v>47.7</c:v>
                </c:pt>
                <c:pt idx="257">
                  <c:v>44.7</c:v>
                </c:pt>
                <c:pt idx="258">
                  <c:v>48.4</c:v>
                </c:pt>
                <c:pt idx="259">
                  <c:v>50</c:v>
                </c:pt>
                <c:pt idx="260">
                  <c:v>45.9</c:v>
                </c:pt>
                <c:pt idx="261">
                  <c:v>51.3</c:v>
                </c:pt>
                <c:pt idx="262">
                  <c:v>60.7</c:v>
                </c:pt>
                <c:pt idx="263">
                  <c:v>52.6</c:v>
                </c:pt>
                <c:pt idx="264">
                  <c:v>45</c:v>
                </c:pt>
                <c:pt idx="265">
                  <c:v>52.6</c:v>
                </c:pt>
                <c:pt idx="266">
                  <c:v>45</c:v>
                </c:pt>
                <c:pt idx="267">
                  <c:v>40.6</c:v>
                </c:pt>
                <c:pt idx="268">
                  <c:v>44.7</c:v>
                </c:pt>
                <c:pt idx="269">
                  <c:v>47.7</c:v>
                </c:pt>
                <c:pt idx="270">
                  <c:v>44.7</c:v>
                </c:pt>
                <c:pt idx="271">
                  <c:v>48.4</c:v>
                </c:pt>
                <c:pt idx="272">
                  <c:v>50</c:v>
                </c:pt>
                <c:pt idx="273">
                  <c:v>45.9</c:v>
                </c:pt>
                <c:pt idx="274">
                  <c:v>51.3</c:v>
                </c:pt>
                <c:pt idx="275">
                  <c:v>46</c:v>
                </c:pt>
                <c:pt idx="276">
                  <c:v>42.2</c:v>
                </c:pt>
                <c:pt idx="277">
                  <c:v>40.6</c:v>
                </c:pt>
                <c:pt idx="278">
                  <c:v>33.4</c:v>
                </c:pt>
                <c:pt idx="279">
                  <c:v>22.7</c:v>
                </c:pt>
                <c:pt idx="280">
                  <c:v>29.9</c:v>
                </c:pt>
                <c:pt idx="281">
                  <c:v>38</c:v>
                </c:pt>
                <c:pt idx="282">
                  <c:v>45.7</c:v>
                </c:pt>
                <c:pt idx="283">
                  <c:v>38</c:v>
                </c:pt>
                <c:pt idx="284">
                  <c:v>45.7</c:v>
                </c:pt>
                <c:pt idx="285">
                  <c:v>50</c:v>
                </c:pt>
                <c:pt idx="286">
                  <c:v>57.3</c:v>
                </c:pt>
                <c:pt idx="287">
                  <c:v>51.3</c:v>
                </c:pt>
                <c:pt idx="288">
                  <c:v>60.7</c:v>
                </c:pt>
                <c:pt idx="289">
                  <c:v>75.099999999999994</c:v>
                </c:pt>
                <c:pt idx="290">
                  <c:v>90.6</c:v>
                </c:pt>
                <c:pt idx="291">
                  <c:v>83.4</c:v>
                </c:pt>
                <c:pt idx="292">
                  <c:v>89.4</c:v>
                </c:pt>
                <c:pt idx="293">
                  <c:v>79.900000000000006</c:v>
                </c:pt>
                <c:pt idx="294">
                  <c:v>88</c:v>
                </c:pt>
                <c:pt idx="295">
                  <c:v>95.7</c:v>
                </c:pt>
                <c:pt idx="296">
                  <c:v>88</c:v>
                </c:pt>
                <c:pt idx="297">
                  <c:v>95.7</c:v>
                </c:pt>
                <c:pt idx="298">
                  <c:v>88</c:v>
                </c:pt>
                <c:pt idx="299">
                  <c:v>95.7</c:v>
                </c:pt>
                <c:pt idx="300">
                  <c:v>88</c:v>
                </c:pt>
                <c:pt idx="301">
                  <c:v>95.7</c:v>
                </c:pt>
                <c:pt idx="30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C3-40F4-9556-6139B3E92F5C}"/>
            </c:ext>
          </c:extLst>
        </c:ser>
        <c:ser>
          <c:idx val="1"/>
          <c:order val="1"/>
          <c:tx>
            <c:v>Volatility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'Win Prob'!$C$2:$C$304</c:f>
              <c:numCache>
                <c:formatCode>General</c:formatCode>
                <c:ptCount val="303"/>
                <c:pt idx="1">
                  <c:v>1.1999999999999957</c:v>
                </c:pt>
                <c:pt idx="2">
                  <c:v>1.1999999999999957</c:v>
                </c:pt>
                <c:pt idx="3">
                  <c:v>0.89999999999999858</c:v>
                </c:pt>
                <c:pt idx="4">
                  <c:v>0.69999999999999574</c:v>
                </c:pt>
                <c:pt idx="5">
                  <c:v>1</c:v>
                </c:pt>
                <c:pt idx="6">
                  <c:v>1.6999999999999957</c:v>
                </c:pt>
                <c:pt idx="7">
                  <c:v>1.3999999999999986</c:v>
                </c:pt>
                <c:pt idx="8">
                  <c:v>2.2000000000000028</c:v>
                </c:pt>
                <c:pt idx="9">
                  <c:v>1.8999999999999986</c:v>
                </c:pt>
                <c:pt idx="10">
                  <c:v>3.0999999999999943</c:v>
                </c:pt>
                <c:pt idx="11">
                  <c:v>3.0999999999999943</c:v>
                </c:pt>
                <c:pt idx="12">
                  <c:v>1.7000000000000028</c:v>
                </c:pt>
                <c:pt idx="13">
                  <c:v>1.7000000000000028</c:v>
                </c:pt>
                <c:pt idx="14">
                  <c:v>3.0999999999999943</c:v>
                </c:pt>
                <c:pt idx="15">
                  <c:v>3.0999999999999943</c:v>
                </c:pt>
                <c:pt idx="16">
                  <c:v>3.0999999999999943</c:v>
                </c:pt>
                <c:pt idx="17">
                  <c:v>5.6000000000000014</c:v>
                </c:pt>
                <c:pt idx="18">
                  <c:v>0.89999999999999858</c:v>
                </c:pt>
                <c:pt idx="19">
                  <c:v>0.60000000000000142</c:v>
                </c:pt>
                <c:pt idx="20">
                  <c:v>0.39999999999999858</c:v>
                </c:pt>
                <c:pt idx="21">
                  <c:v>0.10000000000000142</c:v>
                </c:pt>
                <c:pt idx="22">
                  <c:v>0.80000000000000426</c:v>
                </c:pt>
                <c:pt idx="23">
                  <c:v>0.60000000000000142</c:v>
                </c:pt>
                <c:pt idx="24">
                  <c:v>0.60000000000000142</c:v>
                </c:pt>
                <c:pt idx="25">
                  <c:v>0.39999999999999858</c:v>
                </c:pt>
                <c:pt idx="26">
                  <c:v>0.10000000000000142</c:v>
                </c:pt>
                <c:pt idx="27">
                  <c:v>1.7999999999999972</c:v>
                </c:pt>
                <c:pt idx="28">
                  <c:v>1.5</c:v>
                </c:pt>
                <c:pt idx="29">
                  <c:v>2.3000000000000043</c:v>
                </c:pt>
                <c:pt idx="30">
                  <c:v>1.8999999999999986</c:v>
                </c:pt>
                <c:pt idx="31">
                  <c:v>1.9000000000000057</c:v>
                </c:pt>
                <c:pt idx="32">
                  <c:v>1</c:v>
                </c:pt>
                <c:pt idx="33">
                  <c:v>0.29999999999999716</c:v>
                </c:pt>
                <c:pt idx="34">
                  <c:v>0.30000000000001137</c:v>
                </c:pt>
                <c:pt idx="35">
                  <c:v>0.30000000000001137</c:v>
                </c:pt>
                <c:pt idx="36">
                  <c:v>0.40000000000000568</c:v>
                </c:pt>
                <c:pt idx="37">
                  <c:v>0.10000000000000142</c:v>
                </c:pt>
                <c:pt idx="38">
                  <c:v>1.8999999999999986</c:v>
                </c:pt>
                <c:pt idx="39">
                  <c:v>1.6000000000000014</c:v>
                </c:pt>
                <c:pt idx="40">
                  <c:v>1.3999999999999986</c:v>
                </c:pt>
                <c:pt idx="41">
                  <c:v>1</c:v>
                </c:pt>
                <c:pt idx="42">
                  <c:v>0.70000000000000284</c:v>
                </c:pt>
                <c:pt idx="43">
                  <c:v>2.0999999999999943</c:v>
                </c:pt>
                <c:pt idx="44">
                  <c:v>2.0999999999999943</c:v>
                </c:pt>
                <c:pt idx="45">
                  <c:v>1.1000000000000085</c:v>
                </c:pt>
                <c:pt idx="46">
                  <c:v>0.39999999999999147</c:v>
                </c:pt>
                <c:pt idx="47">
                  <c:v>0.29999999999999716</c:v>
                </c:pt>
                <c:pt idx="48">
                  <c:v>0.29999999999999716</c:v>
                </c:pt>
                <c:pt idx="49">
                  <c:v>0.20000000000000284</c:v>
                </c:pt>
                <c:pt idx="50">
                  <c:v>9.9999999999994316E-2</c:v>
                </c:pt>
                <c:pt idx="51">
                  <c:v>1.1999999999999886</c:v>
                </c:pt>
                <c:pt idx="52">
                  <c:v>1</c:v>
                </c:pt>
                <c:pt idx="53">
                  <c:v>1</c:v>
                </c:pt>
                <c:pt idx="54">
                  <c:v>1.2000000000000028</c:v>
                </c:pt>
                <c:pt idx="55">
                  <c:v>0.5</c:v>
                </c:pt>
                <c:pt idx="56">
                  <c:v>1</c:v>
                </c:pt>
                <c:pt idx="57">
                  <c:v>0.70000000000000284</c:v>
                </c:pt>
                <c:pt idx="58">
                  <c:v>0.39999999999999147</c:v>
                </c:pt>
                <c:pt idx="59">
                  <c:v>0.29999999999999716</c:v>
                </c:pt>
                <c:pt idx="60">
                  <c:v>0.40000000000000568</c:v>
                </c:pt>
                <c:pt idx="61">
                  <c:v>1.5999999999999943</c:v>
                </c:pt>
                <c:pt idx="62">
                  <c:v>1.2999999999999972</c:v>
                </c:pt>
                <c:pt idx="63">
                  <c:v>1.2000000000000028</c:v>
                </c:pt>
                <c:pt idx="64">
                  <c:v>1.5</c:v>
                </c:pt>
                <c:pt idx="65">
                  <c:v>3.1000000000000014</c:v>
                </c:pt>
                <c:pt idx="66">
                  <c:v>5.5</c:v>
                </c:pt>
                <c:pt idx="67">
                  <c:v>0.89999999999999858</c:v>
                </c:pt>
                <c:pt idx="68">
                  <c:v>0.70000000000000284</c:v>
                </c:pt>
                <c:pt idx="69">
                  <c:v>0.70000000000000284</c:v>
                </c:pt>
                <c:pt idx="70">
                  <c:v>0.79999999999999716</c:v>
                </c:pt>
                <c:pt idx="71">
                  <c:v>0.40000000000000568</c:v>
                </c:pt>
                <c:pt idx="72">
                  <c:v>0.40000000000000568</c:v>
                </c:pt>
                <c:pt idx="73">
                  <c:v>0.29999999999999716</c:v>
                </c:pt>
                <c:pt idx="74">
                  <c:v>0.29999999999999716</c:v>
                </c:pt>
                <c:pt idx="75">
                  <c:v>0.70000000000000284</c:v>
                </c:pt>
                <c:pt idx="76">
                  <c:v>0.79999999999999716</c:v>
                </c:pt>
                <c:pt idx="77">
                  <c:v>0.5</c:v>
                </c:pt>
                <c:pt idx="78">
                  <c:v>1</c:v>
                </c:pt>
                <c:pt idx="79">
                  <c:v>0.69999999999999574</c:v>
                </c:pt>
                <c:pt idx="80">
                  <c:v>0.39999999999999858</c:v>
                </c:pt>
                <c:pt idx="81">
                  <c:v>0.20000000000000284</c:v>
                </c:pt>
                <c:pt idx="82">
                  <c:v>0.39999999999999858</c:v>
                </c:pt>
                <c:pt idx="83">
                  <c:v>0.5</c:v>
                </c:pt>
                <c:pt idx="84">
                  <c:v>0.5</c:v>
                </c:pt>
                <c:pt idx="85">
                  <c:v>0.30000000000000426</c:v>
                </c:pt>
                <c:pt idx="86">
                  <c:v>9.9999999999994316E-2</c:v>
                </c:pt>
                <c:pt idx="87">
                  <c:v>2</c:v>
                </c:pt>
                <c:pt idx="88">
                  <c:v>1.5999999999999943</c:v>
                </c:pt>
                <c:pt idx="89">
                  <c:v>1.4000000000000057</c:v>
                </c:pt>
                <c:pt idx="90">
                  <c:v>1.0999999999999943</c:v>
                </c:pt>
                <c:pt idx="91">
                  <c:v>0.40000000000000568</c:v>
                </c:pt>
                <c:pt idx="92">
                  <c:v>0.30000000000000426</c:v>
                </c:pt>
                <c:pt idx="93">
                  <c:v>0.39999999999999858</c:v>
                </c:pt>
                <c:pt idx="94">
                  <c:v>0.39999999999999858</c:v>
                </c:pt>
                <c:pt idx="95">
                  <c:v>0.39999999999999858</c:v>
                </c:pt>
                <c:pt idx="96">
                  <c:v>0.80000000000000426</c:v>
                </c:pt>
                <c:pt idx="97">
                  <c:v>0.80000000000000426</c:v>
                </c:pt>
                <c:pt idx="98">
                  <c:v>0</c:v>
                </c:pt>
                <c:pt idx="99">
                  <c:v>0.39999999999999858</c:v>
                </c:pt>
                <c:pt idx="100">
                  <c:v>0.39999999999999858</c:v>
                </c:pt>
                <c:pt idx="101">
                  <c:v>0.39999999999999858</c:v>
                </c:pt>
                <c:pt idx="102">
                  <c:v>0.29999999999999716</c:v>
                </c:pt>
                <c:pt idx="103">
                  <c:v>1</c:v>
                </c:pt>
                <c:pt idx="104">
                  <c:v>1.1999999999999957</c:v>
                </c:pt>
                <c:pt idx="105">
                  <c:v>0.5</c:v>
                </c:pt>
                <c:pt idx="106">
                  <c:v>0.20000000000000284</c:v>
                </c:pt>
                <c:pt idx="107">
                  <c:v>1.2000000000000028</c:v>
                </c:pt>
                <c:pt idx="108">
                  <c:v>0.89999999999999858</c:v>
                </c:pt>
                <c:pt idx="109">
                  <c:v>0.60000000000000142</c:v>
                </c:pt>
                <c:pt idx="110">
                  <c:v>9.9999999999994316E-2</c:v>
                </c:pt>
                <c:pt idx="111">
                  <c:v>1.1999999999999957</c:v>
                </c:pt>
                <c:pt idx="112">
                  <c:v>0.89999999999999858</c:v>
                </c:pt>
                <c:pt idx="113">
                  <c:v>0.89999999999999858</c:v>
                </c:pt>
                <c:pt idx="114">
                  <c:v>2</c:v>
                </c:pt>
                <c:pt idx="115">
                  <c:v>2.3000000000000043</c:v>
                </c:pt>
                <c:pt idx="116">
                  <c:v>1.2999999999999972</c:v>
                </c:pt>
                <c:pt idx="117">
                  <c:v>1.3999999999999986</c:v>
                </c:pt>
                <c:pt idx="118">
                  <c:v>1</c:v>
                </c:pt>
                <c:pt idx="119">
                  <c:v>1.1000000000000014</c:v>
                </c:pt>
                <c:pt idx="120">
                  <c:v>2.1999999999999957</c:v>
                </c:pt>
                <c:pt idx="121">
                  <c:v>2.6000000000000014</c:v>
                </c:pt>
                <c:pt idx="122">
                  <c:v>1.3999999999999986</c:v>
                </c:pt>
                <c:pt idx="123">
                  <c:v>1.3000000000000043</c:v>
                </c:pt>
                <c:pt idx="124">
                  <c:v>1.7000000000000028</c:v>
                </c:pt>
                <c:pt idx="125">
                  <c:v>1.7000000000000028</c:v>
                </c:pt>
                <c:pt idx="126">
                  <c:v>1.2999999999999972</c:v>
                </c:pt>
                <c:pt idx="127">
                  <c:v>0.89999999999999858</c:v>
                </c:pt>
                <c:pt idx="128">
                  <c:v>1.3999999999999986</c:v>
                </c:pt>
                <c:pt idx="129">
                  <c:v>1.5</c:v>
                </c:pt>
                <c:pt idx="130">
                  <c:v>2</c:v>
                </c:pt>
                <c:pt idx="131">
                  <c:v>2</c:v>
                </c:pt>
                <c:pt idx="132">
                  <c:v>1.3999999999999986</c:v>
                </c:pt>
                <c:pt idx="133">
                  <c:v>0.60000000000000142</c:v>
                </c:pt>
                <c:pt idx="134">
                  <c:v>1.5</c:v>
                </c:pt>
                <c:pt idx="135">
                  <c:v>1.8999999999999986</c:v>
                </c:pt>
                <c:pt idx="136">
                  <c:v>3.6000000000000014</c:v>
                </c:pt>
                <c:pt idx="137">
                  <c:v>5.2999999999999972</c:v>
                </c:pt>
                <c:pt idx="138">
                  <c:v>3</c:v>
                </c:pt>
                <c:pt idx="139">
                  <c:v>8.7000000000000028</c:v>
                </c:pt>
                <c:pt idx="140">
                  <c:v>1.5</c:v>
                </c:pt>
                <c:pt idx="141">
                  <c:v>1.0999999999999943</c:v>
                </c:pt>
                <c:pt idx="142">
                  <c:v>0.60000000000000853</c:v>
                </c:pt>
                <c:pt idx="143">
                  <c:v>0.20000000000000284</c:v>
                </c:pt>
                <c:pt idx="144">
                  <c:v>0.59999999999999432</c:v>
                </c:pt>
                <c:pt idx="145">
                  <c:v>0.5</c:v>
                </c:pt>
                <c:pt idx="146">
                  <c:v>0.70000000000000284</c:v>
                </c:pt>
                <c:pt idx="147">
                  <c:v>0.60000000000000853</c:v>
                </c:pt>
                <c:pt idx="148">
                  <c:v>0.59999999999999432</c:v>
                </c:pt>
                <c:pt idx="149">
                  <c:v>0.29999999999999716</c:v>
                </c:pt>
                <c:pt idx="150">
                  <c:v>1.7000000000000028</c:v>
                </c:pt>
                <c:pt idx="151">
                  <c:v>1.1999999999999886</c:v>
                </c:pt>
                <c:pt idx="152">
                  <c:v>1.2999999999999972</c:v>
                </c:pt>
                <c:pt idx="153">
                  <c:v>1.6000000000000085</c:v>
                </c:pt>
                <c:pt idx="154">
                  <c:v>1.2000000000000028</c:v>
                </c:pt>
                <c:pt idx="155">
                  <c:v>3.1000000000000085</c:v>
                </c:pt>
                <c:pt idx="156">
                  <c:v>3.1000000000000085</c:v>
                </c:pt>
                <c:pt idx="157">
                  <c:v>1.7999999999999972</c:v>
                </c:pt>
                <c:pt idx="158">
                  <c:v>1.2000000000000028</c:v>
                </c:pt>
                <c:pt idx="159">
                  <c:v>1</c:v>
                </c:pt>
                <c:pt idx="160">
                  <c:v>0.39999999999999147</c:v>
                </c:pt>
                <c:pt idx="161">
                  <c:v>0.19999999999998863</c:v>
                </c:pt>
                <c:pt idx="162">
                  <c:v>0.90000000000000568</c:v>
                </c:pt>
                <c:pt idx="163">
                  <c:v>1.2999999999999972</c:v>
                </c:pt>
                <c:pt idx="164">
                  <c:v>1.2000000000000028</c:v>
                </c:pt>
                <c:pt idx="165">
                  <c:v>0.89999999999999147</c:v>
                </c:pt>
                <c:pt idx="166">
                  <c:v>0.5</c:v>
                </c:pt>
                <c:pt idx="167">
                  <c:v>0.29999999999999716</c:v>
                </c:pt>
                <c:pt idx="168">
                  <c:v>0.5</c:v>
                </c:pt>
                <c:pt idx="169">
                  <c:v>1.4000000000000057</c:v>
                </c:pt>
                <c:pt idx="170">
                  <c:v>1.8000000000000114</c:v>
                </c:pt>
                <c:pt idx="171">
                  <c:v>3.1999999999999886</c:v>
                </c:pt>
                <c:pt idx="172">
                  <c:v>2.6999999999999886</c:v>
                </c:pt>
                <c:pt idx="173">
                  <c:v>2.6000000000000085</c:v>
                </c:pt>
                <c:pt idx="174">
                  <c:v>1.3999999999999915</c:v>
                </c:pt>
                <c:pt idx="175">
                  <c:v>2.4000000000000057</c:v>
                </c:pt>
                <c:pt idx="176">
                  <c:v>2</c:v>
                </c:pt>
                <c:pt idx="177">
                  <c:v>1.7000000000000028</c:v>
                </c:pt>
                <c:pt idx="178">
                  <c:v>1.2999999999999972</c:v>
                </c:pt>
                <c:pt idx="179">
                  <c:v>0.5</c:v>
                </c:pt>
                <c:pt idx="180">
                  <c:v>1.5</c:v>
                </c:pt>
                <c:pt idx="181">
                  <c:v>1.0999999999999943</c:v>
                </c:pt>
                <c:pt idx="182">
                  <c:v>1</c:v>
                </c:pt>
                <c:pt idx="183">
                  <c:v>9.9999999999994316E-2</c:v>
                </c:pt>
                <c:pt idx="184">
                  <c:v>1.5</c:v>
                </c:pt>
                <c:pt idx="185">
                  <c:v>1.2000000000000028</c:v>
                </c:pt>
                <c:pt idx="186">
                  <c:v>1.2000000000000028</c:v>
                </c:pt>
                <c:pt idx="187">
                  <c:v>2.5</c:v>
                </c:pt>
                <c:pt idx="188">
                  <c:v>2.9000000000000057</c:v>
                </c:pt>
                <c:pt idx="189">
                  <c:v>2.9000000000000057</c:v>
                </c:pt>
                <c:pt idx="190">
                  <c:v>5</c:v>
                </c:pt>
                <c:pt idx="191">
                  <c:v>5</c:v>
                </c:pt>
                <c:pt idx="192">
                  <c:v>2.9000000000000057</c:v>
                </c:pt>
                <c:pt idx="193">
                  <c:v>2.9000000000000057</c:v>
                </c:pt>
                <c:pt idx="194">
                  <c:v>5</c:v>
                </c:pt>
                <c:pt idx="195">
                  <c:v>9</c:v>
                </c:pt>
                <c:pt idx="196">
                  <c:v>2.6000000000000014</c:v>
                </c:pt>
                <c:pt idx="197">
                  <c:v>2.2000000000000028</c:v>
                </c:pt>
                <c:pt idx="198">
                  <c:v>1.8999999999999986</c:v>
                </c:pt>
                <c:pt idx="199">
                  <c:v>2.3999999999999986</c:v>
                </c:pt>
                <c:pt idx="200">
                  <c:v>2.7999999999999972</c:v>
                </c:pt>
                <c:pt idx="201">
                  <c:v>1.5</c:v>
                </c:pt>
                <c:pt idx="202">
                  <c:v>0.29999999999999716</c:v>
                </c:pt>
                <c:pt idx="203">
                  <c:v>0.20000000000000284</c:v>
                </c:pt>
                <c:pt idx="204">
                  <c:v>0.20000000000000284</c:v>
                </c:pt>
                <c:pt idx="205">
                  <c:v>0.5</c:v>
                </c:pt>
                <c:pt idx="206">
                  <c:v>1</c:v>
                </c:pt>
                <c:pt idx="207">
                  <c:v>1.8999999999999986</c:v>
                </c:pt>
                <c:pt idx="208">
                  <c:v>2.5</c:v>
                </c:pt>
                <c:pt idx="209">
                  <c:v>1.7999999999999972</c:v>
                </c:pt>
                <c:pt idx="210">
                  <c:v>1.7999999999999972</c:v>
                </c:pt>
                <c:pt idx="211">
                  <c:v>2.2000000000000028</c:v>
                </c:pt>
                <c:pt idx="212">
                  <c:v>1</c:v>
                </c:pt>
                <c:pt idx="213">
                  <c:v>4.3999999999999986</c:v>
                </c:pt>
                <c:pt idx="214">
                  <c:v>4</c:v>
                </c:pt>
                <c:pt idx="215">
                  <c:v>6.1000000000000014</c:v>
                </c:pt>
                <c:pt idx="216">
                  <c:v>4.9000000000000057</c:v>
                </c:pt>
                <c:pt idx="217">
                  <c:v>4.6999999999999957</c:v>
                </c:pt>
                <c:pt idx="218">
                  <c:v>4.6999999999999957</c:v>
                </c:pt>
                <c:pt idx="219">
                  <c:v>4.6999999999999957</c:v>
                </c:pt>
                <c:pt idx="220">
                  <c:v>2.6000000000000014</c:v>
                </c:pt>
                <c:pt idx="221">
                  <c:v>2.7000000000000028</c:v>
                </c:pt>
                <c:pt idx="222">
                  <c:v>2</c:v>
                </c:pt>
                <c:pt idx="223">
                  <c:v>2</c:v>
                </c:pt>
                <c:pt idx="224">
                  <c:v>2.5</c:v>
                </c:pt>
                <c:pt idx="225">
                  <c:v>1</c:v>
                </c:pt>
                <c:pt idx="226">
                  <c:v>2.7000000000000028</c:v>
                </c:pt>
                <c:pt idx="227">
                  <c:v>2</c:v>
                </c:pt>
                <c:pt idx="228">
                  <c:v>1.1000000000000014</c:v>
                </c:pt>
                <c:pt idx="229">
                  <c:v>0.39999999999999858</c:v>
                </c:pt>
                <c:pt idx="230">
                  <c:v>3</c:v>
                </c:pt>
                <c:pt idx="231">
                  <c:v>2.2999999999999972</c:v>
                </c:pt>
                <c:pt idx="232">
                  <c:v>2.2999999999999972</c:v>
                </c:pt>
                <c:pt idx="233">
                  <c:v>2.7999999999999972</c:v>
                </c:pt>
                <c:pt idx="234">
                  <c:v>1.2000000000000028</c:v>
                </c:pt>
                <c:pt idx="235">
                  <c:v>3.1000000000000014</c:v>
                </c:pt>
                <c:pt idx="236">
                  <c:v>2.1999999999999957</c:v>
                </c:pt>
                <c:pt idx="237">
                  <c:v>1.3000000000000043</c:v>
                </c:pt>
                <c:pt idx="238">
                  <c:v>0.39999999999999858</c:v>
                </c:pt>
                <c:pt idx="239">
                  <c:v>3.5</c:v>
                </c:pt>
                <c:pt idx="240">
                  <c:v>4.6000000000000014</c:v>
                </c:pt>
                <c:pt idx="241">
                  <c:v>4.5</c:v>
                </c:pt>
                <c:pt idx="242">
                  <c:v>3.2000000000000028</c:v>
                </c:pt>
                <c:pt idx="243">
                  <c:v>1.2999999999999972</c:v>
                </c:pt>
                <c:pt idx="244">
                  <c:v>3.3999999999999986</c:v>
                </c:pt>
                <c:pt idx="245">
                  <c:v>4.5</c:v>
                </c:pt>
                <c:pt idx="246">
                  <c:v>4.5</c:v>
                </c:pt>
                <c:pt idx="247">
                  <c:v>3.2000000000000028</c:v>
                </c:pt>
                <c:pt idx="248">
                  <c:v>1.2999999999999972</c:v>
                </c:pt>
                <c:pt idx="249">
                  <c:v>7.2999999999999972</c:v>
                </c:pt>
                <c:pt idx="250">
                  <c:v>10.600000000000009</c:v>
                </c:pt>
                <c:pt idx="251">
                  <c:v>7.2000000000000028</c:v>
                </c:pt>
                <c:pt idx="252">
                  <c:v>8.1000000000000014</c:v>
                </c:pt>
                <c:pt idx="253">
                  <c:v>7.6000000000000014</c:v>
                </c:pt>
                <c:pt idx="254">
                  <c:v>4.3999999999999986</c:v>
                </c:pt>
                <c:pt idx="255">
                  <c:v>4.1000000000000014</c:v>
                </c:pt>
                <c:pt idx="256">
                  <c:v>3</c:v>
                </c:pt>
                <c:pt idx="257">
                  <c:v>3</c:v>
                </c:pt>
                <c:pt idx="258">
                  <c:v>3.6999999999999957</c:v>
                </c:pt>
                <c:pt idx="259">
                  <c:v>1.6000000000000014</c:v>
                </c:pt>
                <c:pt idx="260">
                  <c:v>4.1000000000000014</c:v>
                </c:pt>
                <c:pt idx="261">
                  <c:v>5.3999999999999986</c:v>
                </c:pt>
                <c:pt idx="262">
                  <c:v>9.4000000000000057</c:v>
                </c:pt>
                <c:pt idx="263">
                  <c:v>8.1000000000000014</c:v>
                </c:pt>
                <c:pt idx="264">
                  <c:v>7.6000000000000014</c:v>
                </c:pt>
                <c:pt idx="265">
                  <c:v>7.6000000000000014</c:v>
                </c:pt>
                <c:pt idx="266">
                  <c:v>7.6000000000000014</c:v>
                </c:pt>
                <c:pt idx="267">
                  <c:v>4.3999999999999986</c:v>
                </c:pt>
                <c:pt idx="268">
                  <c:v>4.1000000000000014</c:v>
                </c:pt>
                <c:pt idx="269">
                  <c:v>3</c:v>
                </c:pt>
                <c:pt idx="270">
                  <c:v>3</c:v>
                </c:pt>
                <c:pt idx="271">
                  <c:v>3.6999999999999957</c:v>
                </c:pt>
                <c:pt idx="272">
                  <c:v>1.6000000000000014</c:v>
                </c:pt>
                <c:pt idx="273">
                  <c:v>4.1000000000000014</c:v>
                </c:pt>
                <c:pt idx="274">
                  <c:v>5.3999999999999986</c:v>
                </c:pt>
                <c:pt idx="275">
                  <c:v>5.2999999999999972</c:v>
                </c:pt>
                <c:pt idx="276">
                  <c:v>3.7999999999999972</c:v>
                </c:pt>
                <c:pt idx="277">
                  <c:v>1.6000000000000014</c:v>
                </c:pt>
                <c:pt idx="278">
                  <c:v>7.2000000000000028</c:v>
                </c:pt>
                <c:pt idx="279">
                  <c:v>10.7</c:v>
                </c:pt>
                <c:pt idx="280">
                  <c:v>7.1999999999999993</c:v>
                </c:pt>
                <c:pt idx="281">
                  <c:v>8.1000000000000014</c:v>
                </c:pt>
                <c:pt idx="282">
                  <c:v>7.7000000000000028</c:v>
                </c:pt>
                <c:pt idx="283">
                  <c:v>7.7000000000000028</c:v>
                </c:pt>
                <c:pt idx="284">
                  <c:v>7.7000000000000028</c:v>
                </c:pt>
                <c:pt idx="285">
                  <c:v>4.2999999999999972</c:v>
                </c:pt>
                <c:pt idx="286">
                  <c:v>7.2999999999999972</c:v>
                </c:pt>
                <c:pt idx="287">
                  <c:v>6</c:v>
                </c:pt>
                <c:pt idx="288">
                  <c:v>9.4000000000000057</c:v>
                </c:pt>
                <c:pt idx="289">
                  <c:v>14.399999999999991</c:v>
                </c:pt>
                <c:pt idx="290">
                  <c:v>15.5</c:v>
                </c:pt>
                <c:pt idx="291">
                  <c:v>7.1999999999999886</c:v>
                </c:pt>
                <c:pt idx="292">
                  <c:v>6</c:v>
                </c:pt>
                <c:pt idx="293">
                  <c:v>9.5</c:v>
                </c:pt>
                <c:pt idx="294">
                  <c:v>8.0999999999999943</c:v>
                </c:pt>
                <c:pt idx="295">
                  <c:v>7.7000000000000028</c:v>
                </c:pt>
                <c:pt idx="296">
                  <c:v>7.7000000000000028</c:v>
                </c:pt>
                <c:pt idx="297">
                  <c:v>7.7000000000000028</c:v>
                </c:pt>
                <c:pt idx="298">
                  <c:v>7.7000000000000028</c:v>
                </c:pt>
                <c:pt idx="299">
                  <c:v>7.7000000000000028</c:v>
                </c:pt>
                <c:pt idx="300">
                  <c:v>7.7000000000000028</c:v>
                </c:pt>
                <c:pt idx="301">
                  <c:v>7.7000000000000028</c:v>
                </c:pt>
                <c:pt idx="302">
                  <c:v>4.2999999999999972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C3-40F4-9556-6139B3E9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808120"/>
        <c:axId val="1036809720"/>
      </c:lineChart>
      <c:catAx>
        <c:axId val="103680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6809720"/>
        <c:crosses val="autoZero"/>
        <c:auto val="1"/>
        <c:lblAlgn val="ctr"/>
        <c:lblOffset val="100"/>
        <c:noMultiLvlLbl val="0"/>
      </c:catAx>
      <c:valAx>
        <c:axId val="10368097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368081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462241</xdr:colOff>
      <xdr:row>1</xdr:row>
      <xdr:rowOff>176493</xdr:rowOff>
    </xdr:from>
    <xdr:to>
      <xdr:col>71</xdr:col>
      <xdr:colOff>604480</xdr:colOff>
      <xdr:row>77</xdr:row>
      <xdr:rowOff>55138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96F834B-FCFE-447E-A343-43D05D95A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topLeftCell="A43" workbookViewId="0">
      <selection activeCell="C69" sqref="C69"/>
    </sheetView>
  </sheetViews>
  <sheetFormatPr defaultRowHeight="15" x14ac:dyDescent="0.25"/>
  <cols>
    <col min="1" max="1" width="9.140625" style="3"/>
    <col min="2" max="2" width="9.7109375" style="10" bestFit="1" customWidth="1"/>
    <col min="3" max="3" width="9.140625" style="10"/>
    <col min="4" max="4" width="10" style="8" bestFit="1" customWidth="1"/>
    <col min="5" max="5" width="5.42578125" style="3" customWidth="1"/>
    <col min="6" max="6" width="11.28515625" style="3" bestFit="1" customWidth="1"/>
    <col min="7" max="7" width="8.85546875" style="3" customWidth="1"/>
    <col min="8" max="8" width="54.7109375" style="15" bestFit="1" customWidth="1"/>
    <col min="9" max="16384" width="9.140625" style="3"/>
  </cols>
  <sheetData>
    <row r="1" spans="1:8" x14ac:dyDescent="0.25">
      <c r="A1" s="2" t="s">
        <v>0</v>
      </c>
      <c r="B1" s="9" t="s">
        <v>4</v>
      </c>
      <c r="C1" s="11" t="s">
        <v>5</v>
      </c>
      <c r="D1" s="7" t="s">
        <v>1</v>
      </c>
      <c r="E1" s="2" t="s">
        <v>2</v>
      </c>
      <c r="F1" s="9" t="s">
        <v>414</v>
      </c>
      <c r="G1" s="11" t="s">
        <v>415</v>
      </c>
      <c r="H1" s="14" t="s">
        <v>3</v>
      </c>
    </row>
    <row r="2" spans="1:8" x14ac:dyDescent="0.25">
      <c r="A2" s="5" t="s">
        <v>7</v>
      </c>
      <c r="B2" s="10">
        <v>1</v>
      </c>
      <c r="D2" s="8" t="s">
        <v>8</v>
      </c>
      <c r="F2" s="3">
        <v>50.9</v>
      </c>
      <c r="H2" s="15" t="s">
        <v>9</v>
      </c>
    </row>
    <row r="3" spans="1:8" x14ac:dyDescent="0.25">
      <c r="A3" s="13"/>
      <c r="C3" s="10">
        <v>1</v>
      </c>
      <c r="D3" s="8" t="s">
        <v>10</v>
      </c>
      <c r="F3" s="3">
        <v>49.7</v>
      </c>
      <c r="H3" s="15" t="s">
        <v>21</v>
      </c>
    </row>
    <row r="4" spans="1:8" x14ac:dyDescent="0.25">
      <c r="A4" s="13"/>
      <c r="B4" s="10">
        <v>1</v>
      </c>
      <c r="D4" s="8" t="s">
        <v>11</v>
      </c>
      <c r="F4" s="3">
        <v>50.9</v>
      </c>
      <c r="H4" s="15" t="s">
        <v>9</v>
      </c>
    </row>
    <row r="5" spans="1:8" x14ac:dyDescent="0.25">
      <c r="A5" s="13"/>
      <c r="B5" s="10">
        <v>1</v>
      </c>
      <c r="D5" s="8" t="s">
        <v>14</v>
      </c>
      <c r="F5" s="3">
        <v>51.8</v>
      </c>
      <c r="H5" s="15" t="s">
        <v>9</v>
      </c>
    </row>
    <row r="6" spans="1:8" x14ac:dyDescent="0.25">
      <c r="A6" s="13"/>
      <c r="C6" s="10">
        <v>1</v>
      </c>
      <c r="D6" s="8" t="s">
        <v>12</v>
      </c>
      <c r="F6" s="3">
        <v>51.1</v>
      </c>
      <c r="H6" s="15" t="s">
        <v>13</v>
      </c>
    </row>
    <row r="7" spans="1:8" x14ac:dyDescent="0.25">
      <c r="A7" s="13"/>
      <c r="B7" s="10">
        <v>1</v>
      </c>
      <c r="D7" s="8" t="s">
        <v>0</v>
      </c>
      <c r="F7" s="3">
        <v>52.1</v>
      </c>
      <c r="H7" s="15" t="s">
        <v>15</v>
      </c>
    </row>
    <row r="8" spans="1:8" x14ac:dyDescent="0.25">
      <c r="A8" s="12">
        <f>SUM(B8,C8)</f>
        <v>6</v>
      </c>
      <c r="B8" s="19">
        <f>SUM(B2:B7)</f>
        <v>4</v>
      </c>
      <c r="C8" s="19">
        <f>SUM(C2:C7)</f>
        <v>2</v>
      </c>
      <c r="D8" s="18" t="s">
        <v>16</v>
      </c>
      <c r="E8" s="17"/>
      <c r="F8" s="64"/>
      <c r="G8" s="64"/>
      <c r="H8" s="16"/>
    </row>
    <row r="9" spans="1:8" x14ac:dyDescent="0.25">
      <c r="A9" s="1" t="s">
        <v>6</v>
      </c>
      <c r="B9" s="10">
        <v>1</v>
      </c>
      <c r="D9" s="8" t="s">
        <v>17</v>
      </c>
      <c r="F9" s="3">
        <v>53.8</v>
      </c>
      <c r="H9" s="15" t="s">
        <v>18</v>
      </c>
    </row>
    <row r="10" spans="1:8" x14ac:dyDescent="0.25">
      <c r="A10" s="4"/>
      <c r="C10" s="10">
        <v>1</v>
      </c>
      <c r="D10" s="8" t="s">
        <v>10</v>
      </c>
      <c r="F10" s="3">
        <v>52.4</v>
      </c>
      <c r="H10" s="15" t="s">
        <v>19</v>
      </c>
    </row>
    <row r="11" spans="1:8" x14ac:dyDescent="0.25">
      <c r="A11" s="4"/>
      <c r="B11" s="10">
        <v>1</v>
      </c>
      <c r="D11" s="8" t="s">
        <v>20</v>
      </c>
      <c r="F11" s="3">
        <v>54.6</v>
      </c>
      <c r="H11" s="15" t="s">
        <v>24</v>
      </c>
    </row>
    <row r="12" spans="1:8" x14ac:dyDescent="0.25">
      <c r="A12" s="4"/>
      <c r="C12" s="10">
        <v>1</v>
      </c>
      <c r="D12" s="8" t="s">
        <v>22</v>
      </c>
      <c r="F12" s="3">
        <v>52.7</v>
      </c>
      <c r="H12" s="15" t="s">
        <v>23</v>
      </c>
    </row>
    <row r="13" spans="1:8" x14ac:dyDescent="0.25">
      <c r="A13" s="4"/>
      <c r="B13" s="10">
        <v>1</v>
      </c>
      <c r="D13" s="20" t="s">
        <v>25</v>
      </c>
      <c r="E13" s="21" t="s">
        <v>36</v>
      </c>
      <c r="F13" s="21">
        <v>55.8</v>
      </c>
      <c r="G13" s="21"/>
      <c r="H13" s="15" t="s">
        <v>26</v>
      </c>
    </row>
    <row r="14" spans="1:8" x14ac:dyDescent="0.25">
      <c r="A14" s="4"/>
      <c r="C14" s="10">
        <v>1</v>
      </c>
      <c r="D14" s="8" t="s">
        <v>29</v>
      </c>
      <c r="F14" s="3">
        <v>52.7</v>
      </c>
      <c r="H14" s="15" t="s">
        <v>9</v>
      </c>
    </row>
    <row r="15" spans="1:8" x14ac:dyDescent="0.25">
      <c r="A15" s="4"/>
      <c r="C15" s="10">
        <v>1</v>
      </c>
      <c r="D15" s="8" t="s">
        <v>27</v>
      </c>
      <c r="F15" s="3">
        <v>51</v>
      </c>
      <c r="H15" s="15" t="s">
        <v>245</v>
      </c>
    </row>
    <row r="16" spans="1:8" x14ac:dyDescent="0.25">
      <c r="A16" s="4"/>
      <c r="B16" s="10">
        <v>1</v>
      </c>
      <c r="D16" s="8" t="s">
        <v>28</v>
      </c>
      <c r="F16" s="3">
        <v>52.7</v>
      </c>
      <c r="H16" s="15" t="s">
        <v>30</v>
      </c>
    </row>
    <row r="17" spans="1:8" x14ac:dyDescent="0.25">
      <c r="A17" s="4"/>
      <c r="B17" s="10">
        <v>1</v>
      </c>
      <c r="D17" s="20" t="s">
        <v>31</v>
      </c>
      <c r="E17" s="21" t="s">
        <v>35</v>
      </c>
      <c r="F17" s="21">
        <v>55.8</v>
      </c>
      <c r="G17" s="21"/>
      <c r="H17" s="15" t="s">
        <v>32</v>
      </c>
    </row>
    <row r="18" spans="1:8" x14ac:dyDescent="0.25">
      <c r="A18" s="4"/>
      <c r="C18" s="10">
        <v>1</v>
      </c>
      <c r="D18" s="8" t="s">
        <v>33</v>
      </c>
      <c r="F18" s="3">
        <v>52.7</v>
      </c>
      <c r="H18" s="15" t="s">
        <v>34</v>
      </c>
    </row>
    <row r="19" spans="1:8" x14ac:dyDescent="0.25">
      <c r="A19" s="4"/>
      <c r="B19" s="10">
        <v>1</v>
      </c>
      <c r="D19" s="20" t="s">
        <v>31</v>
      </c>
      <c r="E19" s="21" t="s">
        <v>41</v>
      </c>
      <c r="F19" s="21">
        <v>55.8</v>
      </c>
      <c r="G19" s="21"/>
      <c r="H19" s="23" t="s">
        <v>37</v>
      </c>
    </row>
    <row r="20" spans="1:8" x14ac:dyDescent="0.25">
      <c r="A20" s="4"/>
      <c r="B20" s="10">
        <v>1</v>
      </c>
      <c r="D20" s="20" t="s">
        <v>38</v>
      </c>
      <c r="F20" s="3">
        <v>61.4</v>
      </c>
      <c r="H20" s="15" t="s">
        <v>39</v>
      </c>
    </row>
    <row r="21" spans="1:8" x14ac:dyDescent="0.25">
      <c r="A21" s="12">
        <f>SUM(B21,C21)</f>
        <v>12</v>
      </c>
      <c r="B21" s="19">
        <f>SUM(B9:B20)</f>
        <v>7</v>
      </c>
      <c r="C21" s="19">
        <f>SUM(C9:C20)</f>
        <v>5</v>
      </c>
      <c r="D21" s="18" t="s">
        <v>49</v>
      </c>
      <c r="E21" s="17"/>
      <c r="F21" s="64"/>
      <c r="G21" s="64"/>
      <c r="H21" s="16"/>
    </row>
    <row r="22" spans="1:8" x14ac:dyDescent="0.25">
      <c r="A22" s="5" t="s">
        <v>40</v>
      </c>
      <c r="B22" s="10">
        <v>1</v>
      </c>
      <c r="D22" s="8" t="s">
        <v>8</v>
      </c>
      <c r="F22" s="3">
        <v>62.3</v>
      </c>
      <c r="H22" s="22" t="s">
        <v>19</v>
      </c>
    </row>
    <row r="23" spans="1:8" x14ac:dyDescent="0.25">
      <c r="A23" s="6"/>
      <c r="B23" s="10">
        <v>1</v>
      </c>
      <c r="D23" s="8" t="s">
        <v>42</v>
      </c>
      <c r="F23" s="3">
        <v>62.9</v>
      </c>
      <c r="H23" s="22" t="s">
        <v>43</v>
      </c>
    </row>
    <row r="24" spans="1:8" x14ac:dyDescent="0.25">
      <c r="A24" s="6"/>
      <c r="B24" s="10">
        <v>1</v>
      </c>
      <c r="D24" s="8" t="s">
        <v>44</v>
      </c>
      <c r="F24" s="3">
        <v>63.3</v>
      </c>
      <c r="H24" s="22" t="s">
        <v>45</v>
      </c>
    </row>
    <row r="25" spans="1:8" x14ac:dyDescent="0.25">
      <c r="A25" s="6"/>
      <c r="B25" s="10">
        <v>1</v>
      </c>
      <c r="D25" s="8" t="s">
        <v>0</v>
      </c>
      <c r="F25" s="3">
        <v>63.4</v>
      </c>
      <c r="H25" s="22" t="s">
        <v>19</v>
      </c>
    </row>
    <row r="26" spans="1:8" x14ac:dyDescent="0.25">
      <c r="A26" s="12">
        <f>SUM(B26,C26)</f>
        <v>4</v>
      </c>
      <c r="B26" s="19">
        <f>SUM(B22:B25)</f>
        <v>4</v>
      </c>
      <c r="C26" s="19">
        <f>SUM(C22:C25)</f>
        <v>0</v>
      </c>
      <c r="D26" s="18" t="s">
        <v>50</v>
      </c>
      <c r="E26" s="17"/>
      <c r="F26" s="64"/>
      <c r="G26" s="64"/>
      <c r="H26" s="16"/>
    </row>
    <row r="27" spans="1:8" x14ac:dyDescent="0.25">
      <c r="A27" s="1" t="s">
        <v>46</v>
      </c>
      <c r="B27" s="10">
        <v>1</v>
      </c>
      <c r="D27" s="8" t="s">
        <v>17</v>
      </c>
      <c r="F27" s="3">
        <v>64.2</v>
      </c>
      <c r="H27" s="22" t="s">
        <v>47</v>
      </c>
    </row>
    <row r="28" spans="1:8" x14ac:dyDescent="0.25">
      <c r="A28" s="4"/>
      <c r="C28" s="10">
        <v>1</v>
      </c>
      <c r="D28" s="8" t="s">
        <v>10</v>
      </c>
      <c r="F28" s="3">
        <v>63.6</v>
      </c>
      <c r="H28" s="22" t="s">
        <v>9</v>
      </c>
    </row>
    <row r="29" spans="1:8" x14ac:dyDescent="0.25">
      <c r="A29" s="4"/>
      <c r="C29" s="10">
        <v>1</v>
      </c>
      <c r="D29" s="8" t="s">
        <v>11</v>
      </c>
      <c r="F29" s="3">
        <v>63</v>
      </c>
      <c r="H29" s="22" t="s">
        <v>9</v>
      </c>
    </row>
    <row r="30" spans="1:8" x14ac:dyDescent="0.25">
      <c r="A30" s="4"/>
      <c r="C30" s="10">
        <v>1</v>
      </c>
      <c r="D30" s="8" t="s">
        <v>14</v>
      </c>
      <c r="F30" s="3">
        <v>62.6</v>
      </c>
      <c r="H30" s="22" t="s">
        <v>48</v>
      </c>
    </row>
    <row r="31" spans="1:8" x14ac:dyDescent="0.25">
      <c r="A31" s="4"/>
      <c r="C31" s="10">
        <v>1</v>
      </c>
      <c r="D31" s="8" t="s">
        <v>0</v>
      </c>
      <c r="F31" s="3">
        <v>62.5</v>
      </c>
      <c r="H31" s="22" t="s">
        <v>9</v>
      </c>
    </row>
    <row r="32" spans="1:8" x14ac:dyDescent="0.25">
      <c r="A32" s="12">
        <f>SUM(B32,C32)</f>
        <v>5</v>
      </c>
      <c r="B32" s="19">
        <f>SUM(B27:B31)</f>
        <v>1</v>
      </c>
      <c r="C32" s="19">
        <f>SUM(C27:C31)</f>
        <v>4</v>
      </c>
      <c r="D32" s="18" t="s">
        <v>51</v>
      </c>
      <c r="E32" s="17"/>
      <c r="F32" s="64"/>
      <c r="G32" s="64"/>
      <c r="H32" s="16"/>
    </row>
    <row r="33" spans="1:8" x14ac:dyDescent="0.25">
      <c r="A33" s="5" t="s">
        <v>52</v>
      </c>
      <c r="C33" s="10">
        <v>1</v>
      </c>
      <c r="D33" s="8" t="s">
        <v>17</v>
      </c>
      <c r="F33" s="3">
        <v>60.7</v>
      </c>
      <c r="H33" s="22" t="s">
        <v>53</v>
      </c>
    </row>
    <row r="34" spans="1:8" x14ac:dyDescent="0.25">
      <c r="A34" s="6"/>
      <c r="B34" s="10">
        <v>1</v>
      </c>
      <c r="D34" s="8" t="s">
        <v>10</v>
      </c>
      <c r="F34" s="3">
        <v>62.2</v>
      </c>
      <c r="H34" s="22" t="s">
        <v>54</v>
      </c>
    </row>
    <row r="35" spans="1:8" x14ac:dyDescent="0.25">
      <c r="A35" s="6"/>
      <c r="C35" s="10">
        <v>1</v>
      </c>
      <c r="D35" s="8" t="s">
        <v>20</v>
      </c>
      <c r="F35" s="3">
        <v>59.9</v>
      </c>
      <c r="H35" s="22" t="s">
        <v>55</v>
      </c>
    </row>
    <row r="36" spans="1:8" x14ac:dyDescent="0.25">
      <c r="A36" s="6"/>
      <c r="B36" s="10">
        <v>1</v>
      </c>
      <c r="D36" s="8" t="s">
        <v>22</v>
      </c>
      <c r="F36" s="3">
        <v>61.8</v>
      </c>
      <c r="H36" s="22" t="s">
        <v>9</v>
      </c>
    </row>
    <row r="37" spans="1:8" x14ac:dyDescent="0.25">
      <c r="A37" s="6"/>
      <c r="B37" s="10">
        <v>1</v>
      </c>
      <c r="D37" s="8" t="s">
        <v>12</v>
      </c>
      <c r="F37" s="3">
        <v>63.7</v>
      </c>
      <c r="H37" s="22" t="s">
        <v>56</v>
      </c>
    </row>
    <row r="38" spans="1:8" x14ac:dyDescent="0.25">
      <c r="A38" s="6"/>
      <c r="B38" s="10">
        <v>1</v>
      </c>
      <c r="D38" s="8" t="s">
        <v>0</v>
      </c>
      <c r="F38" s="3">
        <v>64.7</v>
      </c>
      <c r="H38" s="22" t="s">
        <v>57</v>
      </c>
    </row>
    <row r="39" spans="1:8" x14ac:dyDescent="0.25">
      <c r="A39" s="12">
        <f>SUM(B39,C39)</f>
        <v>6</v>
      </c>
      <c r="B39" s="19">
        <f>SUM(B33:B38)</f>
        <v>4</v>
      </c>
      <c r="C39" s="19">
        <f>SUM(C33:C38)</f>
        <v>2</v>
      </c>
      <c r="D39" s="18" t="s">
        <v>58</v>
      </c>
      <c r="E39" s="17"/>
      <c r="F39" s="64"/>
      <c r="G39" s="64"/>
      <c r="H39" s="16"/>
    </row>
    <row r="40" spans="1:8" x14ac:dyDescent="0.25">
      <c r="A40" s="1" t="s">
        <v>59</v>
      </c>
      <c r="C40" s="10">
        <v>1</v>
      </c>
      <c r="D40" s="8" t="s">
        <v>8</v>
      </c>
      <c r="F40" s="3">
        <v>64.400000000000006</v>
      </c>
      <c r="H40" s="22" t="s">
        <v>45</v>
      </c>
    </row>
    <row r="41" spans="1:8" x14ac:dyDescent="0.25">
      <c r="A41" s="4"/>
      <c r="C41" s="10">
        <v>1</v>
      </c>
      <c r="D41" s="8" t="s">
        <v>42</v>
      </c>
      <c r="F41" s="3">
        <v>64.099999999999994</v>
      </c>
      <c r="H41" s="22" t="s">
        <v>60</v>
      </c>
    </row>
    <row r="42" spans="1:8" x14ac:dyDescent="0.25">
      <c r="A42" s="4"/>
      <c r="B42" s="10">
        <v>1</v>
      </c>
      <c r="D42" s="8" t="s">
        <v>11</v>
      </c>
      <c r="F42" s="3">
        <v>64.400000000000006</v>
      </c>
      <c r="H42" s="22" t="s">
        <v>61</v>
      </c>
    </row>
    <row r="43" spans="1:8" x14ac:dyDescent="0.25">
      <c r="A43" s="4"/>
      <c r="C43" s="10">
        <v>1</v>
      </c>
      <c r="D43" s="8" t="s">
        <v>14</v>
      </c>
      <c r="F43" s="3">
        <v>64</v>
      </c>
      <c r="H43" s="22" t="s">
        <v>62</v>
      </c>
    </row>
    <row r="44" spans="1:8" x14ac:dyDescent="0.25">
      <c r="A44" s="4"/>
      <c r="C44" s="10">
        <v>1</v>
      </c>
      <c r="D44" s="8" t="s">
        <v>0</v>
      </c>
      <c r="F44" s="3">
        <v>63.9</v>
      </c>
      <c r="H44" s="22" t="s">
        <v>45</v>
      </c>
    </row>
    <row r="45" spans="1:8" x14ac:dyDescent="0.25">
      <c r="A45" s="12">
        <f>SUM(B45,C45)</f>
        <v>5</v>
      </c>
      <c r="B45" s="19">
        <f>SUM(B40:B44)</f>
        <v>1</v>
      </c>
      <c r="C45" s="19">
        <f>SUM(C40:C44)</f>
        <v>4</v>
      </c>
      <c r="D45" s="18" t="s">
        <v>63</v>
      </c>
      <c r="E45" s="17"/>
      <c r="F45" s="64"/>
      <c r="G45" s="64"/>
      <c r="H45" s="16"/>
    </row>
    <row r="46" spans="1:8" x14ac:dyDescent="0.25">
      <c r="A46" s="5" t="s">
        <v>64</v>
      </c>
      <c r="C46" s="10">
        <v>1</v>
      </c>
      <c r="D46" s="8" t="s">
        <v>17</v>
      </c>
      <c r="F46" s="3">
        <v>62</v>
      </c>
      <c r="H46" s="22" t="s">
        <v>65</v>
      </c>
    </row>
    <row r="47" spans="1:8" x14ac:dyDescent="0.25">
      <c r="A47" s="6"/>
      <c r="B47" s="10">
        <v>1</v>
      </c>
      <c r="D47" s="8" t="s">
        <v>10</v>
      </c>
      <c r="F47" s="3">
        <v>63.6</v>
      </c>
      <c r="H47" s="22" t="s">
        <v>66</v>
      </c>
    </row>
    <row r="48" spans="1:8" x14ac:dyDescent="0.25">
      <c r="A48" s="6"/>
      <c r="B48" s="10">
        <v>1</v>
      </c>
      <c r="D48" s="8" t="s">
        <v>11</v>
      </c>
      <c r="F48" s="3">
        <v>65</v>
      </c>
      <c r="H48" s="22" t="s">
        <v>9</v>
      </c>
    </row>
    <row r="49" spans="1:8" x14ac:dyDescent="0.25">
      <c r="A49" s="6"/>
      <c r="B49" s="10">
        <v>1</v>
      </c>
      <c r="D49" s="8" t="s">
        <v>14</v>
      </c>
      <c r="F49" s="3">
        <v>66</v>
      </c>
      <c r="H49" s="22" t="s">
        <v>67</v>
      </c>
    </row>
    <row r="50" spans="1:8" x14ac:dyDescent="0.25">
      <c r="A50" s="6"/>
      <c r="C50" s="10">
        <v>1</v>
      </c>
      <c r="D50" s="8" t="s">
        <v>12</v>
      </c>
      <c r="F50" s="3">
        <v>65.3</v>
      </c>
      <c r="H50" s="22" t="s">
        <v>68</v>
      </c>
    </row>
    <row r="51" spans="1:8" x14ac:dyDescent="0.25">
      <c r="A51" s="6"/>
      <c r="C51" s="10">
        <v>1</v>
      </c>
      <c r="D51" s="8" t="s">
        <v>69</v>
      </c>
      <c r="F51" s="3">
        <v>63.2</v>
      </c>
      <c r="H51" s="23" t="s">
        <v>37</v>
      </c>
    </row>
    <row r="52" spans="1:8" x14ac:dyDescent="0.25">
      <c r="A52" s="6"/>
      <c r="B52" s="10">
        <v>1</v>
      </c>
      <c r="D52" s="8" t="s">
        <v>70</v>
      </c>
      <c r="F52" s="3">
        <v>65.3</v>
      </c>
      <c r="H52" s="22" t="s">
        <v>19</v>
      </c>
    </row>
    <row r="53" spans="1:8" x14ac:dyDescent="0.25">
      <c r="A53" s="6"/>
      <c r="B53" s="10">
        <v>1</v>
      </c>
      <c r="D53" s="8" t="s">
        <v>0</v>
      </c>
      <c r="F53" s="3">
        <v>66.400000000000006</v>
      </c>
      <c r="H53" s="22" t="s">
        <v>71</v>
      </c>
    </row>
    <row r="54" spans="1:8" x14ac:dyDescent="0.25">
      <c r="A54" s="12">
        <f>SUM(B54,C54)</f>
        <v>8</v>
      </c>
      <c r="B54" s="19">
        <f>SUM(B46:B53)</f>
        <v>5</v>
      </c>
      <c r="C54" s="19">
        <f>SUM(C46:C53)</f>
        <v>3</v>
      </c>
      <c r="D54" s="18" t="s">
        <v>73</v>
      </c>
      <c r="E54" s="17"/>
      <c r="F54" s="64"/>
      <c r="G54" s="64"/>
      <c r="H54" s="16"/>
    </row>
    <row r="55" spans="1:8" x14ac:dyDescent="0.25">
      <c r="A55" s="1" t="s">
        <v>72</v>
      </c>
      <c r="B55" s="10">
        <v>1</v>
      </c>
      <c r="D55" s="8" t="s">
        <v>17</v>
      </c>
      <c r="F55" s="3">
        <v>66.8</v>
      </c>
      <c r="H55" s="22" t="s">
        <v>74</v>
      </c>
    </row>
    <row r="56" spans="1:8" x14ac:dyDescent="0.25">
      <c r="A56" s="4"/>
      <c r="C56" s="10">
        <v>1</v>
      </c>
      <c r="D56" s="8" t="s">
        <v>10</v>
      </c>
      <c r="F56" s="3">
        <v>66.5</v>
      </c>
      <c r="H56" s="22" t="s">
        <v>9</v>
      </c>
    </row>
    <row r="57" spans="1:8" x14ac:dyDescent="0.25">
      <c r="A57" s="4"/>
      <c r="C57" s="10">
        <v>1</v>
      </c>
      <c r="D57" s="8" t="s">
        <v>11</v>
      </c>
      <c r="F57" s="3">
        <v>66.2</v>
      </c>
      <c r="H57" s="22" t="s">
        <v>15</v>
      </c>
    </row>
    <row r="58" spans="1:8" x14ac:dyDescent="0.25">
      <c r="A58" s="4"/>
      <c r="C58" s="10">
        <v>1</v>
      </c>
      <c r="D58" s="8" t="s">
        <v>14</v>
      </c>
      <c r="F58" s="3">
        <v>66</v>
      </c>
      <c r="H58" s="22" t="s">
        <v>15</v>
      </c>
    </row>
    <row r="59" spans="1:8" x14ac:dyDescent="0.25">
      <c r="A59" s="4"/>
      <c r="C59" s="10">
        <v>1</v>
      </c>
      <c r="D59" s="8" t="s">
        <v>0</v>
      </c>
      <c r="F59" s="3">
        <v>65.900000000000006</v>
      </c>
      <c r="H59" s="22" t="s">
        <v>9</v>
      </c>
    </row>
    <row r="60" spans="1:8" x14ac:dyDescent="0.25">
      <c r="A60" s="12">
        <f>SUM(B60,C60)</f>
        <v>5</v>
      </c>
      <c r="B60" s="19">
        <f>SUM(B55:B59)</f>
        <v>1</v>
      </c>
      <c r="C60" s="19">
        <f>SUM(C55:C59)</f>
        <v>4</v>
      </c>
      <c r="D60" s="18" t="s">
        <v>75</v>
      </c>
      <c r="E60" s="17"/>
      <c r="F60" s="64"/>
      <c r="G60" s="64"/>
      <c r="H60" s="16"/>
    </row>
    <row r="61" spans="1:8" x14ac:dyDescent="0.25">
      <c r="A61" s="5" t="s">
        <v>76</v>
      </c>
      <c r="B61" s="10">
        <v>1</v>
      </c>
      <c r="D61" s="8" t="s">
        <v>8</v>
      </c>
      <c r="F61" s="3">
        <v>67.099999999999994</v>
      </c>
      <c r="H61" s="22" t="s">
        <v>45</v>
      </c>
    </row>
    <row r="62" spans="1:8" x14ac:dyDescent="0.25">
      <c r="A62" s="6"/>
      <c r="B62" s="10">
        <v>1</v>
      </c>
      <c r="D62" s="8" t="s">
        <v>42</v>
      </c>
      <c r="F62" s="3">
        <v>68.099999999999994</v>
      </c>
      <c r="H62" s="22" t="s">
        <v>77</v>
      </c>
    </row>
    <row r="63" spans="1:8" x14ac:dyDescent="0.25">
      <c r="A63" s="6"/>
      <c r="C63" s="10">
        <v>1</v>
      </c>
      <c r="D63" s="8" t="s">
        <v>11</v>
      </c>
      <c r="F63" s="3">
        <v>67.099999999999994</v>
      </c>
      <c r="H63" s="23" t="s">
        <v>37</v>
      </c>
    </row>
    <row r="64" spans="1:8" x14ac:dyDescent="0.25">
      <c r="A64" s="6"/>
      <c r="B64" s="10">
        <v>1</v>
      </c>
      <c r="D64" s="24" t="s">
        <v>14</v>
      </c>
      <c r="E64" s="25" t="s">
        <v>79</v>
      </c>
      <c r="F64" s="25">
        <v>68.3</v>
      </c>
      <c r="G64" s="25"/>
      <c r="H64" s="22" t="s">
        <v>78</v>
      </c>
    </row>
    <row r="65" spans="1:8" x14ac:dyDescent="0.25">
      <c r="A65" s="6"/>
      <c r="B65" s="10">
        <v>1</v>
      </c>
      <c r="D65" s="8" t="s">
        <v>80</v>
      </c>
      <c r="F65" s="3">
        <v>68.8</v>
      </c>
      <c r="H65" s="22" t="s">
        <v>45</v>
      </c>
    </row>
    <row r="66" spans="1:8" x14ac:dyDescent="0.25">
      <c r="A66" s="12">
        <f>SUM(B66,C66)</f>
        <v>5</v>
      </c>
      <c r="B66" s="19">
        <f>SUM(B61:B65)</f>
        <v>4</v>
      </c>
      <c r="C66" s="19">
        <f>SUM(C61:C65)</f>
        <v>1</v>
      </c>
      <c r="D66" s="18" t="s">
        <v>81</v>
      </c>
      <c r="E66" s="17"/>
      <c r="F66" s="64"/>
      <c r="G66" s="64"/>
      <c r="H66" s="16"/>
    </row>
    <row r="67" spans="1:8" x14ac:dyDescent="0.25">
      <c r="A67" t="s">
        <v>419</v>
      </c>
      <c r="B67">
        <f>SUM(B8,B21,B26,B32,B39,B45,B54,B60,B66)</f>
        <v>31</v>
      </c>
      <c r="C67">
        <f>SUM(C8,C21,C26,C32,C39,C45,C54,C60,C66)</f>
        <v>25</v>
      </c>
      <c r="D67"/>
    </row>
    <row r="68" spans="1:8" x14ac:dyDescent="0.25">
      <c r="A68" t="s">
        <v>420</v>
      </c>
      <c r="B68">
        <f>SUM(B8,B26,B39,B54,B66)</f>
        <v>21</v>
      </c>
      <c r="C68">
        <f>SUM(C21,C32,C45,C60)</f>
        <v>17</v>
      </c>
      <c r="D68" s="79">
        <f>(B68+C68)/(B67+C67)*100</f>
        <v>67.857142857142861</v>
      </c>
    </row>
    <row r="69" spans="1:8" x14ac:dyDescent="0.25">
      <c r="A69" t="s">
        <v>421</v>
      </c>
      <c r="B69">
        <f>B67-B68</f>
        <v>10</v>
      </c>
      <c r="C69">
        <f>C67-C68</f>
        <v>8</v>
      </c>
      <c r="D69" s="79">
        <f>100-D68</f>
        <v>32.142857142857139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4997-CA11-4671-8841-AE298C460C55}">
  <dimension ref="A1:H65"/>
  <sheetViews>
    <sheetView topLeftCell="A34" workbookViewId="0">
      <selection activeCell="D65" sqref="A63:D65"/>
    </sheetView>
  </sheetViews>
  <sheetFormatPr defaultRowHeight="15" x14ac:dyDescent="0.25"/>
  <cols>
    <col min="1" max="1" width="9.140625" style="3"/>
    <col min="2" max="2" width="9.85546875" style="15" customWidth="1"/>
    <col min="3" max="3" width="9.140625" style="15" customWidth="1"/>
    <col min="4" max="4" width="10" style="8" bestFit="1" customWidth="1"/>
    <col min="5" max="5" width="9.140625" style="8"/>
    <col min="6" max="6" width="11.28515625" style="8" bestFit="1" customWidth="1"/>
    <col min="7" max="7" width="10.42578125" style="8" customWidth="1"/>
    <col min="8" max="8" width="62.85546875" style="8" bestFit="1" customWidth="1"/>
    <col min="9" max="16384" width="9.140625" style="3"/>
  </cols>
  <sheetData>
    <row r="1" spans="1:8" x14ac:dyDescent="0.25">
      <c r="A1" s="2" t="s">
        <v>0</v>
      </c>
      <c r="B1" s="26" t="s">
        <v>4</v>
      </c>
      <c r="C1" s="27" t="s">
        <v>5</v>
      </c>
      <c r="D1" s="7" t="s">
        <v>1</v>
      </c>
      <c r="E1" s="7" t="s">
        <v>2</v>
      </c>
      <c r="F1" s="9" t="s">
        <v>414</v>
      </c>
      <c r="G1" s="11" t="s">
        <v>415</v>
      </c>
      <c r="H1" s="7" t="s">
        <v>3</v>
      </c>
    </row>
    <row r="2" spans="1:8" x14ac:dyDescent="0.25">
      <c r="A2" s="1" t="s">
        <v>7</v>
      </c>
      <c r="C2" s="15">
        <v>1</v>
      </c>
      <c r="D2" s="8" t="s">
        <v>8</v>
      </c>
      <c r="F2" s="8">
        <v>67.8</v>
      </c>
      <c r="H2" s="8" t="s">
        <v>19</v>
      </c>
    </row>
    <row r="3" spans="1:8" x14ac:dyDescent="0.25">
      <c r="A3" s="4"/>
      <c r="C3" s="15">
        <v>1</v>
      </c>
      <c r="D3" s="8" t="s">
        <v>42</v>
      </c>
      <c r="F3" s="8">
        <v>67.099999999999994</v>
      </c>
      <c r="H3" s="8" t="s">
        <v>15</v>
      </c>
    </row>
    <row r="4" spans="1:8" x14ac:dyDescent="0.25">
      <c r="A4" s="4"/>
      <c r="C4" s="15">
        <v>1</v>
      </c>
      <c r="D4" s="8" t="s">
        <v>44</v>
      </c>
      <c r="F4" s="8">
        <v>66.7</v>
      </c>
      <c r="H4" s="8" t="s">
        <v>82</v>
      </c>
    </row>
    <row r="5" spans="1:8" x14ac:dyDescent="0.25">
      <c r="A5" s="4"/>
      <c r="B5" s="15">
        <v>1</v>
      </c>
      <c r="D5" s="8" t="s">
        <v>14</v>
      </c>
      <c r="F5" s="8">
        <v>67</v>
      </c>
    </row>
    <row r="6" spans="1:8" x14ac:dyDescent="0.25">
      <c r="A6" s="4"/>
      <c r="C6" s="15">
        <v>1</v>
      </c>
      <c r="D6" s="8" t="s">
        <v>0</v>
      </c>
      <c r="F6" s="8">
        <v>66.599999999999994</v>
      </c>
      <c r="H6" s="8" t="s">
        <v>83</v>
      </c>
    </row>
    <row r="7" spans="1:8" x14ac:dyDescent="0.25">
      <c r="A7" s="12">
        <f>SUM(B7,C7)</f>
        <v>5</v>
      </c>
      <c r="B7" s="19">
        <f>SUM(B2:B6)</f>
        <v>1</v>
      </c>
      <c r="C7" s="19">
        <f>SUM(C2:C6)</f>
        <v>4</v>
      </c>
      <c r="D7" s="18" t="s">
        <v>16</v>
      </c>
      <c r="E7" s="30"/>
      <c r="F7" s="65"/>
      <c r="G7" s="65"/>
      <c r="H7" s="28"/>
    </row>
    <row r="8" spans="1:8" x14ac:dyDescent="0.25">
      <c r="A8" s="5" t="s">
        <v>6</v>
      </c>
      <c r="C8" s="15">
        <v>1</v>
      </c>
      <c r="D8" s="8" t="s">
        <v>17</v>
      </c>
      <c r="F8" s="8">
        <v>65</v>
      </c>
      <c r="H8" s="29" t="s">
        <v>37</v>
      </c>
    </row>
    <row r="9" spans="1:8" x14ac:dyDescent="0.25">
      <c r="A9" s="13"/>
      <c r="B9" s="15">
        <v>1</v>
      </c>
      <c r="D9" s="8" t="s">
        <v>10</v>
      </c>
      <c r="F9" s="8">
        <v>66.3</v>
      </c>
      <c r="H9" s="8" t="s">
        <v>84</v>
      </c>
    </row>
    <row r="10" spans="1:8" x14ac:dyDescent="0.25">
      <c r="A10" s="13"/>
      <c r="B10" s="15">
        <v>1</v>
      </c>
      <c r="D10" s="8" t="s">
        <v>11</v>
      </c>
      <c r="F10" s="8">
        <v>67.5</v>
      </c>
      <c r="H10" s="8" t="s">
        <v>85</v>
      </c>
    </row>
    <row r="11" spans="1:8" x14ac:dyDescent="0.25">
      <c r="A11" s="13"/>
      <c r="C11" s="15">
        <v>1</v>
      </c>
      <c r="D11" s="8" t="s">
        <v>22</v>
      </c>
      <c r="F11" s="8">
        <v>66</v>
      </c>
      <c r="H11" s="8" t="s">
        <v>86</v>
      </c>
    </row>
    <row r="12" spans="1:8" x14ac:dyDescent="0.25">
      <c r="A12" s="13"/>
      <c r="C12" s="15">
        <v>1</v>
      </c>
      <c r="D12" s="20" t="s">
        <v>25</v>
      </c>
      <c r="E12" s="20" t="s">
        <v>87</v>
      </c>
      <c r="F12" s="20">
        <v>62.9</v>
      </c>
      <c r="G12" s="20"/>
      <c r="H12" s="29" t="s">
        <v>37</v>
      </c>
    </row>
    <row r="13" spans="1:8" x14ac:dyDescent="0.25">
      <c r="A13" s="13"/>
      <c r="C13" s="15">
        <v>1</v>
      </c>
      <c r="D13" s="20" t="s">
        <v>38</v>
      </c>
      <c r="F13" s="8">
        <v>57.4</v>
      </c>
      <c r="H13" s="8" t="s">
        <v>88</v>
      </c>
    </row>
    <row r="14" spans="1:8" x14ac:dyDescent="0.25">
      <c r="A14" s="12">
        <f>SUM(B14,C14)</f>
        <v>6</v>
      </c>
      <c r="B14" s="19">
        <f>SUM(B8:B13)</f>
        <v>2</v>
      </c>
      <c r="C14" s="19">
        <f>SUM(C8:C13)</f>
        <v>4</v>
      </c>
      <c r="D14" s="18" t="s">
        <v>89</v>
      </c>
      <c r="E14" s="30"/>
      <c r="F14" s="65"/>
      <c r="G14" s="65"/>
      <c r="H14" s="28"/>
    </row>
    <row r="15" spans="1:8" x14ac:dyDescent="0.25">
      <c r="A15" s="1" t="s">
        <v>40</v>
      </c>
      <c r="C15" s="15">
        <v>1</v>
      </c>
      <c r="D15" s="8" t="s">
        <v>8</v>
      </c>
      <c r="F15" s="8">
        <v>56.5</v>
      </c>
      <c r="H15" s="8" t="s">
        <v>9</v>
      </c>
    </row>
    <row r="16" spans="1:8" x14ac:dyDescent="0.25">
      <c r="A16" s="4"/>
      <c r="C16" s="15">
        <v>1</v>
      </c>
      <c r="D16" s="8" t="s">
        <v>42</v>
      </c>
      <c r="F16" s="8">
        <v>55.8</v>
      </c>
      <c r="H16" s="8" t="s">
        <v>15</v>
      </c>
    </row>
    <row r="17" spans="1:8" x14ac:dyDescent="0.25">
      <c r="A17" s="4"/>
      <c r="B17" s="15">
        <v>1</v>
      </c>
      <c r="D17" s="8" t="s">
        <v>11</v>
      </c>
      <c r="F17" s="8">
        <v>56.5</v>
      </c>
      <c r="H17" s="8" t="s">
        <v>90</v>
      </c>
    </row>
    <row r="18" spans="1:8" x14ac:dyDescent="0.25">
      <c r="A18" s="4"/>
      <c r="C18" s="15">
        <v>1</v>
      </c>
      <c r="D18" s="8" t="s">
        <v>14</v>
      </c>
      <c r="F18" s="8">
        <v>55.7</v>
      </c>
      <c r="H18" s="8" t="s">
        <v>19</v>
      </c>
    </row>
    <row r="19" spans="1:8" x14ac:dyDescent="0.25">
      <c r="A19" s="4"/>
      <c r="C19" s="15">
        <v>1</v>
      </c>
      <c r="D19" s="8" t="s">
        <v>0</v>
      </c>
      <c r="F19" s="8">
        <v>55.3</v>
      </c>
      <c r="H19" s="8" t="s">
        <v>91</v>
      </c>
    </row>
    <row r="20" spans="1:8" x14ac:dyDescent="0.25">
      <c r="A20" s="12">
        <f>SUM(B20,C20)</f>
        <v>5</v>
      </c>
      <c r="B20" s="19">
        <f>SUM(B15:B19)</f>
        <v>1</v>
      </c>
      <c r="C20" s="19">
        <f>SUM(C15:C19)</f>
        <v>4</v>
      </c>
      <c r="D20" s="18" t="s">
        <v>92</v>
      </c>
      <c r="E20" s="30"/>
      <c r="F20" s="65"/>
      <c r="G20" s="65"/>
      <c r="H20" s="28"/>
    </row>
    <row r="21" spans="1:8" x14ac:dyDescent="0.25">
      <c r="A21" s="5" t="s">
        <v>46</v>
      </c>
      <c r="B21" s="15">
        <v>1</v>
      </c>
      <c r="D21" s="8" t="s">
        <v>8</v>
      </c>
      <c r="F21" s="8">
        <v>55.7</v>
      </c>
      <c r="H21" s="8" t="s">
        <v>19</v>
      </c>
    </row>
    <row r="22" spans="1:8" x14ac:dyDescent="0.25">
      <c r="A22" s="13"/>
      <c r="B22" s="15">
        <v>1</v>
      </c>
      <c r="D22" s="8" t="s">
        <v>42</v>
      </c>
      <c r="F22" s="8">
        <v>56</v>
      </c>
      <c r="H22" s="8" t="s">
        <v>9</v>
      </c>
    </row>
    <row r="23" spans="1:8" x14ac:dyDescent="0.25">
      <c r="A23" s="13"/>
      <c r="C23" s="15">
        <v>1</v>
      </c>
      <c r="D23" s="8" t="s">
        <v>11</v>
      </c>
      <c r="F23" s="8">
        <v>55.7</v>
      </c>
      <c r="H23" s="8" t="s">
        <v>93</v>
      </c>
    </row>
    <row r="24" spans="1:8" x14ac:dyDescent="0.25">
      <c r="A24" s="13"/>
      <c r="C24" s="15">
        <v>1</v>
      </c>
      <c r="D24" s="8" t="s">
        <v>22</v>
      </c>
      <c r="F24" s="8">
        <v>55</v>
      </c>
      <c r="H24" s="29" t="s">
        <v>37</v>
      </c>
    </row>
    <row r="25" spans="1:8" x14ac:dyDescent="0.25">
      <c r="A25" s="13"/>
      <c r="B25" s="15">
        <v>1</v>
      </c>
      <c r="D25" s="8" t="s">
        <v>12</v>
      </c>
      <c r="F25" s="8">
        <v>55.8</v>
      </c>
      <c r="H25" s="8" t="s">
        <v>94</v>
      </c>
    </row>
    <row r="26" spans="1:8" x14ac:dyDescent="0.25">
      <c r="A26" s="13"/>
      <c r="B26" s="15">
        <v>1</v>
      </c>
      <c r="D26" s="8" t="s">
        <v>0</v>
      </c>
      <c r="F26" s="8">
        <v>56.3</v>
      </c>
      <c r="H26" s="8" t="s">
        <v>95</v>
      </c>
    </row>
    <row r="27" spans="1:8" x14ac:dyDescent="0.25">
      <c r="A27" s="12">
        <f>SUM(B27,C27)</f>
        <v>6</v>
      </c>
      <c r="B27" s="19">
        <f>SUM(B21:B26)</f>
        <v>4</v>
      </c>
      <c r="C27" s="19">
        <f>SUM(C21:C26)</f>
        <v>2</v>
      </c>
      <c r="D27" s="18" t="s">
        <v>96</v>
      </c>
      <c r="E27" s="30"/>
      <c r="F27" s="65"/>
      <c r="G27" s="65"/>
      <c r="H27" s="28"/>
    </row>
    <row r="28" spans="1:8" x14ac:dyDescent="0.25">
      <c r="A28" s="1" t="s">
        <v>52</v>
      </c>
      <c r="C28" s="15">
        <v>1</v>
      </c>
      <c r="D28" s="8" t="s">
        <v>8</v>
      </c>
      <c r="F28" s="8">
        <v>55.3</v>
      </c>
      <c r="H28" s="8" t="s">
        <v>9</v>
      </c>
    </row>
    <row r="29" spans="1:8" x14ac:dyDescent="0.25">
      <c r="A29" s="4"/>
      <c r="C29" s="15">
        <v>1</v>
      </c>
      <c r="D29" s="8" t="s">
        <v>42</v>
      </c>
      <c r="F29" s="8">
        <v>54.6</v>
      </c>
      <c r="H29" s="8" t="s">
        <v>97</v>
      </c>
    </row>
    <row r="30" spans="1:8" x14ac:dyDescent="0.25">
      <c r="A30" s="4"/>
      <c r="C30" s="15">
        <v>1</v>
      </c>
      <c r="D30" s="8" t="s">
        <v>44</v>
      </c>
      <c r="F30" s="8">
        <v>54.2</v>
      </c>
      <c r="H30" s="8" t="s">
        <v>98</v>
      </c>
    </row>
    <row r="31" spans="1:8" x14ac:dyDescent="0.25">
      <c r="A31" s="4"/>
      <c r="C31" s="15">
        <v>1</v>
      </c>
      <c r="D31" s="8" t="s">
        <v>0</v>
      </c>
      <c r="F31" s="8">
        <v>54</v>
      </c>
      <c r="H31" s="8" t="s">
        <v>19</v>
      </c>
    </row>
    <row r="32" spans="1:8" x14ac:dyDescent="0.25">
      <c r="A32" s="12">
        <f>SUM(B32,C32)</f>
        <v>4</v>
      </c>
      <c r="B32" s="19">
        <f>SUM(B28:B31)</f>
        <v>0</v>
      </c>
      <c r="C32" s="19">
        <f>SUM(C28:C31)</f>
        <v>4</v>
      </c>
      <c r="D32" s="18" t="s">
        <v>99</v>
      </c>
      <c r="E32" s="30"/>
      <c r="F32" s="65"/>
      <c r="G32" s="65"/>
    </row>
    <row r="33" spans="1:8" x14ac:dyDescent="0.25">
      <c r="A33" s="5" t="s">
        <v>59</v>
      </c>
      <c r="B33" s="15">
        <v>1</v>
      </c>
      <c r="D33" s="8" t="s">
        <v>8</v>
      </c>
      <c r="F33" s="8">
        <v>54.4</v>
      </c>
      <c r="H33" s="8" t="s">
        <v>100</v>
      </c>
    </row>
    <row r="34" spans="1:8" x14ac:dyDescent="0.25">
      <c r="A34" s="13"/>
      <c r="C34" s="15">
        <v>1</v>
      </c>
      <c r="D34" s="8" t="s">
        <v>10</v>
      </c>
      <c r="F34" s="8">
        <v>53.9</v>
      </c>
      <c r="H34" s="8" t="s">
        <v>101</v>
      </c>
    </row>
    <row r="35" spans="1:8" x14ac:dyDescent="0.25">
      <c r="A35" s="13"/>
      <c r="B35" s="15">
        <v>1</v>
      </c>
      <c r="D35" s="8" t="s">
        <v>11</v>
      </c>
      <c r="F35" s="8">
        <v>54.4</v>
      </c>
      <c r="H35" s="8" t="s">
        <v>19</v>
      </c>
    </row>
    <row r="36" spans="1:8" x14ac:dyDescent="0.25">
      <c r="A36" s="13"/>
      <c r="B36" s="15">
        <v>1</v>
      </c>
      <c r="D36" s="8" t="s">
        <v>14</v>
      </c>
      <c r="F36" s="8">
        <v>54.7</v>
      </c>
      <c r="H36" s="8" t="s">
        <v>102</v>
      </c>
    </row>
    <row r="37" spans="1:8" x14ac:dyDescent="0.25">
      <c r="A37" s="13"/>
      <c r="B37" s="15">
        <v>1</v>
      </c>
      <c r="D37" s="8" t="s">
        <v>0</v>
      </c>
      <c r="F37" s="8">
        <v>54.8</v>
      </c>
      <c r="H37" s="8" t="s">
        <v>19</v>
      </c>
    </row>
    <row r="38" spans="1:8" x14ac:dyDescent="0.25">
      <c r="A38" s="12">
        <f>SUM(B38,C38)</f>
        <v>5</v>
      </c>
      <c r="B38" s="19">
        <f>SUM(B33:B37)</f>
        <v>4</v>
      </c>
      <c r="C38" s="19">
        <f>SUM(C33:C37)</f>
        <v>1</v>
      </c>
      <c r="D38" s="18" t="s">
        <v>103</v>
      </c>
      <c r="E38" s="30"/>
      <c r="F38" s="65"/>
      <c r="G38" s="65"/>
    </row>
    <row r="39" spans="1:8" x14ac:dyDescent="0.25">
      <c r="A39" s="1" t="s">
        <v>64</v>
      </c>
      <c r="B39" s="15">
        <v>1</v>
      </c>
      <c r="D39" s="8" t="s">
        <v>17</v>
      </c>
      <c r="F39" s="8">
        <v>56.8</v>
      </c>
      <c r="H39" s="8" t="s">
        <v>104</v>
      </c>
    </row>
    <row r="40" spans="1:8" x14ac:dyDescent="0.25">
      <c r="A40" s="4"/>
      <c r="C40" s="15">
        <v>1</v>
      </c>
      <c r="D40" s="8" t="s">
        <v>10</v>
      </c>
      <c r="F40" s="8">
        <v>55.2</v>
      </c>
    </row>
    <row r="41" spans="1:8" x14ac:dyDescent="0.25">
      <c r="A41" s="4"/>
      <c r="C41" s="15">
        <v>1</v>
      </c>
      <c r="D41" s="8" t="s">
        <v>11</v>
      </c>
      <c r="F41" s="8">
        <v>53.8</v>
      </c>
      <c r="H41" s="8" t="s">
        <v>105</v>
      </c>
    </row>
    <row r="42" spans="1:8" x14ac:dyDescent="0.25">
      <c r="A42" s="4"/>
      <c r="C42" s="15">
        <v>1</v>
      </c>
      <c r="D42" s="8" t="s">
        <v>14</v>
      </c>
      <c r="F42" s="8">
        <v>52.7</v>
      </c>
      <c r="H42" s="8" t="s">
        <v>15</v>
      </c>
    </row>
    <row r="43" spans="1:8" x14ac:dyDescent="0.25">
      <c r="A43" s="4"/>
      <c r="C43" s="15">
        <v>1</v>
      </c>
      <c r="D43" s="8" t="s">
        <v>0</v>
      </c>
      <c r="F43" s="8">
        <v>52.3</v>
      </c>
      <c r="H43" s="8" t="s">
        <v>246</v>
      </c>
    </row>
    <row r="44" spans="1:8" x14ac:dyDescent="0.25">
      <c r="A44" s="12">
        <f>SUM(B44,C44)</f>
        <v>5</v>
      </c>
      <c r="B44" s="19">
        <f>SUM(B39:B43)</f>
        <v>1</v>
      </c>
      <c r="C44" s="19">
        <f>SUM(C39:C43)</f>
        <v>4</v>
      </c>
      <c r="D44" s="18" t="s">
        <v>106</v>
      </c>
      <c r="E44" s="30"/>
      <c r="F44" s="65"/>
      <c r="G44" s="65"/>
    </row>
    <row r="45" spans="1:8" x14ac:dyDescent="0.25">
      <c r="A45" s="5" t="s">
        <v>72</v>
      </c>
      <c r="B45" s="15">
        <v>1</v>
      </c>
      <c r="D45" s="8" t="s">
        <v>8</v>
      </c>
      <c r="F45" s="8">
        <v>52.6</v>
      </c>
      <c r="H45" s="8" t="s">
        <v>56</v>
      </c>
    </row>
    <row r="46" spans="1:8" x14ac:dyDescent="0.25">
      <c r="A46" s="13"/>
      <c r="C46" s="15">
        <v>1</v>
      </c>
      <c r="D46" s="8" t="s">
        <v>10</v>
      </c>
      <c r="F46" s="8">
        <v>52.2</v>
      </c>
      <c r="H46" s="8" t="s">
        <v>107</v>
      </c>
    </row>
    <row r="47" spans="1:8" x14ac:dyDescent="0.25">
      <c r="A47" s="13"/>
      <c r="B47" s="15">
        <v>1</v>
      </c>
      <c r="D47" s="8" t="s">
        <v>11</v>
      </c>
      <c r="F47" s="8">
        <v>52.6</v>
      </c>
      <c r="H47" s="8" t="s">
        <v>45</v>
      </c>
    </row>
    <row r="48" spans="1:8" x14ac:dyDescent="0.25">
      <c r="A48" s="13"/>
      <c r="C48" s="15">
        <v>1</v>
      </c>
      <c r="D48" s="8" t="s">
        <v>22</v>
      </c>
      <c r="F48" s="8">
        <v>52.2</v>
      </c>
      <c r="H48" s="8" t="s">
        <v>108</v>
      </c>
    </row>
    <row r="49" spans="1:8" x14ac:dyDescent="0.25">
      <c r="A49" s="13"/>
      <c r="C49" s="15">
        <v>1</v>
      </c>
      <c r="D49" s="20" t="s">
        <v>25</v>
      </c>
      <c r="E49" s="31" t="s">
        <v>111</v>
      </c>
      <c r="F49" s="31">
        <v>51.4</v>
      </c>
      <c r="G49" s="31"/>
      <c r="H49" s="8" t="s">
        <v>109</v>
      </c>
    </row>
    <row r="50" spans="1:8" x14ac:dyDescent="0.25">
      <c r="A50" s="13"/>
      <c r="B50" s="15">
        <v>1</v>
      </c>
      <c r="D50" s="8" t="s">
        <v>29</v>
      </c>
      <c r="F50" s="8">
        <v>52.2</v>
      </c>
      <c r="H50" s="8" t="s">
        <v>45</v>
      </c>
    </row>
    <row r="51" spans="1:8" x14ac:dyDescent="0.25">
      <c r="A51" s="13"/>
      <c r="C51" s="15">
        <v>1</v>
      </c>
      <c r="D51" s="20" t="s">
        <v>27</v>
      </c>
      <c r="E51" s="31" t="s">
        <v>110</v>
      </c>
      <c r="F51" s="31"/>
      <c r="G51" s="31"/>
    </row>
    <row r="52" spans="1:8" x14ac:dyDescent="0.25">
      <c r="A52" s="13"/>
      <c r="B52" s="15">
        <v>1</v>
      </c>
      <c r="D52" s="8" t="s">
        <v>28</v>
      </c>
      <c r="F52" s="8">
        <v>52.2</v>
      </c>
      <c r="H52" s="8" t="s">
        <v>9</v>
      </c>
    </row>
    <row r="53" spans="1:8" x14ac:dyDescent="0.25">
      <c r="A53" s="13"/>
      <c r="B53" s="15">
        <v>1</v>
      </c>
      <c r="D53" s="8" t="s">
        <v>70</v>
      </c>
      <c r="F53" s="8">
        <v>52.6</v>
      </c>
      <c r="H53" s="8" t="s">
        <v>19</v>
      </c>
    </row>
    <row r="54" spans="1:8" x14ac:dyDescent="0.25">
      <c r="A54" s="13"/>
      <c r="C54" s="15">
        <v>1</v>
      </c>
      <c r="D54" s="8" t="s">
        <v>33</v>
      </c>
      <c r="F54" s="8">
        <v>52.2</v>
      </c>
      <c r="H54" s="29" t="s">
        <v>37</v>
      </c>
    </row>
    <row r="55" spans="1:8" x14ac:dyDescent="0.25">
      <c r="A55" s="13"/>
      <c r="B55" s="15">
        <v>1</v>
      </c>
      <c r="D55" s="8" t="s">
        <v>70</v>
      </c>
      <c r="F55" s="8">
        <v>52.6</v>
      </c>
      <c r="H55" s="8" t="s">
        <v>112</v>
      </c>
    </row>
    <row r="56" spans="1:8" x14ac:dyDescent="0.25">
      <c r="A56" s="13"/>
      <c r="B56" s="15">
        <v>1</v>
      </c>
      <c r="D56" s="8" t="s">
        <v>0</v>
      </c>
      <c r="F56" s="8">
        <v>52.9</v>
      </c>
      <c r="H56" s="8" t="s">
        <v>19</v>
      </c>
    </row>
    <row r="57" spans="1:8" x14ac:dyDescent="0.25">
      <c r="A57" s="12">
        <f>SUM(B57,C57)</f>
        <v>12</v>
      </c>
      <c r="B57" s="19">
        <f>SUM(B45:B56)</f>
        <v>7</v>
      </c>
      <c r="C57" s="19">
        <f>SUM(C45:C56)</f>
        <v>5</v>
      </c>
      <c r="D57" s="18" t="s">
        <v>113</v>
      </c>
      <c r="E57" s="30"/>
      <c r="F57" s="65"/>
      <c r="G57" s="65"/>
    </row>
    <row r="58" spans="1:8" x14ac:dyDescent="0.25">
      <c r="A58" s="1" t="s">
        <v>76</v>
      </c>
      <c r="C58" s="15">
        <v>1</v>
      </c>
      <c r="D58" s="8" t="s">
        <v>8</v>
      </c>
      <c r="F58" s="8">
        <v>51.9</v>
      </c>
      <c r="H58" s="8" t="s">
        <v>9</v>
      </c>
    </row>
    <row r="59" spans="1:8" x14ac:dyDescent="0.25">
      <c r="A59" s="4"/>
      <c r="C59" s="15">
        <v>1</v>
      </c>
      <c r="D59" s="8" t="s">
        <v>42</v>
      </c>
      <c r="F59" s="8">
        <v>50.7</v>
      </c>
      <c r="H59" s="8" t="s">
        <v>45</v>
      </c>
    </row>
    <row r="60" spans="1:8" x14ac:dyDescent="0.25">
      <c r="A60" s="4"/>
      <c r="C60" s="15">
        <v>1</v>
      </c>
      <c r="D60" s="31" t="s">
        <v>44</v>
      </c>
      <c r="E60" s="31" t="s">
        <v>142</v>
      </c>
      <c r="F60" s="31">
        <v>50.2</v>
      </c>
      <c r="G60" s="31"/>
      <c r="H60" s="8" t="s">
        <v>9</v>
      </c>
    </row>
    <row r="61" spans="1:8" x14ac:dyDescent="0.25">
      <c r="A61" s="4"/>
      <c r="C61" s="15">
        <v>1</v>
      </c>
      <c r="D61" s="31" t="s">
        <v>80</v>
      </c>
      <c r="F61" s="8">
        <v>50</v>
      </c>
      <c r="H61" s="8" t="s">
        <v>9</v>
      </c>
    </row>
    <row r="62" spans="1:8" x14ac:dyDescent="0.25">
      <c r="A62" s="12">
        <f>SUM(B62,C62)</f>
        <v>4</v>
      </c>
      <c r="B62" s="19">
        <f>SUM(B58:B61)</f>
        <v>0</v>
      </c>
      <c r="C62" s="19">
        <f>SUM(C58:C61)</f>
        <v>4</v>
      </c>
      <c r="D62" s="18" t="s">
        <v>114</v>
      </c>
      <c r="E62" s="30"/>
      <c r="F62" s="65"/>
      <c r="G62" s="65"/>
    </row>
    <row r="63" spans="1:8" x14ac:dyDescent="0.25">
      <c r="A63" t="s">
        <v>419</v>
      </c>
      <c r="B63">
        <f>SUM(B7,B14,B20,B27,B32,B38,B44,B57,B62)</f>
        <v>20</v>
      </c>
      <c r="C63">
        <f>SUM(C7,C14,C20,C27,C32,C38,C44,C57,C62)</f>
        <v>32</v>
      </c>
      <c r="D63"/>
    </row>
    <row r="64" spans="1:8" x14ac:dyDescent="0.25">
      <c r="A64" t="s">
        <v>420</v>
      </c>
      <c r="B64">
        <f>SUM(B14,B27,B38,B57)</f>
        <v>17</v>
      </c>
      <c r="C64">
        <f>SUM(C7,C20,C32,C44,C62)</f>
        <v>20</v>
      </c>
      <c r="D64" s="79">
        <f>(B64+C64)/(B63+C63)*100</f>
        <v>71.15384615384616</v>
      </c>
    </row>
    <row r="65" spans="1:4" x14ac:dyDescent="0.25">
      <c r="A65" t="s">
        <v>421</v>
      </c>
      <c r="B65">
        <f>B63-B64</f>
        <v>3</v>
      </c>
      <c r="C65">
        <f>C63-C64</f>
        <v>12</v>
      </c>
      <c r="D65" s="79">
        <f>100-D64</f>
        <v>28.84615384615384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1091-B856-4E52-A31D-9A7BEDF76D8C}">
  <dimension ref="A1:H64"/>
  <sheetViews>
    <sheetView topLeftCell="A34" workbookViewId="0">
      <selection activeCell="D72" sqref="D72"/>
    </sheetView>
  </sheetViews>
  <sheetFormatPr defaultRowHeight="15" x14ac:dyDescent="0.25"/>
  <cols>
    <col min="2" max="2" width="11.7109375" customWidth="1"/>
    <col min="3" max="3" width="10.5703125" customWidth="1"/>
    <col min="4" max="4" width="10" bestFit="1" customWidth="1"/>
    <col min="6" max="6" width="11.28515625" bestFit="1" customWidth="1"/>
    <col min="7" max="7" width="8" bestFit="1" customWidth="1"/>
    <col min="8" max="8" width="52.140625" bestFit="1" customWidth="1"/>
  </cols>
  <sheetData>
    <row r="1" spans="1:8" x14ac:dyDescent="0.25">
      <c r="A1" s="2" t="s">
        <v>0</v>
      </c>
      <c r="B1" s="26" t="s">
        <v>4</v>
      </c>
      <c r="C1" s="27" t="s">
        <v>5</v>
      </c>
      <c r="D1" s="7" t="s">
        <v>1</v>
      </c>
      <c r="E1" s="7" t="s">
        <v>2</v>
      </c>
      <c r="F1" s="9" t="s">
        <v>414</v>
      </c>
      <c r="G1" s="11" t="s">
        <v>415</v>
      </c>
      <c r="H1" s="7" t="s">
        <v>3</v>
      </c>
    </row>
    <row r="2" spans="1:8" x14ac:dyDescent="0.25">
      <c r="A2" s="5" t="s">
        <v>7</v>
      </c>
      <c r="B2">
        <v>1</v>
      </c>
      <c r="D2" t="s">
        <v>8</v>
      </c>
      <c r="F2">
        <v>51.2</v>
      </c>
      <c r="H2" t="s">
        <v>9</v>
      </c>
    </row>
    <row r="3" spans="1:8" x14ac:dyDescent="0.25">
      <c r="A3" s="13"/>
      <c r="B3">
        <v>1</v>
      </c>
      <c r="D3" t="s">
        <v>42</v>
      </c>
      <c r="F3">
        <v>52.1</v>
      </c>
      <c r="H3" t="s">
        <v>19</v>
      </c>
    </row>
    <row r="4" spans="1:8" x14ac:dyDescent="0.25">
      <c r="A4" s="13"/>
      <c r="B4">
        <v>1</v>
      </c>
      <c r="D4" t="s">
        <v>44</v>
      </c>
      <c r="F4">
        <v>52.7</v>
      </c>
      <c r="H4" t="s">
        <v>115</v>
      </c>
    </row>
    <row r="5" spans="1:8" x14ac:dyDescent="0.25">
      <c r="A5" s="13"/>
      <c r="B5">
        <v>1</v>
      </c>
      <c r="D5" t="s">
        <v>0</v>
      </c>
      <c r="F5">
        <v>52.8</v>
      </c>
      <c r="H5" t="s">
        <v>15</v>
      </c>
    </row>
    <row r="6" spans="1:8" x14ac:dyDescent="0.25">
      <c r="A6" s="12">
        <f>SUM(B6,C6)</f>
        <v>4</v>
      </c>
      <c r="B6" s="19">
        <f>SUM(B2:B5)</f>
        <v>4</v>
      </c>
      <c r="C6" s="19">
        <f>SUM(C2:C5)</f>
        <v>0</v>
      </c>
      <c r="D6" s="18" t="s">
        <v>16</v>
      </c>
      <c r="E6" s="30"/>
      <c r="F6" s="65"/>
      <c r="G6" s="65"/>
      <c r="H6" s="28"/>
    </row>
    <row r="7" spans="1:8" x14ac:dyDescent="0.25">
      <c r="A7" s="1" t="s">
        <v>6</v>
      </c>
      <c r="C7">
        <v>1</v>
      </c>
      <c r="D7" t="s">
        <v>8</v>
      </c>
      <c r="F7">
        <v>51.6</v>
      </c>
      <c r="H7" t="s">
        <v>9</v>
      </c>
    </row>
    <row r="8" spans="1:8" x14ac:dyDescent="0.25">
      <c r="A8" s="4"/>
      <c r="C8">
        <v>1</v>
      </c>
      <c r="D8" t="s">
        <v>42</v>
      </c>
      <c r="F8">
        <v>50.7</v>
      </c>
      <c r="H8" t="s">
        <v>9</v>
      </c>
    </row>
    <row r="9" spans="1:8" x14ac:dyDescent="0.25">
      <c r="A9" s="4"/>
      <c r="B9">
        <v>1</v>
      </c>
      <c r="D9" t="s">
        <v>11</v>
      </c>
      <c r="F9">
        <v>51.6</v>
      </c>
      <c r="H9" t="s">
        <v>248</v>
      </c>
    </row>
    <row r="10" spans="1:8" x14ac:dyDescent="0.25">
      <c r="A10" s="4"/>
      <c r="B10">
        <v>1</v>
      </c>
      <c r="D10" t="s">
        <v>22</v>
      </c>
      <c r="F10">
        <v>53.6</v>
      </c>
      <c r="H10" t="s">
        <v>249</v>
      </c>
    </row>
    <row r="11" spans="1:8" x14ac:dyDescent="0.25">
      <c r="A11" s="4"/>
      <c r="C11">
        <v>1</v>
      </c>
      <c r="D11" t="s">
        <v>12</v>
      </c>
      <c r="F11">
        <v>51.3</v>
      </c>
      <c r="H11" t="s">
        <v>116</v>
      </c>
    </row>
    <row r="12" spans="1:8" x14ac:dyDescent="0.25">
      <c r="A12" s="4"/>
      <c r="C12">
        <v>1</v>
      </c>
      <c r="D12" t="s">
        <v>0</v>
      </c>
      <c r="F12">
        <v>50</v>
      </c>
      <c r="H12" t="s">
        <v>9</v>
      </c>
    </row>
    <row r="13" spans="1:8" x14ac:dyDescent="0.25">
      <c r="A13" s="12">
        <f>SUM(B13,C13)</f>
        <v>6</v>
      </c>
      <c r="B13" s="19">
        <f>SUM(B7:B12)</f>
        <v>2</v>
      </c>
      <c r="C13" s="19">
        <f>SUM(C7:C12)</f>
        <v>4</v>
      </c>
      <c r="D13" s="18" t="s">
        <v>117</v>
      </c>
      <c r="E13" s="30"/>
      <c r="F13" s="65"/>
      <c r="G13" s="65"/>
      <c r="H13" s="28"/>
    </row>
    <row r="14" spans="1:8" x14ac:dyDescent="0.25">
      <c r="A14" s="5" t="s">
        <v>40</v>
      </c>
      <c r="B14">
        <v>1</v>
      </c>
      <c r="D14" t="s">
        <v>8</v>
      </c>
      <c r="F14">
        <v>51.4</v>
      </c>
      <c r="H14" t="s">
        <v>118</v>
      </c>
    </row>
    <row r="15" spans="1:8" x14ac:dyDescent="0.25">
      <c r="A15" s="13"/>
      <c r="B15">
        <v>1</v>
      </c>
      <c r="D15" t="s">
        <v>42</v>
      </c>
      <c r="F15">
        <v>52.4</v>
      </c>
      <c r="H15" t="s">
        <v>9</v>
      </c>
    </row>
    <row r="16" spans="1:8" x14ac:dyDescent="0.25">
      <c r="A16" s="13"/>
      <c r="C16">
        <v>1</v>
      </c>
      <c r="D16" t="s">
        <v>11</v>
      </c>
      <c r="F16">
        <v>51.3</v>
      </c>
      <c r="H16" t="s">
        <v>119</v>
      </c>
    </row>
    <row r="17" spans="1:8" x14ac:dyDescent="0.25">
      <c r="A17" s="13"/>
      <c r="C17">
        <v>1</v>
      </c>
      <c r="D17" t="s">
        <v>22</v>
      </c>
      <c r="F17">
        <v>49.1</v>
      </c>
      <c r="H17" s="29" t="s">
        <v>37</v>
      </c>
    </row>
    <row r="18" spans="1:8" x14ac:dyDescent="0.25">
      <c r="A18" s="13"/>
      <c r="B18">
        <v>1</v>
      </c>
      <c r="D18" t="s">
        <v>12</v>
      </c>
      <c r="F18">
        <v>51.7</v>
      </c>
      <c r="H18" t="s">
        <v>9</v>
      </c>
    </row>
    <row r="19" spans="1:8" x14ac:dyDescent="0.25">
      <c r="A19" s="13"/>
      <c r="B19">
        <v>1</v>
      </c>
      <c r="D19" t="s">
        <v>0</v>
      </c>
      <c r="F19">
        <v>53.1</v>
      </c>
      <c r="H19" t="s">
        <v>120</v>
      </c>
    </row>
    <row r="20" spans="1:8" x14ac:dyDescent="0.25">
      <c r="A20" s="12">
        <f>SUM(B20,C20)</f>
        <v>6</v>
      </c>
      <c r="B20" s="19">
        <f>SUM(B14:B19)</f>
        <v>4</v>
      </c>
      <c r="C20" s="19">
        <f>SUM(C14:C19)</f>
        <v>2</v>
      </c>
      <c r="D20" s="18" t="s">
        <v>121</v>
      </c>
      <c r="E20" s="30"/>
      <c r="F20" s="65"/>
      <c r="G20" s="65"/>
      <c r="H20" s="28"/>
    </row>
    <row r="21" spans="1:8" x14ac:dyDescent="0.25">
      <c r="A21" s="1" t="s">
        <v>46</v>
      </c>
      <c r="C21">
        <v>1</v>
      </c>
      <c r="D21" t="s">
        <v>8</v>
      </c>
      <c r="F21">
        <v>51.8</v>
      </c>
      <c r="H21" t="s">
        <v>9</v>
      </c>
    </row>
    <row r="22" spans="1:8" x14ac:dyDescent="0.25">
      <c r="A22" s="4"/>
      <c r="B22">
        <v>1</v>
      </c>
      <c r="D22" t="s">
        <v>10</v>
      </c>
      <c r="F22">
        <v>53.5</v>
      </c>
      <c r="H22" t="s">
        <v>122</v>
      </c>
    </row>
    <row r="23" spans="1:8" x14ac:dyDescent="0.25">
      <c r="A23" s="4"/>
      <c r="C23">
        <v>1</v>
      </c>
      <c r="D23" t="s">
        <v>11</v>
      </c>
      <c r="F23">
        <v>51.8</v>
      </c>
      <c r="H23" t="s">
        <v>123</v>
      </c>
    </row>
    <row r="24" spans="1:8" x14ac:dyDescent="0.25">
      <c r="A24" s="4"/>
      <c r="C24">
        <v>1</v>
      </c>
      <c r="D24" t="s">
        <v>14</v>
      </c>
      <c r="F24">
        <v>50.5</v>
      </c>
      <c r="H24" t="s">
        <v>95</v>
      </c>
    </row>
    <row r="25" spans="1:8" x14ac:dyDescent="0.25">
      <c r="A25" s="4"/>
      <c r="B25">
        <v>1</v>
      </c>
      <c r="D25" t="s">
        <v>12</v>
      </c>
      <c r="F25">
        <v>51.4</v>
      </c>
      <c r="H25" s="29" t="s">
        <v>37</v>
      </c>
    </row>
    <row r="26" spans="1:8" x14ac:dyDescent="0.25">
      <c r="A26" s="4"/>
      <c r="C26">
        <v>1</v>
      </c>
      <c r="D26" t="s">
        <v>0</v>
      </c>
      <c r="F26">
        <v>50</v>
      </c>
      <c r="H26" t="s">
        <v>124</v>
      </c>
    </row>
    <row r="27" spans="1:8" x14ac:dyDescent="0.25">
      <c r="A27" s="12">
        <f>SUM(B27,C27)</f>
        <v>6</v>
      </c>
      <c r="B27" s="19">
        <f>SUM(B21:B26)</f>
        <v>2</v>
      </c>
      <c r="C27" s="19">
        <f>SUM(C21:C26)</f>
        <v>4</v>
      </c>
      <c r="D27" s="18" t="s">
        <v>125</v>
      </c>
      <c r="E27" s="30"/>
      <c r="F27" s="65"/>
      <c r="G27" s="65"/>
      <c r="H27" s="28"/>
    </row>
    <row r="28" spans="1:8" x14ac:dyDescent="0.25">
      <c r="A28" s="5" t="s">
        <v>52</v>
      </c>
      <c r="B28">
        <v>1</v>
      </c>
      <c r="D28" t="s">
        <v>8</v>
      </c>
      <c r="F28">
        <v>51.5</v>
      </c>
      <c r="H28" t="s">
        <v>9</v>
      </c>
    </row>
    <row r="29" spans="1:8" x14ac:dyDescent="0.25">
      <c r="A29" s="13"/>
      <c r="C29">
        <v>1</v>
      </c>
      <c r="D29" t="s">
        <v>10</v>
      </c>
      <c r="F29">
        <v>49.5</v>
      </c>
      <c r="H29" t="s">
        <v>93</v>
      </c>
    </row>
    <row r="30" spans="1:8" x14ac:dyDescent="0.25">
      <c r="A30" s="13"/>
      <c r="B30">
        <v>1</v>
      </c>
      <c r="D30" t="s">
        <v>11</v>
      </c>
      <c r="F30">
        <v>51.5</v>
      </c>
      <c r="H30" t="s">
        <v>9</v>
      </c>
    </row>
    <row r="31" spans="1:8" x14ac:dyDescent="0.25">
      <c r="A31" s="13"/>
      <c r="B31">
        <v>1</v>
      </c>
      <c r="D31" t="s">
        <v>14</v>
      </c>
      <c r="F31">
        <v>52.9</v>
      </c>
      <c r="H31" t="s">
        <v>9</v>
      </c>
    </row>
    <row r="32" spans="1:8" x14ac:dyDescent="0.25">
      <c r="A32" s="13"/>
      <c r="B32">
        <v>1</v>
      </c>
      <c r="D32" t="s">
        <v>0</v>
      </c>
      <c r="F32">
        <v>53.5</v>
      </c>
      <c r="H32" t="s">
        <v>126</v>
      </c>
    </row>
    <row r="33" spans="1:8" x14ac:dyDescent="0.25">
      <c r="A33" s="12">
        <f>SUM(B33,C33)</f>
        <v>5</v>
      </c>
      <c r="B33" s="19">
        <f>SUM(B28:B32)</f>
        <v>4</v>
      </c>
      <c r="C33" s="19">
        <f>SUM(C28:C32)</f>
        <v>1</v>
      </c>
      <c r="D33" s="18" t="s">
        <v>132</v>
      </c>
      <c r="E33" s="30"/>
      <c r="F33" s="65"/>
      <c r="G33" s="65"/>
      <c r="H33" s="28"/>
    </row>
    <row r="34" spans="1:8" x14ac:dyDescent="0.25">
      <c r="A34" s="1" t="s">
        <v>59</v>
      </c>
      <c r="C34">
        <v>1</v>
      </c>
      <c r="D34" t="s">
        <v>8</v>
      </c>
      <c r="F34">
        <v>52</v>
      </c>
      <c r="H34" t="s">
        <v>45</v>
      </c>
    </row>
    <row r="35" spans="1:8" x14ac:dyDescent="0.25">
      <c r="A35" s="4"/>
      <c r="B35">
        <v>1</v>
      </c>
      <c r="D35" t="s">
        <v>10</v>
      </c>
      <c r="F35">
        <v>53.9</v>
      </c>
      <c r="H35" t="s">
        <v>127</v>
      </c>
    </row>
    <row r="36" spans="1:8" x14ac:dyDescent="0.25">
      <c r="A36" s="4"/>
      <c r="B36">
        <v>1</v>
      </c>
      <c r="D36" t="s">
        <v>20</v>
      </c>
      <c r="F36">
        <v>57.5</v>
      </c>
      <c r="H36" t="s">
        <v>128</v>
      </c>
    </row>
    <row r="37" spans="1:8" x14ac:dyDescent="0.25">
      <c r="A37" s="4"/>
      <c r="B37">
        <v>1</v>
      </c>
      <c r="D37" s="32" t="s">
        <v>129</v>
      </c>
      <c r="E37" s="32" t="s">
        <v>36</v>
      </c>
      <c r="F37" s="32">
        <v>62.8</v>
      </c>
      <c r="G37" s="32"/>
      <c r="H37" t="s">
        <v>130</v>
      </c>
    </row>
    <row r="38" spans="1:8" x14ac:dyDescent="0.25">
      <c r="A38" s="4"/>
      <c r="C38">
        <v>1</v>
      </c>
      <c r="D38" s="32" t="s">
        <v>25</v>
      </c>
      <c r="E38" s="32" t="s">
        <v>35</v>
      </c>
      <c r="F38" s="32">
        <v>59.8</v>
      </c>
      <c r="G38" s="32"/>
      <c r="H38" t="s">
        <v>131</v>
      </c>
    </row>
    <row r="39" spans="1:8" x14ac:dyDescent="0.25">
      <c r="A39" s="4"/>
      <c r="B39">
        <v>1</v>
      </c>
      <c r="D39" s="32" t="s">
        <v>38</v>
      </c>
      <c r="F39">
        <v>68.5</v>
      </c>
      <c r="H39" t="s">
        <v>250</v>
      </c>
    </row>
    <row r="40" spans="1:8" x14ac:dyDescent="0.25">
      <c r="A40" s="12">
        <f>SUM(B40,C40)</f>
        <v>6</v>
      </c>
      <c r="B40" s="19">
        <f>SUM(B34:B39)</f>
        <v>4</v>
      </c>
      <c r="C40" s="19">
        <f>SUM(C34:C39)</f>
        <v>2</v>
      </c>
      <c r="D40" s="18" t="s">
        <v>63</v>
      </c>
      <c r="E40" s="30"/>
      <c r="F40" s="65"/>
      <c r="G40" s="65"/>
      <c r="H40" s="28"/>
    </row>
    <row r="41" spans="1:8" x14ac:dyDescent="0.25">
      <c r="A41" s="5" t="s">
        <v>64</v>
      </c>
      <c r="B41">
        <v>1</v>
      </c>
      <c r="D41" s="33" t="s">
        <v>8</v>
      </c>
      <c r="F41">
        <v>70</v>
      </c>
      <c r="H41" t="s">
        <v>247</v>
      </c>
    </row>
    <row r="42" spans="1:8" x14ac:dyDescent="0.25">
      <c r="A42" s="13"/>
      <c r="B42">
        <v>1</v>
      </c>
      <c r="D42" s="33" t="s">
        <v>42</v>
      </c>
      <c r="E42" t="s">
        <v>133</v>
      </c>
      <c r="F42">
        <v>71.099999999999994</v>
      </c>
      <c r="H42" t="s">
        <v>9</v>
      </c>
    </row>
    <row r="43" spans="1:8" x14ac:dyDescent="0.25">
      <c r="A43" s="13"/>
      <c r="B43">
        <v>1</v>
      </c>
      <c r="D43" t="s">
        <v>44</v>
      </c>
      <c r="F43">
        <v>71.7</v>
      </c>
      <c r="H43" t="s">
        <v>19</v>
      </c>
    </row>
    <row r="44" spans="1:8" x14ac:dyDescent="0.25">
      <c r="A44" s="13"/>
      <c r="B44">
        <v>1</v>
      </c>
      <c r="D44" t="s">
        <v>0</v>
      </c>
      <c r="F44">
        <v>71.900000000000006</v>
      </c>
      <c r="H44" t="s">
        <v>9</v>
      </c>
    </row>
    <row r="45" spans="1:8" x14ac:dyDescent="0.25">
      <c r="A45" s="12">
        <f>SUM(B45,C45)</f>
        <v>4</v>
      </c>
      <c r="B45" s="19">
        <f>SUM(B41:B44)</f>
        <v>4</v>
      </c>
      <c r="C45" s="19">
        <f>SUM(C41:C44)</f>
        <v>0</v>
      </c>
      <c r="D45" s="18" t="s">
        <v>73</v>
      </c>
      <c r="E45" s="30"/>
      <c r="F45" s="65"/>
      <c r="G45" s="65"/>
      <c r="H45" s="28"/>
    </row>
    <row r="46" spans="1:8" x14ac:dyDescent="0.25">
      <c r="A46" s="1" t="s">
        <v>72</v>
      </c>
      <c r="B46">
        <v>1</v>
      </c>
      <c r="D46" t="s">
        <v>17</v>
      </c>
      <c r="F46">
        <v>72.5</v>
      </c>
      <c r="H46" t="s">
        <v>134</v>
      </c>
    </row>
    <row r="47" spans="1:8" x14ac:dyDescent="0.25">
      <c r="A47" s="4"/>
      <c r="C47">
        <v>1</v>
      </c>
      <c r="D47" t="s">
        <v>10</v>
      </c>
      <c r="F47">
        <v>72</v>
      </c>
      <c r="H47" t="s">
        <v>9</v>
      </c>
    </row>
    <row r="48" spans="1:8" x14ac:dyDescent="0.25">
      <c r="A48" s="4"/>
      <c r="B48">
        <v>1</v>
      </c>
      <c r="D48" t="s">
        <v>20</v>
      </c>
      <c r="F48">
        <v>72.7</v>
      </c>
      <c r="H48" t="s">
        <v>135</v>
      </c>
    </row>
    <row r="49" spans="1:8" x14ac:dyDescent="0.25">
      <c r="A49" s="4"/>
      <c r="C49">
        <v>1</v>
      </c>
      <c r="D49" t="s">
        <v>22</v>
      </c>
      <c r="F49">
        <v>72.099999999999994</v>
      </c>
      <c r="H49" t="s">
        <v>136</v>
      </c>
    </row>
    <row r="50" spans="1:8" x14ac:dyDescent="0.25">
      <c r="A50" s="4"/>
      <c r="C50">
        <v>1</v>
      </c>
      <c r="D50" t="s">
        <v>12</v>
      </c>
      <c r="F50">
        <v>71.5</v>
      </c>
      <c r="H50" t="s">
        <v>23</v>
      </c>
    </row>
    <row r="51" spans="1:8" x14ac:dyDescent="0.25">
      <c r="A51" s="4"/>
      <c r="C51">
        <v>1</v>
      </c>
      <c r="D51" t="s">
        <v>0</v>
      </c>
      <c r="F51">
        <v>71.2</v>
      </c>
      <c r="H51" t="s">
        <v>9</v>
      </c>
    </row>
    <row r="52" spans="1:8" x14ac:dyDescent="0.25">
      <c r="A52" s="12">
        <f>SUM(B52,C52)</f>
        <v>6</v>
      </c>
      <c r="B52" s="19">
        <f>SUM(B46:B51)</f>
        <v>2</v>
      </c>
      <c r="C52" s="19">
        <f>SUM(C46:C51)</f>
        <v>4</v>
      </c>
      <c r="D52" s="18" t="s">
        <v>75</v>
      </c>
      <c r="E52" s="30"/>
      <c r="F52" s="65"/>
      <c r="G52" s="65"/>
      <c r="H52" s="28"/>
    </row>
    <row r="53" spans="1:8" x14ac:dyDescent="0.25">
      <c r="A53" s="5" t="s">
        <v>76</v>
      </c>
      <c r="B53">
        <v>1</v>
      </c>
      <c r="D53" t="s">
        <v>8</v>
      </c>
      <c r="F53">
        <v>72.900000000000006</v>
      </c>
      <c r="H53" t="s">
        <v>137</v>
      </c>
    </row>
    <row r="54" spans="1:8" x14ac:dyDescent="0.25">
      <c r="A54" s="13"/>
      <c r="B54">
        <v>1</v>
      </c>
      <c r="D54" t="s">
        <v>42</v>
      </c>
      <c r="F54">
        <v>74.099999999999994</v>
      </c>
      <c r="H54" t="s">
        <v>9</v>
      </c>
    </row>
    <row r="55" spans="1:8" x14ac:dyDescent="0.25">
      <c r="A55" s="13"/>
      <c r="C55">
        <v>1</v>
      </c>
      <c r="D55" t="s">
        <v>11</v>
      </c>
      <c r="F55">
        <v>72.8</v>
      </c>
      <c r="H55" t="s">
        <v>138</v>
      </c>
    </row>
    <row r="56" spans="1:8" x14ac:dyDescent="0.25">
      <c r="A56" s="13"/>
      <c r="B56">
        <v>1</v>
      </c>
      <c r="D56" s="34" t="s">
        <v>14</v>
      </c>
      <c r="E56" s="34" t="s">
        <v>111</v>
      </c>
      <c r="F56" s="34">
        <v>74.400000000000006</v>
      </c>
      <c r="G56" s="34"/>
      <c r="H56" t="s">
        <v>139</v>
      </c>
    </row>
    <row r="57" spans="1:8" x14ac:dyDescent="0.25">
      <c r="A57" s="13"/>
      <c r="C57">
        <v>1</v>
      </c>
      <c r="D57" s="34" t="s">
        <v>12</v>
      </c>
      <c r="E57" s="34" t="s">
        <v>110</v>
      </c>
      <c r="F57" s="34">
        <v>73.2</v>
      </c>
      <c r="G57" s="34"/>
      <c r="H57" t="s">
        <v>140</v>
      </c>
    </row>
    <row r="58" spans="1:8" x14ac:dyDescent="0.25">
      <c r="A58" s="13"/>
      <c r="C58">
        <v>1</v>
      </c>
      <c r="D58" t="s">
        <v>69</v>
      </c>
      <c r="F58">
        <v>70.099999999999994</v>
      </c>
      <c r="H58" t="s">
        <v>141</v>
      </c>
    </row>
    <row r="59" spans="1:8" x14ac:dyDescent="0.25">
      <c r="A59" s="13"/>
      <c r="B59">
        <v>1</v>
      </c>
      <c r="D59" s="34" t="s">
        <v>70</v>
      </c>
      <c r="E59" s="34" t="s">
        <v>142</v>
      </c>
      <c r="F59" s="34">
        <v>73.2</v>
      </c>
      <c r="G59" s="34"/>
      <c r="H59" t="s">
        <v>19</v>
      </c>
    </row>
    <row r="60" spans="1:8" x14ac:dyDescent="0.25">
      <c r="A60" s="13"/>
      <c r="B60">
        <v>1</v>
      </c>
      <c r="D60" s="34" t="s">
        <v>80</v>
      </c>
      <c r="F60" s="33">
        <v>75</v>
      </c>
      <c r="H60" t="s">
        <v>9</v>
      </c>
    </row>
    <row r="61" spans="1:8" x14ac:dyDescent="0.25">
      <c r="A61" s="12">
        <f>SUM(B61,C61)</f>
        <v>8</v>
      </c>
      <c r="B61" s="19">
        <f>SUM(B53:B60)</f>
        <v>5</v>
      </c>
      <c r="C61" s="19">
        <f>SUM(C53:C60)</f>
        <v>3</v>
      </c>
      <c r="D61" s="18" t="s">
        <v>81</v>
      </c>
      <c r="E61" s="30"/>
      <c r="F61" s="65"/>
      <c r="G61" s="65"/>
      <c r="H61" s="28"/>
    </row>
    <row r="62" spans="1:8" x14ac:dyDescent="0.25">
      <c r="A62" t="s">
        <v>419</v>
      </c>
      <c r="B62">
        <f>SUM(B6,B13,B20,B27,B33,B40,B45,B52,B61)</f>
        <v>31</v>
      </c>
      <c r="C62">
        <f>SUM(C6,C13,C20,C27,C33,C40,C45,C52,C61)</f>
        <v>20</v>
      </c>
    </row>
    <row r="63" spans="1:8" x14ac:dyDescent="0.25">
      <c r="A63" t="s">
        <v>420</v>
      </c>
      <c r="B63">
        <f>SUM(B6,B20,B33,B45,B61)</f>
        <v>21</v>
      </c>
      <c r="C63">
        <f>SUM(C13,C27,C40,C52)</f>
        <v>14</v>
      </c>
      <c r="D63" s="79">
        <f>(B63+C63)/(B62+C62)*100</f>
        <v>68.627450980392155</v>
      </c>
    </row>
    <row r="64" spans="1:8" x14ac:dyDescent="0.25">
      <c r="A64" t="s">
        <v>421</v>
      </c>
      <c r="B64">
        <f>B62-B63</f>
        <v>10</v>
      </c>
      <c r="C64">
        <f>C62-C63</f>
        <v>6</v>
      </c>
      <c r="D64" s="79">
        <f>100-D63</f>
        <v>31.372549019607845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8CB0-B6D9-4490-BC77-5773FECD7786}">
  <dimension ref="A1:H62"/>
  <sheetViews>
    <sheetView topLeftCell="A40" workbookViewId="0">
      <selection activeCell="D62" sqref="A60:D62"/>
    </sheetView>
  </sheetViews>
  <sheetFormatPr defaultRowHeight="15" x14ac:dyDescent="0.25"/>
  <cols>
    <col min="2" max="2" width="11.28515625" customWidth="1"/>
    <col min="3" max="3" width="9" customWidth="1"/>
    <col min="4" max="4" width="10" bestFit="1" customWidth="1"/>
    <col min="5" max="5" width="5.28515625" bestFit="1" customWidth="1"/>
    <col min="6" max="6" width="11.28515625" bestFit="1" customWidth="1"/>
    <col min="7" max="7" width="8" bestFit="1" customWidth="1"/>
    <col min="8" max="8" width="64.5703125" bestFit="1" customWidth="1"/>
  </cols>
  <sheetData>
    <row r="1" spans="1:8" x14ac:dyDescent="0.25">
      <c r="A1" s="2" t="s">
        <v>0</v>
      </c>
      <c r="B1" s="26" t="s">
        <v>4</v>
      </c>
      <c r="C1" s="27" t="s">
        <v>5</v>
      </c>
      <c r="D1" s="7" t="s">
        <v>1</v>
      </c>
      <c r="E1" s="7" t="s">
        <v>2</v>
      </c>
      <c r="F1" s="9" t="s">
        <v>414</v>
      </c>
      <c r="G1" s="11" t="s">
        <v>415</v>
      </c>
      <c r="H1" s="7" t="s">
        <v>3</v>
      </c>
    </row>
    <row r="2" spans="1:8" x14ac:dyDescent="0.25">
      <c r="A2" s="1" t="s">
        <v>7</v>
      </c>
      <c r="C2">
        <v>1</v>
      </c>
      <c r="D2" t="s">
        <v>8</v>
      </c>
      <c r="F2">
        <v>73.8</v>
      </c>
      <c r="H2" t="s">
        <v>9</v>
      </c>
    </row>
    <row r="3" spans="1:8" x14ac:dyDescent="0.25">
      <c r="A3" s="4"/>
      <c r="C3">
        <v>1</v>
      </c>
      <c r="D3" t="s">
        <v>42</v>
      </c>
      <c r="F3">
        <v>72.8</v>
      </c>
      <c r="H3" t="s">
        <v>19</v>
      </c>
    </row>
    <row r="4" spans="1:8" x14ac:dyDescent="0.25">
      <c r="A4" s="4"/>
      <c r="C4">
        <v>1</v>
      </c>
      <c r="D4" t="s">
        <v>44</v>
      </c>
      <c r="F4">
        <v>72.400000000000006</v>
      </c>
      <c r="H4" t="s">
        <v>9</v>
      </c>
    </row>
    <row r="5" spans="1:8" x14ac:dyDescent="0.25">
      <c r="A5" s="4"/>
      <c r="B5">
        <v>1</v>
      </c>
      <c r="D5" t="s">
        <v>14</v>
      </c>
      <c r="F5">
        <v>72.599999999999994</v>
      </c>
      <c r="H5" t="s">
        <v>143</v>
      </c>
    </row>
    <row r="6" spans="1:8" x14ac:dyDescent="0.25">
      <c r="A6" s="4"/>
      <c r="B6">
        <v>1</v>
      </c>
      <c r="D6" t="s">
        <v>12</v>
      </c>
      <c r="F6">
        <v>73.5</v>
      </c>
      <c r="H6" t="s">
        <v>144</v>
      </c>
    </row>
    <row r="7" spans="1:8" x14ac:dyDescent="0.25">
      <c r="A7" s="4"/>
      <c r="C7">
        <v>1</v>
      </c>
      <c r="D7" t="s">
        <v>0</v>
      </c>
      <c r="F7">
        <v>72.2</v>
      </c>
      <c r="H7" t="s">
        <v>145</v>
      </c>
    </row>
    <row r="8" spans="1:8" x14ac:dyDescent="0.25">
      <c r="A8" s="12">
        <f>SUM(B8,C8)</f>
        <v>6</v>
      </c>
      <c r="B8" s="19">
        <f>SUM(B2:B7)</f>
        <v>2</v>
      </c>
      <c r="C8" s="19">
        <f>SUM(C2:C7)</f>
        <v>4</v>
      </c>
      <c r="D8" s="18" t="s">
        <v>146</v>
      </c>
      <c r="E8" s="30"/>
      <c r="F8" s="65"/>
      <c r="G8" s="65"/>
      <c r="H8" s="28"/>
    </row>
    <row r="9" spans="1:8" x14ac:dyDescent="0.25">
      <c r="A9" s="5" t="s">
        <v>6</v>
      </c>
      <c r="B9">
        <v>1</v>
      </c>
      <c r="D9" t="s">
        <v>8</v>
      </c>
      <c r="F9">
        <v>73.400000000000006</v>
      </c>
      <c r="H9" t="s">
        <v>9</v>
      </c>
    </row>
    <row r="10" spans="1:8" x14ac:dyDescent="0.25">
      <c r="A10" s="13"/>
      <c r="B10">
        <v>1</v>
      </c>
      <c r="D10" t="s">
        <v>42</v>
      </c>
      <c r="F10">
        <v>74.3</v>
      </c>
      <c r="H10" t="s">
        <v>147</v>
      </c>
    </row>
    <row r="11" spans="1:8" x14ac:dyDescent="0.25">
      <c r="A11" s="13"/>
      <c r="B11">
        <v>1</v>
      </c>
      <c r="D11" t="s">
        <v>44</v>
      </c>
      <c r="F11">
        <v>74.8</v>
      </c>
      <c r="H11" t="s">
        <v>9</v>
      </c>
    </row>
    <row r="12" spans="1:8" x14ac:dyDescent="0.25">
      <c r="A12" s="13"/>
      <c r="C12">
        <v>1</v>
      </c>
      <c r="D12" t="s">
        <v>14</v>
      </c>
      <c r="F12">
        <v>74.5</v>
      </c>
      <c r="H12" t="s">
        <v>148</v>
      </c>
    </row>
    <row r="13" spans="1:8" x14ac:dyDescent="0.25">
      <c r="A13" s="13"/>
      <c r="B13">
        <v>1</v>
      </c>
      <c r="D13" t="s">
        <v>0</v>
      </c>
      <c r="F13">
        <v>75</v>
      </c>
      <c r="H13" t="s">
        <v>19</v>
      </c>
    </row>
    <row r="14" spans="1:8" x14ac:dyDescent="0.25">
      <c r="A14" s="12">
        <f>SUM(B14,C14)</f>
        <v>5</v>
      </c>
      <c r="B14" s="19">
        <f>SUM(B9:B13)</f>
        <v>4</v>
      </c>
      <c r="C14" s="19">
        <f>SUM(C9:C13)</f>
        <v>1</v>
      </c>
      <c r="D14" s="18" t="s">
        <v>117</v>
      </c>
      <c r="E14" s="30"/>
      <c r="F14" s="65"/>
      <c r="G14" s="65"/>
      <c r="H14" s="28"/>
    </row>
    <row r="15" spans="1:8" x14ac:dyDescent="0.25">
      <c r="A15" s="1" t="s">
        <v>40</v>
      </c>
      <c r="C15">
        <v>1</v>
      </c>
      <c r="D15" t="s">
        <v>8</v>
      </c>
      <c r="F15">
        <v>73.599999999999994</v>
      </c>
      <c r="H15" t="s">
        <v>19</v>
      </c>
    </row>
    <row r="16" spans="1:8" x14ac:dyDescent="0.25">
      <c r="A16" s="4"/>
      <c r="B16">
        <v>1</v>
      </c>
      <c r="D16" t="s">
        <v>10</v>
      </c>
      <c r="F16">
        <v>75.400000000000006</v>
      </c>
      <c r="H16" t="s">
        <v>149</v>
      </c>
    </row>
    <row r="17" spans="1:8" x14ac:dyDescent="0.25">
      <c r="A17" s="4"/>
      <c r="B17">
        <v>1</v>
      </c>
      <c r="D17" t="s">
        <v>20</v>
      </c>
      <c r="F17">
        <v>78.599999999999994</v>
      </c>
      <c r="H17" t="s">
        <v>150</v>
      </c>
    </row>
    <row r="18" spans="1:8" x14ac:dyDescent="0.25">
      <c r="A18" s="4"/>
      <c r="C18">
        <v>1</v>
      </c>
      <c r="D18" t="s">
        <v>22</v>
      </c>
      <c r="F18">
        <v>75.900000000000006</v>
      </c>
      <c r="H18" t="s">
        <v>9</v>
      </c>
    </row>
    <row r="19" spans="1:8" x14ac:dyDescent="0.25">
      <c r="A19" s="4"/>
      <c r="C19">
        <v>1</v>
      </c>
      <c r="D19" t="s">
        <v>12</v>
      </c>
      <c r="F19">
        <v>73.3</v>
      </c>
      <c r="H19" t="s">
        <v>19</v>
      </c>
    </row>
    <row r="20" spans="1:8" x14ac:dyDescent="0.25">
      <c r="A20" s="4"/>
      <c r="C20">
        <v>1</v>
      </c>
      <c r="D20" t="s">
        <v>0</v>
      </c>
      <c r="F20">
        <v>71.900000000000006</v>
      </c>
      <c r="H20" t="s">
        <v>9</v>
      </c>
    </row>
    <row r="21" spans="1:8" x14ac:dyDescent="0.25">
      <c r="A21" s="12">
        <f>SUM(B21,C21)</f>
        <v>6</v>
      </c>
      <c r="B21" s="19">
        <f>SUM(B15:B20)</f>
        <v>2</v>
      </c>
      <c r="C21" s="19">
        <f>SUM(C15:C20)</f>
        <v>4</v>
      </c>
      <c r="D21" s="18" t="s">
        <v>151</v>
      </c>
      <c r="E21" s="30"/>
      <c r="F21" s="65"/>
      <c r="G21" s="65"/>
      <c r="H21" s="28"/>
    </row>
    <row r="22" spans="1:8" x14ac:dyDescent="0.25">
      <c r="A22" s="5" t="s">
        <v>46</v>
      </c>
      <c r="C22">
        <v>1</v>
      </c>
      <c r="D22" t="s">
        <v>17</v>
      </c>
      <c r="F22">
        <v>69.5</v>
      </c>
      <c r="H22" t="s">
        <v>152</v>
      </c>
    </row>
    <row r="23" spans="1:8" x14ac:dyDescent="0.25">
      <c r="A23" s="13"/>
      <c r="B23">
        <v>1</v>
      </c>
      <c r="D23" t="s">
        <v>10</v>
      </c>
      <c r="F23">
        <v>71.5</v>
      </c>
      <c r="H23" t="s">
        <v>153</v>
      </c>
    </row>
    <row r="24" spans="1:8" x14ac:dyDescent="0.25">
      <c r="A24" s="13"/>
      <c r="B24">
        <v>1</v>
      </c>
      <c r="D24" t="s">
        <v>11</v>
      </c>
      <c r="F24">
        <v>73.2</v>
      </c>
      <c r="H24" t="s">
        <v>19</v>
      </c>
    </row>
    <row r="25" spans="1:8" x14ac:dyDescent="0.25">
      <c r="A25" s="13"/>
      <c r="B25">
        <v>1</v>
      </c>
      <c r="D25" t="s">
        <v>14</v>
      </c>
      <c r="F25">
        <v>74.5</v>
      </c>
      <c r="H25" t="s">
        <v>154</v>
      </c>
    </row>
    <row r="26" spans="1:8" x14ac:dyDescent="0.25">
      <c r="A26" s="13"/>
      <c r="B26">
        <v>1</v>
      </c>
      <c r="D26" t="s">
        <v>0</v>
      </c>
      <c r="F26">
        <v>75</v>
      </c>
      <c r="H26" t="s">
        <v>15</v>
      </c>
    </row>
    <row r="27" spans="1:8" x14ac:dyDescent="0.25">
      <c r="A27" s="12">
        <f>SUM(B27,C27)</f>
        <v>5</v>
      </c>
      <c r="B27" s="19">
        <f>SUM(B22:B26)</f>
        <v>4</v>
      </c>
      <c r="C27" s="19">
        <f>SUM(C22:C26)</f>
        <v>1</v>
      </c>
      <c r="D27" s="18" t="s">
        <v>125</v>
      </c>
      <c r="E27" s="30"/>
      <c r="F27" s="65"/>
      <c r="G27" s="65"/>
      <c r="H27" s="28"/>
    </row>
    <row r="28" spans="1:8" x14ac:dyDescent="0.25">
      <c r="A28" s="1" t="s">
        <v>52</v>
      </c>
      <c r="C28">
        <v>1</v>
      </c>
      <c r="D28" t="s">
        <v>8</v>
      </c>
      <c r="F28">
        <v>73.5</v>
      </c>
      <c r="H28" t="s">
        <v>155</v>
      </c>
    </row>
    <row r="29" spans="1:8" x14ac:dyDescent="0.25">
      <c r="A29" s="4"/>
      <c r="C29">
        <v>1</v>
      </c>
      <c r="D29" t="s">
        <v>42</v>
      </c>
      <c r="F29">
        <v>72.400000000000006</v>
      </c>
      <c r="H29" t="s">
        <v>9</v>
      </c>
    </row>
    <row r="30" spans="1:8" x14ac:dyDescent="0.25">
      <c r="A30" s="4"/>
      <c r="C30">
        <v>1</v>
      </c>
      <c r="D30" t="s">
        <v>44</v>
      </c>
      <c r="F30">
        <v>71.400000000000006</v>
      </c>
      <c r="H30" t="s">
        <v>19</v>
      </c>
    </row>
    <row r="31" spans="1:8" x14ac:dyDescent="0.25">
      <c r="A31" s="4"/>
      <c r="C31">
        <v>1</v>
      </c>
      <c r="D31" t="s">
        <v>0</v>
      </c>
      <c r="F31">
        <v>71.5</v>
      </c>
      <c r="H31" t="s">
        <v>156</v>
      </c>
    </row>
    <row r="32" spans="1:8" x14ac:dyDescent="0.25">
      <c r="A32" s="12">
        <f>SUM(B32,C32)</f>
        <v>4</v>
      </c>
      <c r="B32" s="19">
        <f>SUM(B28:B31)</f>
        <v>0</v>
      </c>
      <c r="C32" s="19">
        <f>SUM(C28:C31)</f>
        <v>4</v>
      </c>
      <c r="D32" s="18" t="s">
        <v>157</v>
      </c>
      <c r="E32" s="30"/>
      <c r="F32" s="65"/>
      <c r="G32" s="65"/>
      <c r="H32" s="28"/>
    </row>
    <row r="33" spans="1:8" x14ac:dyDescent="0.25">
      <c r="A33" s="5" t="s">
        <v>59</v>
      </c>
      <c r="B33">
        <v>1</v>
      </c>
      <c r="D33" t="s">
        <v>8</v>
      </c>
      <c r="F33">
        <v>73</v>
      </c>
      <c r="H33" t="s">
        <v>9</v>
      </c>
    </row>
    <row r="34" spans="1:8" x14ac:dyDescent="0.25">
      <c r="A34" s="13"/>
      <c r="B34">
        <v>1</v>
      </c>
      <c r="D34" t="s">
        <v>42</v>
      </c>
      <c r="F34">
        <v>74.2</v>
      </c>
      <c r="H34" t="s">
        <v>19</v>
      </c>
    </row>
    <row r="35" spans="1:8" x14ac:dyDescent="0.25">
      <c r="A35" s="13"/>
      <c r="C35">
        <v>1</v>
      </c>
      <c r="D35" t="s">
        <v>11</v>
      </c>
      <c r="F35">
        <v>73</v>
      </c>
      <c r="H35" t="s">
        <v>158</v>
      </c>
    </row>
    <row r="36" spans="1:8" x14ac:dyDescent="0.25">
      <c r="A36" s="13"/>
      <c r="C36">
        <v>1</v>
      </c>
      <c r="D36" t="s">
        <v>22</v>
      </c>
      <c r="F36">
        <v>70.5</v>
      </c>
      <c r="H36" t="s">
        <v>159</v>
      </c>
    </row>
    <row r="37" spans="1:8" x14ac:dyDescent="0.25">
      <c r="A37" s="13"/>
      <c r="B37">
        <v>1</v>
      </c>
      <c r="D37" t="s">
        <v>12</v>
      </c>
      <c r="F37">
        <v>73.400000000000006</v>
      </c>
      <c r="H37" t="s">
        <v>160</v>
      </c>
    </row>
    <row r="38" spans="1:8" x14ac:dyDescent="0.25">
      <c r="A38" s="13"/>
      <c r="C38">
        <v>1</v>
      </c>
      <c r="D38" t="s">
        <v>29</v>
      </c>
      <c r="F38">
        <v>70.5</v>
      </c>
      <c r="H38" s="29" t="s">
        <v>37</v>
      </c>
    </row>
    <row r="39" spans="1:8" x14ac:dyDescent="0.25">
      <c r="A39" s="13"/>
      <c r="C39">
        <v>1</v>
      </c>
      <c r="D39" s="32" t="s">
        <v>163</v>
      </c>
      <c r="E39" s="32" t="s">
        <v>36</v>
      </c>
      <c r="F39" s="32">
        <v>65.5</v>
      </c>
      <c r="G39" s="32"/>
      <c r="H39" t="s">
        <v>161</v>
      </c>
    </row>
    <row r="40" spans="1:8" x14ac:dyDescent="0.25">
      <c r="A40" s="13"/>
      <c r="B40">
        <v>1</v>
      </c>
      <c r="D40" t="s">
        <v>28</v>
      </c>
      <c r="F40">
        <v>70.5</v>
      </c>
      <c r="H40" t="s">
        <v>19</v>
      </c>
    </row>
    <row r="41" spans="1:8" x14ac:dyDescent="0.25">
      <c r="A41" s="13"/>
      <c r="B41">
        <v>1</v>
      </c>
      <c r="D41" t="s">
        <v>70</v>
      </c>
      <c r="F41">
        <v>73.400000000000006</v>
      </c>
      <c r="H41" t="s">
        <v>15</v>
      </c>
    </row>
    <row r="42" spans="1:8" x14ac:dyDescent="0.25">
      <c r="A42" s="13"/>
      <c r="C42">
        <v>1</v>
      </c>
      <c r="D42" t="s">
        <v>33</v>
      </c>
      <c r="F42">
        <v>70.5</v>
      </c>
      <c r="H42" t="s">
        <v>162</v>
      </c>
    </row>
    <row r="43" spans="1:8" x14ac:dyDescent="0.25">
      <c r="A43" s="13"/>
      <c r="C43">
        <v>1</v>
      </c>
      <c r="D43" s="32" t="s">
        <v>164</v>
      </c>
      <c r="E43" s="32" t="s">
        <v>35</v>
      </c>
      <c r="F43" s="32">
        <v>65.5</v>
      </c>
      <c r="G43" s="32"/>
      <c r="H43" t="s">
        <v>165</v>
      </c>
    </row>
    <row r="44" spans="1:8" x14ac:dyDescent="0.25">
      <c r="A44" s="13"/>
      <c r="C44">
        <v>1</v>
      </c>
      <c r="D44" s="32" t="s">
        <v>38</v>
      </c>
      <c r="F44">
        <v>56.5</v>
      </c>
      <c r="H44" s="35" t="s">
        <v>166</v>
      </c>
    </row>
    <row r="45" spans="1:8" x14ac:dyDescent="0.25">
      <c r="A45" s="12">
        <f>SUM(B45,C45)</f>
        <v>12</v>
      </c>
      <c r="B45" s="19">
        <f>SUM(B33:B44)</f>
        <v>5</v>
      </c>
      <c r="C45" s="19">
        <f>SUM(C33:C44)</f>
        <v>7</v>
      </c>
      <c r="D45" s="18" t="s">
        <v>103</v>
      </c>
      <c r="E45" s="30"/>
      <c r="F45" s="65"/>
      <c r="G45" s="65"/>
      <c r="H45" s="28"/>
    </row>
    <row r="46" spans="1:8" x14ac:dyDescent="0.25">
      <c r="A46" s="1" t="s">
        <v>64</v>
      </c>
      <c r="B46">
        <v>1</v>
      </c>
      <c r="D46" t="s">
        <v>17</v>
      </c>
      <c r="F46">
        <v>59.1</v>
      </c>
      <c r="H46" t="s">
        <v>167</v>
      </c>
    </row>
    <row r="47" spans="1:8" x14ac:dyDescent="0.25">
      <c r="A47" s="4"/>
      <c r="C47">
        <v>1</v>
      </c>
      <c r="D47" t="s">
        <v>10</v>
      </c>
      <c r="F47">
        <v>56.9</v>
      </c>
      <c r="H47" t="s">
        <v>9</v>
      </c>
    </row>
    <row r="48" spans="1:8" x14ac:dyDescent="0.25">
      <c r="A48" s="4"/>
      <c r="C48">
        <v>1</v>
      </c>
      <c r="D48" t="s">
        <v>11</v>
      </c>
      <c r="F48">
        <v>55</v>
      </c>
      <c r="H48" t="s">
        <v>95</v>
      </c>
    </row>
    <row r="49" spans="1:8" x14ac:dyDescent="0.25">
      <c r="A49" s="4"/>
      <c r="B49">
        <v>1</v>
      </c>
      <c r="D49" t="s">
        <v>22</v>
      </c>
      <c r="F49">
        <v>57.4</v>
      </c>
      <c r="H49" t="s">
        <v>168</v>
      </c>
    </row>
    <row r="50" spans="1:8" x14ac:dyDescent="0.25">
      <c r="A50" s="4"/>
      <c r="C50">
        <v>1</v>
      </c>
      <c r="D50" t="s">
        <v>12</v>
      </c>
      <c r="F50">
        <v>54.6</v>
      </c>
      <c r="H50" t="s">
        <v>54</v>
      </c>
    </row>
    <row r="51" spans="1:8" x14ac:dyDescent="0.25">
      <c r="A51" s="4"/>
      <c r="C51">
        <v>1</v>
      </c>
      <c r="D51" t="s">
        <v>0</v>
      </c>
      <c r="F51">
        <v>53.1</v>
      </c>
      <c r="H51" t="s">
        <v>19</v>
      </c>
    </row>
    <row r="52" spans="1:8" x14ac:dyDescent="0.25">
      <c r="A52" s="12">
        <f>SUM(B52,C52)</f>
        <v>6</v>
      </c>
      <c r="B52" s="19">
        <f>SUM(B46:B51)</f>
        <v>2</v>
      </c>
      <c r="C52" s="19">
        <f>SUM(C46:C51)</f>
        <v>4</v>
      </c>
      <c r="D52" s="18" t="s">
        <v>106</v>
      </c>
      <c r="E52" s="30"/>
      <c r="F52" s="65"/>
      <c r="G52" s="65"/>
      <c r="H52" s="28"/>
    </row>
    <row r="53" spans="1:8" x14ac:dyDescent="0.25">
      <c r="A53" s="5" t="s">
        <v>72</v>
      </c>
      <c r="B53">
        <v>1</v>
      </c>
      <c r="D53" t="s">
        <v>8</v>
      </c>
      <c r="F53">
        <v>53.4</v>
      </c>
      <c r="H53" t="s">
        <v>169</v>
      </c>
    </row>
    <row r="54" spans="1:8" x14ac:dyDescent="0.25">
      <c r="A54" s="13"/>
      <c r="B54">
        <v>1</v>
      </c>
      <c r="D54" t="s">
        <v>42</v>
      </c>
      <c r="F54">
        <v>53.6</v>
      </c>
      <c r="H54" t="s">
        <v>19</v>
      </c>
    </row>
    <row r="55" spans="1:8" x14ac:dyDescent="0.25">
      <c r="A55" s="13"/>
      <c r="C55">
        <v>1</v>
      </c>
      <c r="D55" t="s">
        <v>11</v>
      </c>
      <c r="F55">
        <v>53.4</v>
      </c>
      <c r="H55" t="s">
        <v>251</v>
      </c>
    </row>
    <row r="56" spans="1:8" x14ac:dyDescent="0.25">
      <c r="A56" s="13"/>
      <c r="C56">
        <v>1</v>
      </c>
      <c r="D56" t="s">
        <v>22</v>
      </c>
      <c r="F56">
        <v>52.9</v>
      </c>
      <c r="H56" t="s">
        <v>170</v>
      </c>
    </row>
    <row r="57" spans="1:8" x14ac:dyDescent="0.25">
      <c r="A57" s="13"/>
      <c r="C57">
        <v>1</v>
      </c>
      <c r="D57" s="32" t="s">
        <v>25</v>
      </c>
      <c r="E57" s="34" t="s">
        <v>79</v>
      </c>
      <c r="F57" s="34">
        <v>51.9</v>
      </c>
      <c r="G57" s="34"/>
      <c r="H57" t="s">
        <v>171</v>
      </c>
    </row>
    <row r="58" spans="1:8" x14ac:dyDescent="0.25">
      <c r="A58" s="13"/>
      <c r="C58">
        <v>1</v>
      </c>
      <c r="D58" s="34" t="s">
        <v>80</v>
      </c>
      <c r="F58">
        <v>50</v>
      </c>
      <c r="H58" t="s">
        <v>172</v>
      </c>
    </row>
    <row r="59" spans="1:8" x14ac:dyDescent="0.25">
      <c r="A59" s="12">
        <f>SUM(B59,C59)</f>
        <v>6</v>
      </c>
      <c r="B59" s="19">
        <f>SUM(B53:B58)</f>
        <v>2</v>
      </c>
      <c r="C59" s="19">
        <f>SUM(C53:C58)</f>
        <v>4</v>
      </c>
      <c r="D59" s="18" t="s">
        <v>173</v>
      </c>
      <c r="E59" s="30"/>
      <c r="F59" s="65"/>
      <c r="G59" s="65"/>
      <c r="H59" s="28"/>
    </row>
    <row r="60" spans="1:8" x14ac:dyDescent="0.25">
      <c r="A60" t="s">
        <v>419</v>
      </c>
      <c r="B60">
        <f>SUM(B8,B14,B21,B27,B32,B45,B52,B59)</f>
        <v>21</v>
      </c>
      <c r="C60">
        <f>SUM(C8,C14,C21,C27,C32,C45,C52,C59)</f>
        <v>29</v>
      </c>
    </row>
    <row r="61" spans="1:8" x14ac:dyDescent="0.25">
      <c r="A61" t="s">
        <v>420</v>
      </c>
      <c r="B61">
        <f>SUM(B14,B27,B45,B59)</f>
        <v>15</v>
      </c>
      <c r="C61">
        <f>SUM(C8,C21,C32,C52)</f>
        <v>16</v>
      </c>
      <c r="D61" s="79">
        <f>(B61+C61)/(B60+C60)*100</f>
        <v>62</v>
      </c>
    </row>
    <row r="62" spans="1:8" x14ac:dyDescent="0.25">
      <c r="A62" t="s">
        <v>421</v>
      </c>
      <c r="B62">
        <f>B60-B61</f>
        <v>6</v>
      </c>
      <c r="C62">
        <f>C60-C61</f>
        <v>13</v>
      </c>
      <c r="D62" s="79">
        <f>100-D61</f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572E-6AA9-4D75-938E-C15BCD98108B}">
  <dimension ref="A1:H115"/>
  <sheetViews>
    <sheetView tabSelected="1" topLeftCell="A85" workbookViewId="0">
      <selection activeCell="C115" sqref="C115"/>
    </sheetView>
  </sheetViews>
  <sheetFormatPr defaultRowHeight="15" x14ac:dyDescent="0.25"/>
  <cols>
    <col min="2" max="2" width="11" customWidth="1"/>
    <col min="3" max="3" width="8.42578125" customWidth="1"/>
    <col min="4" max="4" width="10" bestFit="1" customWidth="1"/>
    <col min="6" max="6" width="11.28515625" bestFit="1" customWidth="1"/>
    <col min="7" max="7" width="8" bestFit="1" customWidth="1"/>
    <col min="8" max="8" width="50.42578125" bestFit="1" customWidth="1"/>
  </cols>
  <sheetData>
    <row r="1" spans="1:8" x14ac:dyDescent="0.25">
      <c r="A1" s="2" t="s">
        <v>0</v>
      </c>
      <c r="B1" s="26" t="s">
        <v>4</v>
      </c>
      <c r="C1" s="27" t="s">
        <v>5</v>
      </c>
      <c r="D1" s="7" t="s">
        <v>1</v>
      </c>
      <c r="E1" s="7" t="s">
        <v>2</v>
      </c>
      <c r="F1" s="9" t="s">
        <v>414</v>
      </c>
      <c r="G1" s="11" t="s">
        <v>415</v>
      </c>
      <c r="H1" s="7" t="s">
        <v>3</v>
      </c>
    </row>
    <row r="2" spans="1:8" x14ac:dyDescent="0.25">
      <c r="A2" s="1" t="s">
        <v>7</v>
      </c>
      <c r="C2">
        <v>1</v>
      </c>
      <c r="D2" t="s">
        <v>8</v>
      </c>
      <c r="F2">
        <v>47.5</v>
      </c>
      <c r="H2" t="s">
        <v>174</v>
      </c>
    </row>
    <row r="3" spans="1:8" x14ac:dyDescent="0.25">
      <c r="A3" s="4"/>
      <c r="C3">
        <v>1</v>
      </c>
      <c r="D3" t="s">
        <v>42</v>
      </c>
      <c r="F3">
        <v>45.7</v>
      </c>
      <c r="H3" t="s">
        <v>9</v>
      </c>
    </row>
    <row r="4" spans="1:8" x14ac:dyDescent="0.25">
      <c r="A4" s="4"/>
      <c r="B4">
        <v>1</v>
      </c>
      <c r="D4" t="s">
        <v>11</v>
      </c>
      <c r="F4">
        <v>47.5</v>
      </c>
      <c r="H4" t="s">
        <v>252</v>
      </c>
    </row>
    <row r="5" spans="1:8" x14ac:dyDescent="0.25">
      <c r="A5" s="4"/>
      <c r="C5">
        <v>1</v>
      </c>
      <c r="D5" t="s">
        <v>14</v>
      </c>
      <c r="F5">
        <v>45.3</v>
      </c>
      <c r="H5" t="s">
        <v>175</v>
      </c>
    </row>
    <row r="6" spans="1:8" x14ac:dyDescent="0.25">
      <c r="A6" s="4"/>
      <c r="C6">
        <v>1</v>
      </c>
      <c r="D6" t="s">
        <v>0</v>
      </c>
      <c r="F6">
        <v>44.3</v>
      </c>
      <c r="H6" t="s">
        <v>176</v>
      </c>
    </row>
    <row r="7" spans="1:8" x14ac:dyDescent="0.25">
      <c r="A7" s="12">
        <f>SUM(B7,C7)</f>
        <v>5</v>
      </c>
      <c r="B7" s="19">
        <f>SUM(B2:B6)</f>
        <v>1</v>
      </c>
      <c r="C7" s="19">
        <f>SUM(C2:C6)</f>
        <v>4</v>
      </c>
      <c r="D7" s="18" t="s">
        <v>16</v>
      </c>
      <c r="E7" s="30"/>
      <c r="F7" s="65"/>
      <c r="G7" s="65"/>
      <c r="H7" s="28"/>
    </row>
    <row r="8" spans="1:8" x14ac:dyDescent="0.25">
      <c r="A8" s="5" t="s">
        <v>6</v>
      </c>
      <c r="C8">
        <v>1</v>
      </c>
      <c r="D8" t="s">
        <v>17</v>
      </c>
      <c r="F8">
        <v>39.9</v>
      </c>
      <c r="H8" t="s">
        <v>177</v>
      </c>
    </row>
    <row r="9" spans="1:8" x14ac:dyDescent="0.25">
      <c r="A9" s="13"/>
      <c r="B9">
        <v>1</v>
      </c>
      <c r="D9" t="s">
        <v>10</v>
      </c>
      <c r="F9">
        <v>43.9</v>
      </c>
      <c r="H9" t="s">
        <v>85</v>
      </c>
    </row>
    <row r="10" spans="1:8" x14ac:dyDescent="0.25">
      <c r="A10" s="13"/>
      <c r="C10">
        <v>1</v>
      </c>
      <c r="D10" t="s">
        <v>20</v>
      </c>
      <c r="F10">
        <v>37.799999999999997</v>
      </c>
      <c r="H10" t="s">
        <v>178</v>
      </c>
    </row>
    <row r="11" spans="1:8" x14ac:dyDescent="0.25">
      <c r="A11" s="13"/>
      <c r="B11">
        <v>1</v>
      </c>
      <c r="D11" t="s">
        <v>22</v>
      </c>
      <c r="F11">
        <v>42.7</v>
      </c>
      <c r="H11" t="s">
        <v>9</v>
      </c>
    </row>
    <row r="12" spans="1:8" x14ac:dyDescent="0.25">
      <c r="A12" s="13"/>
      <c r="B12">
        <v>1</v>
      </c>
      <c r="D12" t="s">
        <v>12</v>
      </c>
      <c r="F12">
        <v>47.4</v>
      </c>
      <c r="H12" t="s">
        <v>19</v>
      </c>
    </row>
    <row r="13" spans="1:8" x14ac:dyDescent="0.25">
      <c r="A13" s="13"/>
      <c r="C13">
        <v>1</v>
      </c>
      <c r="D13" t="s">
        <v>69</v>
      </c>
      <c r="F13">
        <v>42.7</v>
      </c>
      <c r="H13" t="s">
        <v>179</v>
      </c>
    </row>
    <row r="14" spans="1:8" x14ac:dyDescent="0.25">
      <c r="A14" s="13"/>
      <c r="B14">
        <v>1</v>
      </c>
      <c r="D14" t="s">
        <v>27</v>
      </c>
      <c r="F14">
        <v>47.4</v>
      </c>
      <c r="H14" t="s">
        <v>180</v>
      </c>
    </row>
    <row r="15" spans="1:8" x14ac:dyDescent="0.25">
      <c r="A15" s="13"/>
      <c r="B15">
        <v>1</v>
      </c>
      <c r="D15" t="s">
        <v>0</v>
      </c>
      <c r="F15">
        <v>50</v>
      </c>
      <c r="H15" t="s">
        <v>9</v>
      </c>
    </row>
    <row r="16" spans="1:8" x14ac:dyDescent="0.25">
      <c r="A16" s="12">
        <f>SUM(B16,C16)</f>
        <v>8</v>
      </c>
      <c r="B16" s="19">
        <f>SUM(B8:B15)</f>
        <v>5</v>
      </c>
      <c r="C16" s="19">
        <f>SUM(C8:C15)</f>
        <v>3</v>
      </c>
      <c r="D16" s="18" t="s">
        <v>117</v>
      </c>
      <c r="E16" s="30"/>
      <c r="F16" s="65"/>
      <c r="G16" s="65"/>
      <c r="H16" s="28"/>
    </row>
    <row r="17" spans="1:8" x14ac:dyDescent="0.25">
      <c r="A17" s="1" t="s">
        <v>40</v>
      </c>
      <c r="C17">
        <v>1</v>
      </c>
      <c r="D17" t="s">
        <v>8</v>
      </c>
      <c r="F17">
        <v>47.3</v>
      </c>
      <c r="H17" t="s">
        <v>9</v>
      </c>
    </row>
    <row r="18" spans="1:8" x14ac:dyDescent="0.25">
      <c r="A18" s="4"/>
      <c r="C18">
        <v>1</v>
      </c>
      <c r="D18" t="s">
        <v>42</v>
      </c>
      <c r="F18">
        <v>45.3</v>
      </c>
      <c r="H18" t="s">
        <v>9</v>
      </c>
    </row>
    <row r="19" spans="1:8" x14ac:dyDescent="0.25">
      <c r="A19" s="4"/>
      <c r="B19">
        <v>1</v>
      </c>
      <c r="D19" t="s">
        <v>11</v>
      </c>
      <c r="F19">
        <v>47.3</v>
      </c>
      <c r="H19" t="s">
        <v>181</v>
      </c>
    </row>
    <row r="20" spans="1:8" x14ac:dyDescent="0.25">
      <c r="A20" s="4"/>
      <c r="C20">
        <v>1</v>
      </c>
      <c r="D20" t="s">
        <v>14</v>
      </c>
      <c r="F20">
        <v>44.8</v>
      </c>
      <c r="H20" t="s">
        <v>182</v>
      </c>
    </row>
    <row r="21" spans="1:8" x14ac:dyDescent="0.25">
      <c r="A21" s="4"/>
      <c r="C21">
        <v>1</v>
      </c>
      <c r="D21" t="s">
        <v>0</v>
      </c>
      <c r="F21">
        <v>43.8</v>
      </c>
      <c r="H21" t="s">
        <v>95</v>
      </c>
    </row>
    <row r="22" spans="1:8" x14ac:dyDescent="0.25">
      <c r="A22" s="12">
        <f>SUM(B22,C22)</f>
        <v>5</v>
      </c>
      <c r="B22" s="19">
        <f>SUM(B17:B21)</f>
        <v>1</v>
      </c>
      <c r="C22" s="19">
        <f>SUM(C17:C21)</f>
        <v>4</v>
      </c>
      <c r="D22" s="18" t="s">
        <v>151</v>
      </c>
      <c r="E22" s="30"/>
      <c r="F22" s="65"/>
      <c r="G22" s="65"/>
      <c r="H22" s="28"/>
    </row>
    <row r="23" spans="1:8" x14ac:dyDescent="0.25">
      <c r="A23" s="5" t="s">
        <v>46</v>
      </c>
      <c r="B23">
        <v>1</v>
      </c>
      <c r="D23" t="s">
        <v>8</v>
      </c>
      <c r="F23">
        <v>46.5</v>
      </c>
      <c r="H23" t="s">
        <v>183</v>
      </c>
    </row>
    <row r="24" spans="1:8" x14ac:dyDescent="0.25">
      <c r="A24" s="13"/>
      <c r="B24">
        <v>1</v>
      </c>
      <c r="D24" t="s">
        <v>42</v>
      </c>
      <c r="F24">
        <v>48.5</v>
      </c>
      <c r="H24" t="s">
        <v>19</v>
      </c>
    </row>
    <row r="25" spans="1:8" x14ac:dyDescent="0.25">
      <c r="A25" s="13"/>
      <c r="B25">
        <v>1</v>
      </c>
      <c r="D25" t="s">
        <v>44</v>
      </c>
      <c r="F25">
        <v>49.6</v>
      </c>
      <c r="H25" t="s">
        <v>9</v>
      </c>
    </row>
    <row r="26" spans="1:8" x14ac:dyDescent="0.25">
      <c r="A26" s="13"/>
      <c r="B26">
        <v>1</v>
      </c>
      <c r="D26" t="s">
        <v>0</v>
      </c>
      <c r="F26">
        <v>50</v>
      </c>
      <c r="H26" t="s">
        <v>9</v>
      </c>
    </row>
    <row r="27" spans="1:8" x14ac:dyDescent="0.25">
      <c r="A27" s="12">
        <f>SUM(B27,C27)</f>
        <v>4</v>
      </c>
      <c r="B27" s="19">
        <f>SUM(B23:B26)</f>
        <v>4</v>
      </c>
      <c r="C27" s="19">
        <f>SUM(C23:C26)</f>
        <v>0</v>
      </c>
      <c r="D27" s="18" t="s">
        <v>125</v>
      </c>
      <c r="E27" s="30"/>
      <c r="F27" s="65"/>
      <c r="G27" s="65"/>
      <c r="H27" s="28"/>
    </row>
    <row r="28" spans="1:8" x14ac:dyDescent="0.25">
      <c r="A28" s="1" t="s">
        <v>52</v>
      </c>
      <c r="C28">
        <v>1</v>
      </c>
      <c r="D28" t="s">
        <v>8</v>
      </c>
      <c r="F28">
        <v>47</v>
      </c>
      <c r="H28" t="s">
        <v>9</v>
      </c>
    </row>
    <row r="29" spans="1:8" x14ac:dyDescent="0.25">
      <c r="A29" s="4"/>
      <c r="C29">
        <v>1</v>
      </c>
      <c r="D29" t="s">
        <v>42</v>
      </c>
      <c r="F29">
        <v>44.7</v>
      </c>
      <c r="H29" t="s">
        <v>45</v>
      </c>
    </row>
    <row r="30" spans="1:8" x14ac:dyDescent="0.25">
      <c r="A30" s="4"/>
      <c r="B30">
        <v>1</v>
      </c>
      <c r="D30" t="s">
        <v>11</v>
      </c>
      <c r="F30">
        <v>47</v>
      </c>
      <c r="H30" t="s">
        <v>184</v>
      </c>
    </row>
    <row r="31" spans="1:8" x14ac:dyDescent="0.25">
      <c r="A31" s="4"/>
      <c r="C31">
        <v>1</v>
      </c>
      <c r="D31" t="s">
        <v>14</v>
      </c>
      <c r="F31">
        <v>44.2</v>
      </c>
      <c r="H31" t="s">
        <v>9</v>
      </c>
    </row>
    <row r="32" spans="1:8" x14ac:dyDescent="0.25">
      <c r="A32" s="4"/>
      <c r="C32">
        <v>1</v>
      </c>
      <c r="D32" t="s">
        <v>0</v>
      </c>
      <c r="F32">
        <v>43</v>
      </c>
      <c r="H32" t="s">
        <v>9</v>
      </c>
    </row>
    <row r="33" spans="1:8" x14ac:dyDescent="0.25">
      <c r="A33" s="12">
        <f>SUM(B33,C33)</f>
        <v>5</v>
      </c>
      <c r="B33" s="19">
        <f>SUM(B28:B32)</f>
        <v>1</v>
      </c>
      <c r="C33" s="19">
        <f>SUM(C28:C32)</f>
        <v>4</v>
      </c>
      <c r="D33" s="18" t="s">
        <v>157</v>
      </c>
      <c r="E33" s="30"/>
      <c r="F33" s="65"/>
      <c r="G33" s="65"/>
      <c r="H33" s="28"/>
    </row>
    <row r="34" spans="1:8" x14ac:dyDescent="0.25">
      <c r="A34" s="5" t="s">
        <v>59</v>
      </c>
      <c r="B34">
        <v>1</v>
      </c>
      <c r="D34" t="s">
        <v>8</v>
      </c>
      <c r="F34">
        <v>46.1</v>
      </c>
      <c r="H34" t="s">
        <v>19</v>
      </c>
    </row>
    <row r="35" spans="1:8" x14ac:dyDescent="0.25">
      <c r="A35" s="13"/>
      <c r="B35">
        <v>1</v>
      </c>
      <c r="D35" t="s">
        <v>42</v>
      </c>
      <c r="F35">
        <v>48.3</v>
      </c>
      <c r="H35" t="s">
        <v>45</v>
      </c>
    </row>
    <row r="36" spans="1:8" x14ac:dyDescent="0.25">
      <c r="A36" s="13"/>
      <c r="B36">
        <v>1</v>
      </c>
      <c r="D36" t="s">
        <v>44</v>
      </c>
      <c r="F36">
        <v>49.6</v>
      </c>
      <c r="H36" t="s">
        <v>19</v>
      </c>
    </row>
    <row r="37" spans="1:8" x14ac:dyDescent="0.25">
      <c r="A37" s="13"/>
      <c r="B37">
        <v>1</v>
      </c>
      <c r="D37" t="s">
        <v>0</v>
      </c>
      <c r="F37">
        <v>50</v>
      </c>
      <c r="H37" t="s">
        <v>45</v>
      </c>
    </row>
    <row r="38" spans="1:8" x14ac:dyDescent="0.25">
      <c r="A38" s="12">
        <f>SUM(B38,C38)</f>
        <v>4</v>
      </c>
      <c r="B38" s="19">
        <f>SUM(B34:B37)</f>
        <v>4</v>
      </c>
      <c r="C38" s="19">
        <f>SUM(C34:C37)</f>
        <v>0</v>
      </c>
      <c r="D38" s="18" t="s">
        <v>185</v>
      </c>
      <c r="E38" s="30"/>
      <c r="F38" s="65"/>
      <c r="G38" s="65"/>
      <c r="H38" s="28"/>
    </row>
    <row r="39" spans="1:8" x14ac:dyDescent="0.25">
      <c r="A39" s="1" t="s">
        <v>64</v>
      </c>
      <c r="C39">
        <v>1</v>
      </c>
      <c r="D39" t="s">
        <v>8</v>
      </c>
      <c r="F39">
        <v>46.5</v>
      </c>
      <c r="H39" t="s">
        <v>19</v>
      </c>
    </row>
    <row r="40" spans="1:8" x14ac:dyDescent="0.25">
      <c r="A40" s="4"/>
      <c r="B40">
        <v>1</v>
      </c>
      <c r="D40" t="s">
        <v>10</v>
      </c>
      <c r="F40">
        <v>51.1</v>
      </c>
      <c r="H40" t="s">
        <v>186</v>
      </c>
    </row>
    <row r="41" spans="1:8" x14ac:dyDescent="0.25">
      <c r="A41" s="4"/>
      <c r="C41">
        <v>1</v>
      </c>
      <c r="D41" t="s">
        <v>11</v>
      </c>
      <c r="F41">
        <v>46.6</v>
      </c>
      <c r="H41" t="s">
        <v>187</v>
      </c>
    </row>
    <row r="42" spans="1:8" x14ac:dyDescent="0.25">
      <c r="A42" s="4"/>
      <c r="C42">
        <v>1</v>
      </c>
      <c r="D42" t="s">
        <v>14</v>
      </c>
      <c r="F42">
        <v>43.4</v>
      </c>
      <c r="H42" t="s">
        <v>9</v>
      </c>
    </row>
    <row r="43" spans="1:8" x14ac:dyDescent="0.25">
      <c r="A43" s="4"/>
      <c r="C43">
        <v>1</v>
      </c>
      <c r="D43" t="s">
        <v>0</v>
      </c>
      <c r="F43">
        <v>42.1</v>
      </c>
      <c r="H43" t="s">
        <v>15</v>
      </c>
    </row>
    <row r="44" spans="1:8" x14ac:dyDescent="0.25">
      <c r="A44" s="12">
        <f>SUM(B44,C44)</f>
        <v>5</v>
      </c>
      <c r="B44" s="19">
        <f>SUM(B39:B43)</f>
        <v>1</v>
      </c>
      <c r="C44" s="19">
        <f>SUM(C39:C43)</f>
        <v>4</v>
      </c>
      <c r="D44" s="18" t="s">
        <v>188</v>
      </c>
      <c r="E44" s="30"/>
      <c r="F44" s="65"/>
      <c r="G44" s="65"/>
      <c r="H44" s="28"/>
    </row>
    <row r="45" spans="1:8" x14ac:dyDescent="0.25">
      <c r="A45" s="5" t="s">
        <v>72</v>
      </c>
      <c r="B45">
        <v>1</v>
      </c>
      <c r="D45" t="s">
        <v>8</v>
      </c>
      <c r="F45">
        <v>45.5</v>
      </c>
      <c r="H45" t="s">
        <v>189</v>
      </c>
    </row>
    <row r="46" spans="1:8" x14ac:dyDescent="0.25">
      <c r="A46" s="13"/>
      <c r="C46">
        <v>1</v>
      </c>
      <c r="D46" t="s">
        <v>10</v>
      </c>
      <c r="F46">
        <v>41</v>
      </c>
      <c r="H46" s="29" t="s">
        <v>37</v>
      </c>
    </row>
    <row r="47" spans="1:8" x14ac:dyDescent="0.25">
      <c r="A47" s="13"/>
      <c r="B47">
        <v>1</v>
      </c>
      <c r="D47" t="s">
        <v>11</v>
      </c>
      <c r="F47">
        <v>45.5</v>
      </c>
      <c r="H47" t="s">
        <v>9</v>
      </c>
    </row>
    <row r="48" spans="1:8" x14ac:dyDescent="0.25">
      <c r="A48" s="13"/>
      <c r="B48">
        <v>1</v>
      </c>
      <c r="D48" t="s">
        <v>14</v>
      </c>
      <c r="F48">
        <v>48.7</v>
      </c>
      <c r="H48" t="s">
        <v>9</v>
      </c>
    </row>
    <row r="49" spans="1:8" x14ac:dyDescent="0.25">
      <c r="A49" s="13"/>
      <c r="B49">
        <v>1</v>
      </c>
      <c r="D49" t="s">
        <v>0</v>
      </c>
      <c r="F49">
        <v>50</v>
      </c>
      <c r="H49" t="s">
        <v>190</v>
      </c>
    </row>
    <row r="50" spans="1:8" x14ac:dyDescent="0.25">
      <c r="A50" s="12">
        <f>SUM(B50,C50)</f>
        <v>5</v>
      </c>
      <c r="B50" s="19">
        <f>SUM(B45:B49)</f>
        <v>4</v>
      </c>
      <c r="C50" s="19">
        <f>SUM(C45:C49)</f>
        <v>1</v>
      </c>
      <c r="D50" s="18" t="s">
        <v>191</v>
      </c>
      <c r="E50" s="30"/>
      <c r="F50" s="65"/>
      <c r="G50" s="65"/>
      <c r="H50" s="28"/>
    </row>
    <row r="51" spans="1:8" x14ac:dyDescent="0.25">
      <c r="A51" s="1" t="s">
        <v>76</v>
      </c>
      <c r="B51">
        <v>1</v>
      </c>
      <c r="D51" t="s">
        <v>17</v>
      </c>
      <c r="F51">
        <v>57.3</v>
      </c>
      <c r="H51" t="s">
        <v>192</v>
      </c>
    </row>
    <row r="52" spans="1:8" x14ac:dyDescent="0.25">
      <c r="A52" s="4"/>
      <c r="B52">
        <v>1</v>
      </c>
      <c r="D52" t="s">
        <v>193</v>
      </c>
      <c r="F52">
        <v>67.900000000000006</v>
      </c>
      <c r="H52" t="s">
        <v>194</v>
      </c>
    </row>
    <row r="53" spans="1:8" x14ac:dyDescent="0.25">
      <c r="A53" s="4"/>
      <c r="C53">
        <v>1</v>
      </c>
      <c r="D53" t="s">
        <v>20</v>
      </c>
      <c r="F53">
        <v>60.7</v>
      </c>
      <c r="H53" t="s">
        <v>195</v>
      </c>
    </row>
    <row r="54" spans="1:8" x14ac:dyDescent="0.25">
      <c r="A54" s="4"/>
      <c r="C54">
        <v>1</v>
      </c>
      <c r="D54" t="s">
        <v>22</v>
      </c>
      <c r="F54">
        <v>52.6</v>
      </c>
      <c r="H54" t="s">
        <v>196</v>
      </c>
    </row>
    <row r="55" spans="1:8" x14ac:dyDescent="0.25">
      <c r="A55" s="4"/>
      <c r="C55">
        <v>1</v>
      </c>
      <c r="D55" t="s">
        <v>12</v>
      </c>
      <c r="F55">
        <v>45</v>
      </c>
      <c r="H55" t="s">
        <v>197</v>
      </c>
    </row>
    <row r="56" spans="1:8" x14ac:dyDescent="0.25">
      <c r="A56" s="4"/>
      <c r="C56">
        <v>1</v>
      </c>
      <c r="D56" t="s">
        <v>0</v>
      </c>
      <c r="F56">
        <v>40.6</v>
      </c>
      <c r="H56" t="s">
        <v>198</v>
      </c>
    </row>
    <row r="57" spans="1:8" x14ac:dyDescent="0.25">
      <c r="A57" s="12">
        <f>SUM(B57,C57)</f>
        <v>6</v>
      </c>
      <c r="B57" s="19">
        <f>SUM(B51:B56)</f>
        <v>2</v>
      </c>
      <c r="C57" s="19">
        <f>SUM(C51:C56)</f>
        <v>4</v>
      </c>
      <c r="D57" s="18" t="s">
        <v>199</v>
      </c>
      <c r="E57" s="30"/>
      <c r="F57" s="65"/>
      <c r="G57" s="65"/>
      <c r="H57" s="28"/>
    </row>
    <row r="58" spans="1:8" x14ac:dyDescent="0.25">
      <c r="A58" s="5" t="s">
        <v>200</v>
      </c>
      <c r="B58">
        <v>1</v>
      </c>
      <c r="D58" t="s">
        <v>8</v>
      </c>
      <c r="F58">
        <v>44.7</v>
      </c>
      <c r="H58" t="s">
        <v>201</v>
      </c>
    </row>
    <row r="59" spans="1:8" x14ac:dyDescent="0.25">
      <c r="A59" s="13"/>
      <c r="B59">
        <v>1</v>
      </c>
      <c r="D59" t="s">
        <v>42</v>
      </c>
      <c r="F59">
        <v>47.7</v>
      </c>
      <c r="H59" t="s">
        <v>9</v>
      </c>
    </row>
    <row r="60" spans="1:8" x14ac:dyDescent="0.25">
      <c r="A60" s="13"/>
      <c r="C60">
        <v>1</v>
      </c>
      <c r="D60" t="s">
        <v>11</v>
      </c>
      <c r="F60">
        <v>44.7</v>
      </c>
      <c r="H60" s="29" t="s">
        <v>37</v>
      </c>
    </row>
    <row r="61" spans="1:8" x14ac:dyDescent="0.25">
      <c r="A61" s="13"/>
      <c r="B61">
        <v>1</v>
      </c>
      <c r="D61" t="s">
        <v>14</v>
      </c>
      <c r="F61">
        <v>48.4</v>
      </c>
      <c r="H61" t="s">
        <v>9</v>
      </c>
    </row>
    <row r="62" spans="1:8" x14ac:dyDescent="0.25">
      <c r="A62" s="13"/>
      <c r="B62">
        <v>1</v>
      </c>
      <c r="D62" t="s">
        <v>0</v>
      </c>
      <c r="F62">
        <v>50</v>
      </c>
      <c r="H62" t="s">
        <v>9</v>
      </c>
    </row>
    <row r="63" spans="1:8" x14ac:dyDescent="0.25">
      <c r="A63" s="12">
        <f>SUM(B63,C63)</f>
        <v>5</v>
      </c>
      <c r="B63" s="19">
        <f>SUM(B58:B62)</f>
        <v>4</v>
      </c>
      <c r="C63" s="19">
        <f>SUM(C58:C62)</f>
        <v>1</v>
      </c>
      <c r="D63" s="18" t="s">
        <v>202</v>
      </c>
      <c r="E63" s="30"/>
      <c r="F63" s="65"/>
      <c r="G63" s="65"/>
      <c r="H63" s="28"/>
    </row>
    <row r="64" spans="1:8" x14ac:dyDescent="0.25">
      <c r="A64" s="1" t="s">
        <v>203</v>
      </c>
      <c r="C64">
        <v>1</v>
      </c>
      <c r="D64" t="s">
        <v>8</v>
      </c>
      <c r="F64">
        <v>45.9</v>
      </c>
      <c r="H64" t="s">
        <v>253</v>
      </c>
    </row>
    <row r="65" spans="1:8" x14ac:dyDescent="0.25">
      <c r="A65" s="4"/>
      <c r="B65">
        <v>1</v>
      </c>
      <c r="D65" t="s">
        <v>10</v>
      </c>
      <c r="F65">
        <v>51.3</v>
      </c>
      <c r="H65" t="s">
        <v>204</v>
      </c>
    </row>
    <row r="66" spans="1:8" x14ac:dyDescent="0.25">
      <c r="A66" s="4"/>
      <c r="B66">
        <v>1</v>
      </c>
      <c r="D66" t="s">
        <v>20</v>
      </c>
      <c r="F66">
        <v>60.7</v>
      </c>
      <c r="H66" t="s">
        <v>205</v>
      </c>
    </row>
    <row r="67" spans="1:8" x14ac:dyDescent="0.25">
      <c r="A67" s="4"/>
      <c r="C67">
        <v>1</v>
      </c>
      <c r="D67" t="s">
        <v>22</v>
      </c>
      <c r="F67">
        <v>52.6</v>
      </c>
      <c r="H67" t="s">
        <v>206</v>
      </c>
    </row>
    <row r="68" spans="1:8" x14ac:dyDescent="0.25">
      <c r="A68" s="4"/>
      <c r="C68">
        <v>1</v>
      </c>
      <c r="D68" t="s">
        <v>12</v>
      </c>
      <c r="F68">
        <v>45</v>
      </c>
      <c r="H68" t="s">
        <v>207</v>
      </c>
    </row>
    <row r="69" spans="1:8" x14ac:dyDescent="0.25">
      <c r="A69" s="4"/>
      <c r="B69">
        <v>1</v>
      </c>
      <c r="D69" t="s">
        <v>69</v>
      </c>
      <c r="F69">
        <v>52.6</v>
      </c>
      <c r="H69" s="29" t="s">
        <v>37</v>
      </c>
    </row>
    <row r="70" spans="1:8" x14ac:dyDescent="0.25">
      <c r="A70" s="4"/>
      <c r="C70">
        <v>1</v>
      </c>
      <c r="D70" t="s">
        <v>27</v>
      </c>
      <c r="F70">
        <v>45</v>
      </c>
      <c r="H70" t="s">
        <v>9</v>
      </c>
    </row>
    <row r="71" spans="1:8" x14ac:dyDescent="0.25">
      <c r="A71" s="4"/>
      <c r="C71">
        <v>1</v>
      </c>
      <c r="D71" t="s">
        <v>0</v>
      </c>
      <c r="F71">
        <v>40.6</v>
      </c>
      <c r="H71" t="s">
        <v>208</v>
      </c>
    </row>
    <row r="72" spans="1:8" x14ac:dyDescent="0.25">
      <c r="A72" s="12">
        <f>SUM(B72,C72)</f>
        <v>8</v>
      </c>
      <c r="B72" s="19">
        <f>SUM(B64:B71)</f>
        <v>3</v>
      </c>
      <c r="C72" s="19">
        <f>SUM(C64:C71)</f>
        <v>5</v>
      </c>
      <c r="D72" s="18" t="s">
        <v>209</v>
      </c>
      <c r="E72" s="30"/>
      <c r="F72" s="65"/>
      <c r="G72" s="65"/>
      <c r="H72" s="28"/>
    </row>
    <row r="73" spans="1:8" x14ac:dyDescent="0.25">
      <c r="A73" s="5" t="s">
        <v>210</v>
      </c>
      <c r="B73">
        <v>1</v>
      </c>
      <c r="D73" t="s">
        <v>8</v>
      </c>
      <c r="F73">
        <v>44.7</v>
      </c>
      <c r="H73" t="s">
        <v>19</v>
      </c>
    </row>
    <row r="74" spans="1:8" x14ac:dyDescent="0.25">
      <c r="A74" s="13"/>
      <c r="B74">
        <v>1</v>
      </c>
      <c r="D74" t="s">
        <v>42</v>
      </c>
      <c r="F74">
        <v>47.7</v>
      </c>
      <c r="H74" t="s">
        <v>9</v>
      </c>
    </row>
    <row r="75" spans="1:8" x14ac:dyDescent="0.25">
      <c r="A75" s="13"/>
      <c r="C75">
        <v>1</v>
      </c>
      <c r="D75" t="s">
        <v>11</v>
      </c>
      <c r="F75">
        <v>44.7</v>
      </c>
      <c r="H75" s="29" t="s">
        <v>37</v>
      </c>
    </row>
    <row r="76" spans="1:8" x14ac:dyDescent="0.25">
      <c r="A76" s="13"/>
      <c r="B76">
        <v>1</v>
      </c>
      <c r="D76" t="s">
        <v>14</v>
      </c>
      <c r="F76">
        <v>48.4</v>
      </c>
      <c r="H76" t="s">
        <v>211</v>
      </c>
    </row>
    <row r="77" spans="1:8" x14ac:dyDescent="0.25">
      <c r="A77" s="13"/>
      <c r="B77">
        <v>1</v>
      </c>
      <c r="D77" t="s">
        <v>0</v>
      </c>
      <c r="F77">
        <v>50</v>
      </c>
      <c r="H77" t="s">
        <v>9</v>
      </c>
    </row>
    <row r="78" spans="1:8" x14ac:dyDescent="0.25">
      <c r="A78" s="12">
        <f>SUM(B78,C78)</f>
        <v>5</v>
      </c>
      <c r="B78" s="19">
        <f>SUM(B73:B77)</f>
        <v>4</v>
      </c>
      <c r="C78" s="19">
        <f>SUM(C73:C77)</f>
        <v>1</v>
      </c>
      <c r="D78" s="18" t="s">
        <v>212</v>
      </c>
      <c r="E78" s="30"/>
      <c r="F78" s="65"/>
      <c r="G78" s="65"/>
      <c r="H78" s="28" t="s">
        <v>214</v>
      </c>
    </row>
    <row r="79" spans="1:8" x14ac:dyDescent="0.25">
      <c r="A79" s="1" t="s">
        <v>213</v>
      </c>
      <c r="C79">
        <v>1</v>
      </c>
      <c r="D79" t="s">
        <v>8</v>
      </c>
      <c r="F79">
        <v>45.9</v>
      </c>
      <c r="H79" t="s">
        <v>19</v>
      </c>
    </row>
    <row r="80" spans="1:8" x14ac:dyDescent="0.25">
      <c r="A80" s="4"/>
      <c r="B80">
        <v>1</v>
      </c>
      <c r="D80" t="s">
        <v>10</v>
      </c>
      <c r="F80">
        <v>51.3</v>
      </c>
      <c r="H80" t="s">
        <v>215</v>
      </c>
    </row>
    <row r="81" spans="1:8" x14ac:dyDescent="0.25">
      <c r="A81" s="4"/>
      <c r="C81">
        <v>1</v>
      </c>
      <c r="D81" t="s">
        <v>11</v>
      </c>
      <c r="F81">
        <v>46</v>
      </c>
      <c r="H81" t="s">
        <v>9</v>
      </c>
    </row>
    <row r="82" spans="1:8" x14ac:dyDescent="0.25">
      <c r="A82" s="4"/>
      <c r="C82">
        <v>1</v>
      </c>
      <c r="D82" t="s">
        <v>14</v>
      </c>
      <c r="F82">
        <v>42.2</v>
      </c>
      <c r="H82" t="s">
        <v>216</v>
      </c>
    </row>
    <row r="83" spans="1:8" x14ac:dyDescent="0.25">
      <c r="A83" s="4"/>
      <c r="C83">
        <v>1</v>
      </c>
      <c r="D83" t="s">
        <v>0</v>
      </c>
      <c r="F83">
        <v>40.6</v>
      </c>
      <c r="H83" t="s">
        <v>9</v>
      </c>
    </row>
    <row r="84" spans="1:8" x14ac:dyDescent="0.25">
      <c r="A84" s="12">
        <f>SUM(B84,C84)</f>
        <v>5</v>
      </c>
      <c r="B84" s="19">
        <f>SUM(B79:B83)</f>
        <v>1</v>
      </c>
      <c r="C84" s="19">
        <f>SUM(C79:C83)</f>
        <v>4</v>
      </c>
      <c r="D84" s="18" t="s">
        <v>217</v>
      </c>
      <c r="E84" s="30"/>
      <c r="F84" s="65"/>
      <c r="G84" s="65"/>
      <c r="H84" s="28"/>
    </row>
    <row r="85" spans="1:8" x14ac:dyDescent="0.25">
      <c r="A85" s="5" t="s">
        <v>218</v>
      </c>
      <c r="C85">
        <v>1</v>
      </c>
      <c r="D85" t="s">
        <v>17</v>
      </c>
      <c r="F85">
        <v>33.4</v>
      </c>
      <c r="H85" t="s">
        <v>219</v>
      </c>
    </row>
    <row r="86" spans="1:8" x14ac:dyDescent="0.25">
      <c r="A86" s="13"/>
      <c r="C86">
        <v>1</v>
      </c>
      <c r="D86" t="s">
        <v>193</v>
      </c>
      <c r="F86">
        <v>22.7</v>
      </c>
      <c r="H86" t="s">
        <v>220</v>
      </c>
    </row>
    <row r="87" spans="1:8" x14ac:dyDescent="0.25">
      <c r="A87" s="13"/>
      <c r="B87">
        <v>1</v>
      </c>
      <c r="D87" t="s">
        <v>20</v>
      </c>
      <c r="F87">
        <v>29.9</v>
      </c>
      <c r="H87" t="s">
        <v>221</v>
      </c>
    </row>
    <row r="88" spans="1:8" x14ac:dyDescent="0.25">
      <c r="A88" s="13"/>
      <c r="B88">
        <v>1</v>
      </c>
      <c r="D88" t="s">
        <v>22</v>
      </c>
      <c r="F88">
        <v>38</v>
      </c>
      <c r="H88" t="s">
        <v>222</v>
      </c>
    </row>
    <row r="89" spans="1:8" x14ac:dyDescent="0.25">
      <c r="A89" s="13"/>
      <c r="B89">
        <v>1</v>
      </c>
      <c r="D89" t="s">
        <v>12</v>
      </c>
      <c r="F89">
        <v>45.7</v>
      </c>
      <c r="H89" t="s">
        <v>19</v>
      </c>
    </row>
    <row r="90" spans="1:8" x14ac:dyDescent="0.25">
      <c r="A90" s="13"/>
      <c r="C90">
        <v>1</v>
      </c>
      <c r="D90" t="s">
        <v>69</v>
      </c>
      <c r="F90">
        <v>38</v>
      </c>
      <c r="H90" t="s">
        <v>93</v>
      </c>
    </row>
    <row r="91" spans="1:8" x14ac:dyDescent="0.25">
      <c r="A91" s="13"/>
      <c r="B91">
        <v>1</v>
      </c>
      <c r="D91" t="s">
        <v>70</v>
      </c>
      <c r="F91">
        <v>45.7</v>
      </c>
      <c r="H91" t="s">
        <v>9</v>
      </c>
    </row>
    <row r="92" spans="1:8" x14ac:dyDescent="0.25">
      <c r="A92" s="13"/>
      <c r="B92">
        <v>1</v>
      </c>
      <c r="D92" t="s">
        <v>0</v>
      </c>
      <c r="F92">
        <v>50</v>
      </c>
      <c r="H92" t="s">
        <v>19</v>
      </c>
    </row>
    <row r="93" spans="1:8" x14ac:dyDescent="0.25">
      <c r="A93" s="12">
        <f>SUM(B93,C93)</f>
        <v>8</v>
      </c>
      <c r="B93" s="19">
        <f>SUM(B85:B92)</f>
        <v>5</v>
      </c>
      <c r="C93" s="19">
        <f>SUM(C85:C92)</f>
        <v>3</v>
      </c>
      <c r="D93" s="18" t="s">
        <v>223</v>
      </c>
      <c r="E93" s="30"/>
      <c r="F93" s="65"/>
      <c r="G93" s="65"/>
      <c r="H93" s="28"/>
    </row>
    <row r="94" spans="1:8" x14ac:dyDescent="0.25">
      <c r="A94" s="1" t="s">
        <v>224</v>
      </c>
      <c r="B94">
        <v>1</v>
      </c>
      <c r="D94" t="s">
        <v>17</v>
      </c>
      <c r="F94">
        <v>57.3</v>
      </c>
      <c r="H94" t="s">
        <v>225</v>
      </c>
    </row>
    <row r="95" spans="1:8" x14ac:dyDescent="0.25">
      <c r="A95" s="4"/>
      <c r="C95">
        <v>1</v>
      </c>
      <c r="D95" t="s">
        <v>10</v>
      </c>
      <c r="F95">
        <v>51.3</v>
      </c>
      <c r="H95" t="s">
        <v>226</v>
      </c>
    </row>
    <row r="96" spans="1:8" x14ac:dyDescent="0.25">
      <c r="A96" s="4"/>
      <c r="B96">
        <v>1</v>
      </c>
      <c r="D96" t="s">
        <v>20</v>
      </c>
      <c r="F96">
        <v>60.7</v>
      </c>
      <c r="H96" t="s">
        <v>227</v>
      </c>
    </row>
    <row r="97" spans="1:8" x14ac:dyDescent="0.25">
      <c r="A97" s="4"/>
      <c r="B97">
        <v>1</v>
      </c>
      <c r="D97" s="32" t="s">
        <v>129</v>
      </c>
      <c r="E97" s="32" t="s">
        <v>87</v>
      </c>
      <c r="F97" s="32">
        <v>75.099999999999994</v>
      </c>
      <c r="G97" s="32"/>
      <c r="H97" t="s">
        <v>134</v>
      </c>
    </row>
    <row r="98" spans="1:8" x14ac:dyDescent="0.25">
      <c r="A98" s="4"/>
      <c r="B98">
        <v>1</v>
      </c>
      <c r="D98" s="32" t="s">
        <v>38</v>
      </c>
      <c r="F98">
        <v>90.6</v>
      </c>
      <c r="H98" t="s">
        <v>228</v>
      </c>
    </row>
    <row r="99" spans="1:8" x14ac:dyDescent="0.25">
      <c r="A99" s="12">
        <f>SUM(B99,C99)</f>
        <v>5</v>
      </c>
      <c r="B99" s="19">
        <f>SUM(B94:B98)</f>
        <v>4</v>
      </c>
      <c r="C99" s="19">
        <f>SUM(C94:C98)</f>
        <v>1</v>
      </c>
      <c r="D99" s="18" t="s">
        <v>229</v>
      </c>
      <c r="E99" s="30"/>
      <c r="F99" s="65"/>
      <c r="G99" s="65"/>
      <c r="H99" s="28"/>
    </row>
    <row r="100" spans="1:8" x14ac:dyDescent="0.25">
      <c r="A100" s="5" t="s">
        <v>230</v>
      </c>
      <c r="C100">
        <v>1</v>
      </c>
      <c r="D100" t="s">
        <v>17</v>
      </c>
      <c r="F100">
        <v>83.4</v>
      </c>
      <c r="H100" t="s">
        <v>231</v>
      </c>
    </row>
    <row r="101" spans="1:8" x14ac:dyDescent="0.25">
      <c r="A101" s="13"/>
      <c r="B101">
        <v>1</v>
      </c>
      <c r="D101" t="s">
        <v>10</v>
      </c>
      <c r="F101">
        <v>89.4</v>
      </c>
      <c r="H101" t="s">
        <v>9</v>
      </c>
    </row>
    <row r="102" spans="1:8" x14ac:dyDescent="0.25">
      <c r="A102" s="13"/>
      <c r="C102">
        <v>1</v>
      </c>
      <c r="D102" t="s">
        <v>20</v>
      </c>
      <c r="F102">
        <v>79.900000000000006</v>
      </c>
      <c r="H102" s="29" t="s">
        <v>232</v>
      </c>
    </row>
    <row r="103" spans="1:8" x14ac:dyDescent="0.25">
      <c r="A103" s="13"/>
      <c r="B103">
        <v>1</v>
      </c>
      <c r="D103" t="s">
        <v>22</v>
      </c>
      <c r="F103">
        <v>88</v>
      </c>
      <c r="H103" t="s">
        <v>120</v>
      </c>
    </row>
    <row r="104" spans="1:8" x14ac:dyDescent="0.25">
      <c r="A104" s="13"/>
      <c r="B104">
        <v>1</v>
      </c>
      <c r="D104" s="36" t="s">
        <v>12</v>
      </c>
      <c r="E104" s="36" t="s">
        <v>235</v>
      </c>
      <c r="F104" s="36">
        <v>95.7</v>
      </c>
      <c r="G104" s="36"/>
      <c r="H104" t="s">
        <v>233</v>
      </c>
    </row>
    <row r="105" spans="1:8" x14ac:dyDescent="0.25">
      <c r="A105" s="13"/>
      <c r="C105">
        <v>1</v>
      </c>
      <c r="D105" t="s">
        <v>29</v>
      </c>
      <c r="F105">
        <v>88</v>
      </c>
      <c r="H105" s="29" t="s">
        <v>37</v>
      </c>
    </row>
    <row r="106" spans="1:8" x14ac:dyDescent="0.25">
      <c r="A106" s="13"/>
      <c r="B106">
        <v>1</v>
      </c>
      <c r="D106" s="36" t="s">
        <v>239</v>
      </c>
      <c r="E106" s="36" t="s">
        <v>234</v>
      </c>
      <c r="F106" s="36">
        <v>95.7</v>
      </c>
      <c r="G106" s="36"/>
      <c r="H106" t="s">
        <v>9</v>
      </c>
    </row>
    <row r="107" spans="1:8" x14ac:dyDescent="0.25">
      <c r="A107" s="13"/>
      <c r="C107">
        <v>1</v>
      </c>
      <c r="D107" t="s">
        <v>28</v>
      </c>
      <c r="F107">
        <v>88</v>
      </c>
      <c r="H107" s="29" t="s">
        <v>37</v>
      </c>
    </row>
    <row r="108" spans="1:8" x14ac:dyDescent="0.25">
      <c r="A108" s="13"/>
      <c r="B108">
        <v>1</v>
      </c>
      <c r="D108" s="36" t="s">
        <v>236</v>
      </c>
      <c r="E108" s="36" t="s">
        <v>237</v>
      </c>
      <c r="F108" s="36">
        <v>95.7</v>
      </c>
      <c r="G108" s="36"/>
      <c r="H108" t="s">
        <v>238</v>
      </c>
    </row>
    <row r="109" spans="1:8" x14ac:dyDescent="0.25">
      <c r="A109" s="13"/>
      <c r="C109">
        <v>1</v>
      </c>
      <c r="D109" t="s">
        <v>33</v>
      </c>
      <c r="F109">
        <v>88</v>
      </c>
      <c r="H109" s="37" t="s">
        <v>240</v>
      </c>
    </row>
    <row r="110" spans="1:8" x14ac:dyDescent="0.25">
      <c r="A110" s="13"/>
      <c r="B110">
        <v>1</v>
      </c>
      <c r="D110" s="36" t="s">
        <v>241</v>
      </c>
      <c r="E110" s="36" t="s">
        <v>242</v>
      </c>
      <c r="F110" s="36">
        <v>95.7</v>
      </c>
      <c r="G110" s="36"/>
      <c r="H110" t="s">
        <v>9</v>
      </c>
    </row>
    <row r="111" spans="1:8" x14ac:dyDescent="0.25">
      <c r="A111" s="13"/>
      <c r="B111">
        <v>1</v>
      </c>
      <c r="D111" s="36" t="s">
        <v>243</v>
      </c>
      <c r="F111">
        <v>100</v>
      </c>
      <c r="H111" s="37" t="s">
        <v>9</v>
      </c>
    </row>
    <row r="112" spans="1:8" x14ac:dyDescent="0.25">
      <c r="A112" s="12">
        <f>SUM(B112,C112)</f>
        <v>12</v>
      </c>
      <c r="B112" s="19">
        <f>SUM(B100:B111)</f>
        <v>7</v>
      </c>
      <c r="C112" s="19">
        <f>SUM(C100:C111)</f>
        <v>5</v>
      </c>
      <c r="D112" s="18" t="s">
        <v>244</v>
      </c>
      <c r="E112" s="30"/>
      <c r="F112" s="65"/>
      <c r="G112" s="65"/>
      <c r="H112" s="28"/>
    </row>
    <row r="113" spans="1:4" x14ac:dyDescent="0.25">
      <c r="A113" t="s">
        <v>419</v>
      </c>
      <c r="B113">
        <f>SUM(B7,B16,B22,B27,B33,B38,B44,B50,B57,B63,B72,B78,B84,B93,B99,B112)</f>
        <v>51</v>
      </c>
      <c r="C113">
        <f>SUM(C7,C16,C22,C27,C33,C38,C44,C50,C57,C63,C72,C78,C84,C93,C99,C112)</f>
        <v>44</v>
      </c>
    </row>
    <row r="114" spans="1:4" x14ac:dyDescent="0.25">
      <c r="A114" t="s">
        <v>420</v>
      </c>
      <c r="B114">
        <f>SUM(B16,B27,B38,B50,B63,B78,B93,B112)</f>
        <v>37</v>
      </c>
      <c r="C114">
        <f>SUM(C7,C22,C33,C44,C57,C72,C84,C99)</f>
        <v>30</v>
      </c>
      <c r="D114" s="79">
        <f>(B114+C114)/(B113+C113)*100</f>
        <v>70.526315789473685</v>
      </c>
    </row>
    <row r="115" spans="1:4" x14ac:dyDescent="0.25">
      <c r="A115" t="s">
        <v>421</v>
      </c>
      <c r="B115">
        <f>B113-B114</f>
        <v>14</v>
      </c>
      <c r="C115">
        <f>C113-C114</f>
        <v>14</v>
      </c>
      <c r="D115" s="79">
        <f>100-D114</f>
        <v>29.473684210526315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E837-0890-4CE3-958D-48260A89DC28}">
  <dimension ref="A1:J19"/>
  <sheetViews>
    <sheetView zoomScale="85" zoomScaleNormal="85" workbookViewId="0">
      <selection activeCell="I46" sqref="I46"/>
    </sheetView>
  </sheetViews>
  <sheetFormatPr defaultRowHeight="15" x14ac:dyDescent="0.25"/>
  <cols>
    <col min="1" max="1" width="16.42578125" bestFit="1" customWidth="1"/>
    <col min="2" max="4" width="6.140625" bestFit="1" customWidth="1"/>
    <col min="5" max="5" width="7.140625" bestFit="1" customWidth="1"/>
    <col min="6" max="6" width="6.140625" bestFit="1" customWidth="1"/>
    <col min="7" max="7" width="8.5703125" bestFit="1" customWidth="1"/>
    <col min="8" max="8" width="6.7109375" bestFit="1" customWidth="1"/>
    <col min="9" max="9" width="16" bestFit="1" customWidth="1"/>
    <col min="10" max="10" width="11.7109375" bestFit="1" customWidth="1"/>
  </cols>
  <sheetData>
    <row r="1" spans="1:10" x14ac:dyDescent="0.25">
      <c r="A1" s="72" t="s">
        <v>418</v>
      </c>
      <c r="B1" s="72" t="s">
        <v>254</v>
      </c>
      <c r="C1" s="72" t="s">
        <v>255</v>
      </c>
      <c r="D1" s="72" t="s">
        <v>256</v>
      </c>
      <c r="E1" s="72" t="s">
        <v>257</v>
      </c>
      <c r="F1" s="72" t="s">
        <v>258</v>
      </c>
      <c r="G1" s="72" t="s">
        <v>259</v>
      </c>
      <c r="H1" s="72" t="s">
        <v>260</v>
      </c>
      <c r="I1" s="72" t="s">
        <v>261</v>
      </c>
      <c r="J1" s="72" t="s">
        <v>262</v>
      </c>
    </row>
    <row r="2" spans="1:10" x14ac:dyDescent="0.25">
      <c r="A2" s="76" t="s">
        <v>360</v>
      </c>
      <c r="B2" s="77"/>
      <c r="C2" s="77"/>
      <c r="D2" s="77"/>
      <c r="E2" s="77"/>
      <c r="F2" s="77"/>
      <c r="G2" s="77"/>
      <c r="H2" s="77"/>
      <c r="I2" s="77"/>
      <c r="J2" s="78"/>
    </row>
    <row r="3" spans="1:10" x14ac:dyDescent="0.25">
      <c r="A3" s="38" t="s">
        <v>263</v>
      </c>
      <c r="B3" s="38" t="s">
        <v>264</v>
      </c>
      <c r="C3" s="38" t="s">
        <v>265</v>
      </c>
      <c r="D3" s="38" t="s">
        <v>266</v>
      </c>
      <c r="E3" s="38" t="s">
        <v>267</v>
      </c>
      <c r="F3" s="38" t="s">
        <v>268</v>
      </c>
      <c r="G3" s="38" t="s">
        <v>269</v>
      </c>
      <c r="H3" s="38" t="s">
        <v>270</v>
      </c>
      <c r="I3" s="38" t="s">
        <v>271</v>
      </c>
      <c r="J3" s="38" t="s">
        <v>272</v>
      </c>
    </row>
    <row r="4" spans="1:10" x14ac:dyDescent="0.25">
      <c r="A4" s="39" t="s">
        <v>273</v>
      </c>
      <c r="B4" s="39" t="s">
        <v>274</v>
      </c>
      <c r="C4" s="39" t="s">
        <v>275</v>
      </c>
      <c r="D4" s="39" t="s">
        <v>276</v>
      </c>
      <c r="E4" s="39" t="s">
        <v>277</v>
      </c>
      <c r="F4" s="39" t="s">
        <v>278</v>
      </c>
      <c r="G4" s="39" t="s">
        <v>269</v>
      </c>
      <c r="H4" s="39" t="s">
        <v>279</v>
      </c>
      <c r="I4" s="39" t="s">
        <v>280</v>
      </c>
      <c r="J4" s="39" t="s">
        <v>281</v>
      </c>
    </row>
    <row r="5" spans="1:10" x14ac:dyDescent="0.25">
      <c r="A5" s="73" t="s">
        <v>283</v>
      </c>
      <c r="B5" s="74"/>
      <c r="C5" s="74"/>
      <c r="D5" s="74"/>
      <c r="E5" s="74"/>
      <c r="F5" s="74"/>
      <c r="G5" s="74"/>
      <c r="H5" s="74"/>
      <c r="I5" s="74"/>
      <c r="J5" s="75"/>
    </row>
    <row r="6" spans="1:10" x14ac:dyDescent="0.25">
      <c r="A6" s="40" t="s">
        <v>263</v>
      </c>
      <c r="B6" s="40" t="s">
        <v>284</v>
      </c>
      <c r="C6" s="40" t="s">
        <v>285</v>
      </c>
      <c r="D6" s="40" t="s">
        <v>286</v>
      </c>
      <c r="E6" s="40" t="s">
        <v>267</v>
      </c>
      <c r="F6" s="40" t="s">
        <v>287</v>
      </c>
      <c r="G6" s="40" t="s">
        <v>288</v>
      </c>
      <c r="H6" s="40" t="s">
        <v>289</v>
      </c>
      <c r="I6" s="40" t="s">
        <v>290</v>
      </c>
      <c r="J6" s="40" t="s">
        <v>291</v>
      </c>
    </row>
    <row r="7" spans="1:10" x14ac:dyDescent="0.25">
      <c r="A7" s="41" t="s">
        <v>273</v>
      </c>
      <c r="B7" s="41" t="s">
        <v>292</v>
      </c>
      <c r="C7" s="41" t="s">
        <v>292</v>
      </c>
      <c r="D7" s="41" t="s">
        <v>293</v>
      </c>
      <c r="E7" s="41" t="s">
        <v>294</v>
      </c>
      <c r="F7" s="41" t="s">
        <v>295</v>
      </c>
      <c r="G7" s="41" t="s">
        <v>296</v>
      </c>
      <c r="H7" s="41" t="s">
        <v>297</v>
      </c>
      <c r="I7" s="41" t="s">
        <v>298</v>
      </c>
      <c r="J7" s="41" t="s">
        <v>299</v>
      </c>
    </row>
    <row r="8" spans="1:10" x14ac:dyDescent="0.25">
      <c r="A8" s="73" t="s">
        <v>300</v>
      </c>
      <c r="B8" s="74"/>
      <c r="C8" s="74"/>
      <c r="D8" s="74"/>
      <c r="E8" s="74"/>
      <c r="F8" s="74"/>
      <c r="G8" s="74"/>
      <c r="H8" s="74"/>
      <c r="I8" s="74"/>
      <c r="J8" s="75"/>
    </row>
    <row r="9" spans="1:10" x14ac:dyDescent="0.25">
      <c r="A9" s="40" t="s">
        <v>263</v>
      </c>
      <c r="B9" s="40" t="s">
        <v>301</v>
      </c>
      <c r="C9" s="40" t="s">
        <v>301</v>
      </c>
      <c r="D9" s="40" t="s">
        <v>302</v>
      </c>
      <c r="E9" s="40" t="s">
        <v>303</v>
      </c>
      <c r="F9" s="40" t="s">
        <v>304</v>
      </c>
      <c r="G9" s="40" t="s">
        <v>296</v>
      </c>
      <c r="H9" s="40" t="s">
        <v>305</v>
      </c>
      <c r="I9" s="40" t="s">
        <v>306</v>
      </c>
      <c r="J9" s="40" t="s">
        <v>307</v>
      </c>
    </row>
    <row r="10" spans="1:10" x14ac:dyDescent="0.25">
      <c r="A10" s="41" t="s">
        <v>273</v>
      </c>
      <c r="B10" s="41" t="s">
        <v>305</v>
      </c>
      <c r="C10" s="41" t="s">
        <v>308</v>
      </c>
      <c r="D10" s="41" t="s">
        <v>309</v>
      </c>
      <c r="E10" s="41" t="s">
        <v>310</v>
      </c>
      <c r="F10" s="41" t="s">
        <v>293</v>
      </c>
      <c r="G10" s="41" t="s">
        <v>288</v>
      </c>
      <c r="H10" s="41" t="s">
        <v>311</v>
      </c>
      <c r="I10" s="41" t="s">
        <v>312</v>
      </c>
      <c r="J10" s="41" t="s">
        <v>313</v>
      </c>
    </row>
    <row r="11" spans="1:10" x14ac:dyDescent="0.25">
      <c r="A11" s="73" t="s">
        <v>314</v>
      </c>
      <c r="B11" s="74"/>
      <c r="C11" s="74"/>
      <c r="D11" s="74"/>
      <c r="E11" s="74"/>
      <c r="F11" s="74"/>
      <c r="G11" s="74"/>
      <c r="H11" s="74"/>
      <c r="I11" s="74"/>
      <c r="J11" s="75"/>
    </row>
    <row r="12" spans="1:10" x14ac:dyDescent="0.25">
      <c r="A12" s="40" t="s">
        <v>263</v>
      </c>
      <c r="B12" s="40" t="s">
        <v>315</v>
      </c>
      <c r="C12" s="40" t="s">
        <v>292</v>
      </c>
      <c r="D12" s="40" t="s">
        <v>293</v>
      </c>
      <c r="E12" s="40" t="s">
        <v>316</v>
      </c>
      <c r="F12" s="40" t="s">
        <v>293</v>
      </c>
      <c r="G12" s="40" t="s">
        <v>288</v>
      </c>
      <c r="H12" s="40" t="s">
        <v>317</v>
      </c>
      <c r="I12" s="40" t="s">
        <v>318</v>
      </c>
      <c r="J12" s="40" t="s">
        <v>319</v>
      </c>
    </row>
    <row r="13" spans="1:10" x14ac:dyDescent="0.25">
      <c r="A13" s="41" t="s">
        <v>273</v>
      </c>
      <c r="B13" s="41" t="s">
        <v>320</v>
      </c>
      <c r="C13" s="41" t="s">
        <v>321</v>
      </c>
      <c r="D13" s="41" t="s">
        <v>322</v>
      </c>
      <c r="E13" s="41" t="s">
        <v>323</v>
      </c>
      <c r="F13" s="41" t="s">
        <v>276</v>
      </c>
      <c r="G13" s="41" t="s">
        <v>324</v>
      </c>
      <c r="H13" s="41" t="s">
        <v>325</v>
      </c>
      <c r="I13" s="41" t="s">
        <v>326</v>
      </c>
      <c r="J13" s="41" t="s">
        <v>327</v>
      </c>
    </row>
    <row r="14" spans="1:10" x14ac:dyDescent="0.25">
      <c r="A14" s="73" t="s">
        <v>328</v>
      </c>
      <c r="B14" s="74"/>
      <c r="C14" s="74"/>
      <c r="D14" s="74"/>
      <c r="E14" s="74"/>
      <c r="F14" s="74"/>
      <c r="G14" s="74"/>
      <c r="H14" s="74"/>
      <c r="I14" s="74"/>
      <c r="J14" s="75"/>
    </row>
    <row r="15" spans="1:10" x14ac:dyDescent="0.25">
      <c r="A15" s="40" t="s">
        <v>263</v>
      </c>
      <c r="B15" s="40" t="s">
        <v>329</v>
      </c>
      <c r="C15" s="40" t="s">
        <v>330</v>
      </c>
      <c r="D15" s="40" t="s">
        <v>331</v>
      </c>
      <c r="E15" s="40" t="s">
        <v>332</v>
      </c>
      <c r="F15" s="40" t="s">
        <v>333</v>
      </c>
      <c r="G15" s="40" t="s">
        <v>334</v>
      </c>
      <c r="H15" s="40" t="s">
        <v>335</v>
      </c>
      <c r="I15" s="40" t="s">
        <v>336</v>
      </c>
      <c r="J15" s="40" t="s">
        <v>337</v>
      </c>
    </row>
    <row r="16" spans="1:10" x14ac:dyDescent="0.25">
      <c r="A16" s="41" t="s">
        <v>273</v>
      </c>
      <c r="B16" s="41" t="s">
        <v>338</v>
      </c>
      <c r="C16" s="41" t="s">
        <v>320</v>
      </c>
      <c r="D16" s="41" t="s">
        <v>339</v>
      </c>
      <c r="E16" s="41" t="s">
        <v>294</v>
      </c>
      <c r="F16" s="41" t="s">
        <v>340</v>
      </c>
      <c r="G16" s="41" t="s">
        <v>288</v>
      </c>
      <c r="H16" s="41" t="s">
        <v>341</v>
      </c>
      <c r="I16" s="41" t="s">
        <v>342</v>
      </c>
      <c r="J16" s="41" t="s">
        <v>343</v>
      </c>
    </row>
    <row r="17" spans="1:10" x14ac:dyDescent="0.25">
      <c r="A17" s="73" t="s">
        <v>344</v>
      </c>
      <c r="B17" s="74"/>
      <c r="C17" s="74"/>
      <c r="D17" s="74"/>
      <c r="E17" s="74"/>
      <c r="F17" s="74"/>
      <c r="G17" s="74"/>
      <c r="H17" s="74"/>
      <c r="I17" s="74"/>
      <c r="J17" s="75"/>
    </row>
    <row r="18" spans="1:10" x14ac:dyDescent="0.25">
      <c r="A18" s="40" t="s">
        <v>263</v>
      </c>
      <c r="B18" s="40" t="s">
        <v>345</v>
      </c>
      <c r="C18" s="40" t="s">
        <v>346</v>
      </c>
      <c r="D18" s="40" t="s">
        <v>347</v>
      </c>
      <c r="E18" s="40" t="s">
        <v>348</v>
      </c>
      <c r="F18" s="40" t="s">
        <v>349</v>
      </c>
      <c r="G18" s="40" t="s">
        <v>288</v>
      </c>
      <c r="H18" s="40" t="s">
        <v>350</v>
      </c>
      <c r="I18" s="40" t="s">
        <v>351</v>
      </c>
      <c r="J18" s="40" t="s">
        <v>352</v>
      </c>
    </row>
    <row r="19" spans="1:10" x14ac:dyDescent="0.25">
      <c r="A19" s="41" t="s">
        <v>273</v>
      </c>
      <c r="B19" s="41" t="s">
        <v>353</v>
      </c>
      <c r="C19" s="41" t="s">
        <v>354</v>
      </c>
      <c r="D19" s="41" t="s">
        <v>355</v>
      </c>
      <c r="E19" s="41" t="s">
        <v>356</v>
      </c>
      <c r="F19" s="41" t="s">
        <v>295</v>
      </c>
      <c r="G19" s="41" t="s">
        <v>357</v>
      </c>
      <c r="H19" s="41" t="s">
        <v>358</v>
      </c>
      <c r="I19" s="41" t="s">
        <v>281</v>
      </c>
      <c r="J19" s="41" t="s">
        <v>359</v>
      </c>
    </row>
  </sheetData>
  <mergeCells count="6">
    <mergeCell ref="A17:J17"/>
    <mergeCell ref="A2:J2"/>
    <mergeCell ref="A8:J8"/>
    <mergeCell ref="A5:J5"/>
    <mergeCell ref="A11:J11"/>
    <mergeCell ref="A14:J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DAD3-C552-4681-84DC-AF8A580C15F1}">
  <dimension ref="A1:J13"/>
  <sheetViews>
    <sheetView workbookViewId="0">
      <selection activeCell="J13" sqref="A1:J13"/>
    </sheetView>
  </sheetViews>
  <sheetFormatPr defaultRowHeight="15" x14ac:dyDescent="0.25"/>
  <cols>
    <col min="1" max="1" width="19" bestFit="1" customWidth="1"/>
    <col min="2" max="2" width="10" bestFit="1" customWidth="1"/>
    <col min="3" max="6" width="8.42578125" bestFit="1" customWidth="1"/>
    <col min="7" max="7" width="7.5703125" bestFit="1" customWidth="1"/>
    <col min="8" max="8" width="6.7109375" bestFit="1" customWidth="1"/>
    <col min="9" max="9" width="6.42578125" bestFit="1" customWidth="1"/>
    <col min="10" max="10" width="7.42578125" bestFit="1" customWidth="1"/>
  </cols>
  <sheetData>
    <row r="1" spans="1:10" x14ac:dyDescent="0.25">
      <c r="A1" s="63" t="s">
        <v>408</v>
      </c>
      <c r="B1" s="63" t="s">
        <v>407</v>
      </c>
      <c r="C1" s="63" t="s">
        <v>409</v>
      </c>
      <c r="D1" s="63" t="s">
        <v>256</v>
      </c>
      <c r="E1" s="63" t="s">
        <v>19</v>
      </c>
      <c r="F1" s="63" t="s">
        <v>410</v>
      </c>
      <c r="G1" s="63" t="s">
        <v>411</v>
      </c>
      <c r="H1" s="63" t="s">
        <v>412</v>
      </c>
      <c r="I1" s="63" t="s">
        <v>413</v>
      </c>
      <c r="J1" s="63" t="s">
        <v>37</v>
      </c>
    </row>
    <row r="2" spans="1:10" ht="15.75" thickBot="1" x14ac:dyDescent="0.3">
      <c r="A2" s="60"/>
      <c r="B2" s="43" t="s">
        <v>404</v>
      </c>
      <c r="C2" s="61"/>
      <c r="D2" s="61"/>
      <c r="E2" s="61"/>
      <c r="F2" s="61"/>
      <c r="G2" s="61"/>
      <c r="H2" s="61"/>
      <c r="I2" s="61"/>
      <c r="J2" s="62"/>
    </row>
    <row r="3" spans="1:10" x14ac:dyDescent="0.25">
      <c r="A3" s="44" t="s">
        <v>263</v>
      </c>
      <c r="B3" s="47">
        <v>6</v>
      </c>
      <c r="C3" s="45" t="s">
        <v>361</v>
      </c>
      <c r="D3" s="45" t="s">
        <v>362</v>
      </c>
      <c r="E3" s="45" t="s">
        <v>363</v>
      </c>
      <c r="F3" s="45" t="s">
        <v>363</v>
      </c>
      <c r="G3" s="45" t="s">
        <v>364</v>
      </c>
      <c r="H3" s="45" t="s">
        <v>364</v>
      </c>
      <c r="I3" s="45" t="s">
        <v>364</v>
      </c>
      <c r="J3" s="46" t="s">
        <v>363</v>
      </c>
    </row>
    <row r="4" spans="1:10" ht="15.75" thickBot="1" x14ac:dyDescent="0.3">
      <c r="A4" s="53" t="s">
        <v>273</v>
      </c>
      <c r="B4" s="54">
        <v>6</v>
      </c>
      <c r="C4" s="55" t="s">
        <v>361</v>
      </c>
      <c r="D4" s="55" t="s">
        <v>361</v>
      </c>
      <c r="E4" s="55" t="s">
        <v>364</v>
      </c>
      <c r="F4" s="55" t="s">
        <v>364</v>
      </c>
      <c r="G4" s="55" t="s">
        <v>363</v>
      </c>
      <c r="H4" s="55" t="s">
        <v>364</v>
      </c>
      <c r="I4" s="55" t="s">
        <v>364</v>
      </c>
      <c r="J4" s="56" t="s">
        <v>364</v>
      </c>
    </row>
    <row r="5" spans="1:10" ht="15.75" thickBot="1" x14ac:dyDescent="0.3">
      <c r="A5" s="42" t="s">
        <v>282</v>
      </c>
      <c r="B5" s="43" t="s">
        <v>405</v>
      </c>
      <c r="C5" s="51" t="s">
        <v>282</v>
      </c>
      <c r="D5" s="51" t="s">
        <v>282</v>
      </c>
      <c r="E5" s="51" t="s">
        <v>282</v>
      </c>
      <c r="F5" s="51" t="s">
        <v>282</v>
      </c>
      <c r="G5" s="51" t="s">
        <v>282</v>
      </c>
      <c r="H5" s="51" t="s">
        <v>282</v>
      </c>
      <c r="I5" s="51" t="s">
        <v>282</v>
      </c>
      <c r="J5" s="52" t="s">
        <v>282</v>
      </c>
    </row>
    <row r="6" spans="1:10" x14ac:dyDescent="0.25">
      <c r="A6" s="44" t="s">
        <v>263</v>
      </c>
      <c r="B6" s="48">
        <v>37</v>
      </c>
      <c r="C6" s="49" t="s">
        <v>365</v>
      </c>
      <c r="D6" s="49" t="s">
        <v>366</v>
      </c>
      <c r="E6" s="49" t="s">
        <v>367</v>
      </c>
      <c r="F6" s="49" t="s">
        <v>368</v>
      </c>
      <c r="G6" s="49" t="s">
        <v>369</v>
      </c>
      <c r="H6" s="49" t="s">
        <v>370</v>
      </c>
      <c r="I6" s="49" t="s">
        <v>371</v>
      </c>
      <c r="J6" s="50" t="s">
        <v>372</v>
      </c>
    </row>
    <row r="7" spans="1:10" ht="15.75" thickBot="1" x14ac:dyDescent="0.3">
      <c r="A7" s="53" t="s">
        <v>273</v>
      </c>
      <c r="B7" s="57">
        <v>28</v>
      </c>
      <c r="C7" s="58" t="s">
        <v>373</v>
      </c>
      <c r="D7" s="58" t="s">
        <v>374</v>
      </c>
      <c r="E7" s="58" t="s">
        <v>375</v>
      </c>
      <c r="F7" s="58" t="s">
        <v>376</v>
      </c>
      <c r="G7" s="58" t="s">
        <v>377</v>
      </c>
      <c r="H7" s="58" t="s">
        <v>375</v>
      </c>
      <c r="I7" s="58" t="s">
        <v>364</v>
      </c>
      <c r="J7" s="59" t="s">
        <v>378</v>
      </c>
    </row>
    <row r="8" spans="1:10" ht="15.75" thickBot="1" x14ac:dyDescent="0.3">
      <c r="A8" s="42" t="s">
        <v>282</v>
      </c>
      <c r="B8" s="43" t="s">
        <v>406</v>
      </c>
      <c r="C8" s="51" t="s">
        <v>282</v>
      </c>
      <c r="D8" s="51" t="s">
        <v>282</v>
      </c>
      <c r="E8" s="51" t="s">
        <v>282</v>
      </c>
      <c r="F8" s="51" t="s">
        <v>282</v>
      </c>
      <c r="G8" s="51" t="s">
        <v>282</v>
      </c>
      <c r="H8" s="51" t="s">
        <v>282</v>
      </c>
      <c r="I8" s="51" t="s">
        <v>282</v>
      </c>
      <c r="J8" s="52" t="s">
        <v>282</v>
      </c>
    </row>
    <row r="9" spans="1:10" x14ac:dyDescent="0.25">
      <c r="A9" s="44" t="s">
        <v>263</v>
      </c>
      <c r="B9" s="47">
        <v>23</v>
      </c>
      <c r="C9" s="45" t="s">
        <v>379</v>
      </c>
      <c r="D9" s="45" t="s">
        <v>380</v>
      </c>
      <c r="E9" s="45" t="s">
        <v>381</v>
      </c>
      <c r="F9" s="45" t="s">
        <v>382</v>
      </c>
      <c r="G9" s="45" t="s">
        <v>383</v>
      </c>
      <c r="H9" s="45" t="s">
        <v>384</v>
      </c>
      <c r="I9" s="45" t="s">
        <v>384</v>
      </c>
      <c r="J9" s="46" t="s">
        <v>384</v>
      </c>
    </row>
    <row r="10" spans="1:10" ht="15.75" thickBot="1" x14ac:dyDescent="0.3">
      <c r="A10" s="53" t="s">
        <v>273</v>
      </c>
      <c r="B10" s="54">
        <v>11</v>
      </c>
      <c r="C10" s="55" t="s">
        <v>385</v>
      </c>
      <c r="D10" s="55" t="s">
        <v>385</v>
      </c>
      <c r="E10" s="55" t="s">
        <v>386</v>
      </c>
      <c r="F10" s="55" t="s">
        <v>387</v>
      </c>
      <c r="G10" s="55" t="s">
        <v>388</v>
      </c>
      <c r="H10" s="55" t="s">
        <v>386</v>
      </c>
      <c r="I10" s="55" t="s">
        <v>386</v>
      </c>
      <c r="J10" s="56" t="s">
        <v>386</v>
      </c>
    </row>
    <row r="11" spans="1:10" ht="15.75" thickBot="1" x14ac:dyDescent="0.3">
      <c r="A11" s="42" t="s">
        <v>282</v>
      </c>
      <c r="B11" s="43" t="s">
        <v>360</v>
      </c>
      <c r="C11" s="51" t="s">
        <v>282</v>
      </c>
      <c r="D11" s="51" t="s">
        <v>282</v>
      </c>
      <c r="E11" s="51" t="s">
        <v>282</v>
      </c>
      <c r="F11" s="51" t="s">
        <v>282</v>
      </c>
      <c r="G11" s="51" t="s">
        <v>282</v>
      </c>
      <c r="H11" s="51" t="s">
        <v>282</v>
      </c>
      <c r="I11" s="51" t="s">
        <v>282</v>
      </c>
      <c r="J11" s="52" t="s">
        <v>282</v>
      </c>
    </row>
    <row r="12" spans="1:10" x14ac:dyDescent="0.25">
      <c r="A12" s="44" t="s">
        <v>263</v>
      </c>
      <c r="B12" s="48">
        <v>66</v>
      </c>
      <c r="C12" s="49" t="s">
        <v>389</v>
      </c>
      <c r="D12" s="49" t="s">
        <v>390</v>
      </c>
      <c r="E12" s="49" t="s">
        <v>391</v>
      </c>
      <c r="F12" s="49" t="s">
        <v>392</v>
      </c>
      <c r="G12" s="49" t="s">
        <v>393</v>
      </c>
      <c r="H12" s="49" t="s">
        <v>394</v>
      </c>
      <c r="I12" s="49" t="s">
        <v>395</v>
      </c>
      <c r="J12" s="50" t="s">
        <v>396</v>
      </c>
    </row>
    <row r="13" spans="1:10" ht="15.75" thickBot="1" x14ac:dyDescent="0.3">
      <c r="A13" s="53" t="s">
        <v>273</v>
      </c>
      <c r="B13" s="57">
        <v>45</v>
      </c>
      <c r="C13" s="58" t="s">
        <v>397</v>
      </c>
      <c r="D13" s="58" t="s">
        <v>398</v>
      </c>
      <c r="E13" s="58" t="s">
        <v>399</v>
      </c>
      <c r="F13" s="58" t="s">
        <v>400</v>
      </c>
      <c r="G13" s="58" t="s">
        <v>401</v>
      </c>
      <c r="H13" s="58" t="s">
        <v>399</v>
      </c>
      <c r="I13" s="58" t="s">
        <v>402</v>
      </c>
      <c r="J13" s="59" t="s">
        <v>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929D2-449B-40C7-A295-93AECB4DC13C}">
  <dimension ref="A1:D352"/>
  <sheetViews>
    <sheetView topLeftCell="A266" zoomScale="85" zoomScaleNormal="85" workbookViewId="0">
      <selection activeCell="C308" sqref="C308"/>
    </sheetView>
  </sheetViews>
  <sheetFormatPr defaultRowHeight="15" x14ac:dyDescent="0.25"/>
  <cols>
    <col min="1" max="1" width="11.28515625" style="3" bestFit="1" customWidth="1"/>
    <col min="2" max="2" width="9.85546875" customWidth="1"/>
  </cols>
  <sheetData>
    <row r="1" spans="1:4" x14ac:dyDescent="0.25">
      <c r="A1" s="70" t="s">
        <v>414</v>
      </c>
      <c r="B1" s="11" t="s">
        <v>415</v>
      </c>
      <c r="C1" s="2" t="s">
        <v>416</v>
      </c>
      <c r="D1" s="2" t="s">
        <v>417</v>
      </c>
    </row>
    <row r="2" spans="1:4" x14ac:dyDescent="0.25">
      <c r="A2" s="3">
        <v>50.9</v>
      </c>
      <c r="B2" s="68">
        <f>100-A2</f>
        <v>49.1</v>
      </c>
    </row>
    <row r="3" spans="1:4" x14ac:dyDescent="0.25">
      <c r="A3" s="3">
        <v>49.7</v>
      </c>
      <c r="B3" s="68">
        <f t="shared" ref="B3:B66" si="0">100-A3</f>
        <v>50.3</v>
      </c>
      <c r="C3" s="3">
        <f>ABS(A3-A2)</f>
        <v>1.1999999999999957</v>
      </c>
    </row>
    <row r="4" spans="1:4" x14ac:dyDescent="0.25">
      <c r="A4" s="3">
        <v>50.9</v>
      </c>
      <c r="B4" s="68">
        <f t="shared" si="0"/>
        <v>49.1</v>
      </c>
      <c r="C4" s="3">
        <f t="shared" ref="C4:C67" si="1">ABS(A4-A3)</f>
        <v>1.1999999999999957</v>
      </c>
    </row>
    <row r="5" spans="1:4" x14ac:dyDescent="0.25">
      <c r="A5" s="3">
        <v>51.8</v>
      </c>
      <c r="B5" s="68">
        <f t="shared" si="0"/>
        <v>48.2</v>
      </c>
      <c r="C5" s="3">
        <f t="shared" si="1"/>
        <v>0.89999999999999858</v>
      </c>
    </row>
    <row r="6" spans="1:4" x14ac:dyDescent="0.25">
      <c r="A6" s="3">
        <v>51.1</v>
      </c>
      <c r="B6" s="68">
        <f t="shared" si="0"/>
        <v>48.9</v>
      </c>
      <c r="C6" s="3">
        <f t="shared" si="1"/>
        <v>0.69999999999999574</v>
      </c>
    </row>
    <row r="7" spans="1:4" x14ac:dyDescent="0.25">
      <c r="A7" s="3">
        <v>52.1</v>
      </c>
      <c r="B7" s="68">
        <f t="shared" si="0"/>
        <v>47.9</v>
      </c>
      <c r="C7" s="3">
        <f t="shared" si="1"/>
        <v>1</v>
      </c>
    </row>
    <row r="8" spans="1:4" x14ac:dyDescent="0.25">
      <c r="A8" s="3">
        <v>53.8</v>
      </c>
      <c r="B8" s="68">
        <f t="shared" si="0"/>
        <v>46.2</v>
      </c>
      <c r="C8" s="3">
        <f t="shared" si="1"/>
        <v>1.6999999999999957</v>
      </c>
    </row>
    <row r="9" spans="1:4" x14ac:dyDescent="0.25">
      <c r="A9" s="3">
        <v>52.4</v>
      </c>
      <c r="B9" s="68">
        <f t="shared" si="0"/>
        <v>47.6</v>
      </c>
      <c r="C9" s="3">
        <f t="shared" si="1"/>
        <v>1.3999999999999986</v>
      </c>
    </row>
    <row r="10" spans="1:4" x14ac:dyDescent="0.25">
      <c r="A10" s="3">
        <v>54.6</v>
      </c>
      <c r="B10" s="68">
        <f t="shared" si="0"/>
        <v>45.4</v>
      </c>
      <c r="C10" s="3">
        <f t="shared" si="1"/>
        <v>2.2000000000000028</v>
      </c>
    </row>
    <row r="11" spans="1:4" x14ac:dyDescent="0.25">
      <c r="A11" s="3">
        <v>52.7</v>
      </c>
      <c r="B11" s="68">
        <f t="shared" si="0"/>
        <v>47.3</v>
      </c>
      <c r="C11" s="3">
        <f t="shared" si="1"/>
        <v>1.8999999999999986</v>
      </c>
    </row>
    <row r="12" spans="1:4" x14ac:dyDescent="0.25">
      <c r="A12" s="21">
        <v>55.8</v>
      </c>
      <c r="B12" s="68">
        <f t="shared" si="0"/>
        <v>44.2</v>
      </c>
      <c r="C12" s="3">
        <f t="shared" si="1"/>
        <v>3.0999999999999943</v>
      </c>
    </row>
    <row r="13" spans="1:4" x14ac:dyDescent="0.25">
      <c r="A13" s="3">
        <v>52.7</v>
      </c>
      <c r="B13" s="68">
        <f t="shared" si="0"/>
        <v>47.3</v>
      </c>
      <c r="C13" s="3">
        <f t="shared" si="1"/>
        <v>3.0999999999999943</v>
      </c>
    </row>
    <row r="14" spans="1:4" x14ac:dyDescent="0.25">
      <c r="A14" s="3">
        <v>51</v>
      </c>
      <c r="B14" s="68">
        <f t="shared" si="0"/>
        <v>49</v>
      </c>
      <c r="C14" s="3">
        <f t="shared" si="1"/>
        <v>1.7000000000000028</v>
      </c>
    </row>
    <row r="15" spans="1:4" x14ac:dyDescent="0.25">
      <c r="A15" s="3">
        <v>52.7</v>
      </c>
      <c r="B15" s="68">
        <f t="shared" si="0"/>
        <v>47.3</v>
      </c>
      <c r="C15" s="3">
        <f t="shared" si="1"/>
        <v>1.7000000000000028</v>
      </c>
    </row>
    <row r="16" spans="1:4" x14ac:dyDescent="0.25">
      <c r="A16" s="21">
        <v>55.8</v>
      </c>
      <c r="B16" s="68">
        <f t="shared" si="0"/>
        <v>44.2</v>
      </c>
      <c r="C16" s="3">
        <f t="shared" si="1"/>
        <v>3.0999999999999943</v>
      </c>
    </row>
    <row r="17" spans="1:3" x14ac:dyDescent="0.25">
      <c r="A17" s="3">
        <v>52.7</v>
      </c>
      <c r="B17" s="68">
        <f t="shared" si="0"/>
        <v>47.3</v>
      </c>
      <c r="C17" s="3">
        <f t="shared" si="1"/>
        <v>3.0999999999999943</v>
      </c>
    </row>
    <row r="18" spans="1:3" x14ac:dyDescent="0.25">
      <c r="A18" s="21">
        <v>55.8</v>
      </c>
      <c r="B18" s="68">
        <f t="shared" si="0"/>
        <v>44.2</v>
      </c>
      <c r="C18" s="3">
        <f t="shared" si="1"/>
        <v>3.0999999999999943</v>
      </c>
    </row>
    <row r="19" spans="1:3" x14ac:dyDescent="0.25">
      <c r="A19" s="3">
        <v>61.4</v>
      </c>
      <c r="B19" s="68">
        <f t="shared" si="0"/>
        <v>38.6</v>
      </c>
      <c r="C19" s="3">
        <f t="shared" si="1"/>
        <v>5.6000000000000014</v>
      </c>
    </row>
    <row r="20" spans="1:3" x14ac:dyDescent="0.25">
      <c r="A20" s="3">
        <v>62.3</v>
      </c>
      <c r="B20" s="68">
        <f t="shared" si="0"/>
        <v>37.700000000000003</v>
      </c>
      <c r="C20" s="3">
        <f t="shared" si="1"/>
        <v>0.89999999999999858</v>
      </c>
    </row>
    <row r="21" spans="1:3" x14ac:dyDescent="0.25">
      <c r="A21" s="3">
        <v>62.9</v>
      </c>
      <c r="B21" s="68">
        <f t="shared" si="0"/>
        <v>37.1</v>
      </c>
      <c r="C21" s="3">
        <f t="shared" si="1"/>
        <v>0.60000000000000142</v>
      </c>
    </row>
    <row r="22" spans="1:3" x14ac:dyDescent="0.25">
      <c r="A22" s="3">
        <v>63.3</v>
      </c>
      <c r="B22" s="68">
        <f t="shared" si="0"/>
        <v>36.700000000000003</v>
      </c>
      <c r="C22" s="3">
        <f t="shared" si="1"/>
        <v>0.39999999999999858</v>
      </c>
    </row>
    <row r="23" spans="1:3" x14ac:dyDescent="0.25">
      <c r="A23" s="3">
        <v>63.4</v>
      </c>
      <c r="B23" s="68">
        <f t="shared" si="0"/>
        <v>36.6</v>
      </c>
      <c r="C23" s="3">
        <f t="shared" si="1"/>
        <v>0.10000000000000142</v>
      </c>
    </row>
    <row r="24" spans="1:3" x14ac:dyDescent="0.25">
      <c r="A24" s="3">
        <v>64.2</v>
      </c>
      <c r="B24" s="68">
        <f t="shared" si="0"/>
        <v>35.799999999999997</v>
      </c>
      <c r="C24" s="3">
        <f t="shared" si="1"/>
        <v>0.80000000000000426</v>
      </c>
    </row>
    <row r="25" spans="1:3" x14ac:dyDescent="0.25">
      <c r="A25" s="3">
        <v>63.6</v>
      </c>
      <c r="B25" s="68">
        <f t="shared" si="0"/>
        <v>36.4</v>
      </c>
      <c r="C25" s="3">
        <f t="shared" si="1"/>
        <v>0.60000000000000142</v>
      </c>
    </row>
    <row r="26" spans="1:3" x14ac:dyDescent="0.25">
      <c r="A26" s="3">
        <v>63</v>
      </c>
      <c r="B26" s="68">
        <f t="shared" si="0"/>
        <v>37</v>
      </c>
      <c r="C26" s="3">
        <f t="shared" si="1"/>
        <v>0.60000000000000142</v>
      </c>
    </row>
    <row r="27" spans="1:3" x14ac:dyDescent="0.25">
      <c r="A27" s="3">
        <v>62.6</v>
      </c>
      <c r="B27" s="68">
        <f t="shared" si="0"/>
        <v>37.4</v>
      </c>
      <c r="C27" s="3">
        <f t="shared" si="1"/>
        <v>0.39999999999999858</v>
      </c>
    </row>
    <row r="28" spans="1:3" x14ac:dyDescent="0.25">
      <c r="A28" s="3">
        <v>62.5</v>
      </c>
      <c r="B28" s="68">
        <f t="shared" si="0"/>
        <v>37.5</v>
      </c>
      <c r="C28" s="3">
        <f t="shared" si="1"/>
        <v>0.10000000000000142</v>
      </c>
    </row>
    <row r="29" spans="1:3" x14ac:dyDescent="0.25">
      <c r="A29" s="3">
        <v>60.7</v>
      </c>
      <c r="B29" s="68">
        <f t="shared" si="0"/>
        <v>39.299999999999997</v>
      </c>
      <c r="C29" s="3">
        <f t="shared" si="1"/>
        <v>1.7999999999999972</v>
      </c>
    </row>
    <row r="30" spans="1:3" x14ac:dyDescent="0.25">
      <c r="A30" s="3">
        <v>62.2</v>
      </c>
      <c r="B30" s="68">
        <f t="shared" si="0"/>
        <v>37.799999999999997</v>
      </c>
      <c r="C30" s="3">
        <f t="shared" si="1"/>
        <v>1.5</v>
      </c>
    </row>
    <row r="31" spans="1:3" x14ac:dyDescent="0.25">
      <c r="A31" s="3">
        <v>59.9</v>
      </c>
      <c r="B31" s="68">
        <f t="shared" si="0"/>
        <v>40.1</v>
      </c>
      <c r="C31" s="3">
        <f t="shared" si="1"/>
        <v>2.3000000000000043</v>
      </c>
    </row>
    <row r="32" spans="1:3" x14ac:dyDescent="0.25">
      <c r="A32" s="3">
        <v>61.8</v>
      </c>
      <c r="B32" s="68">
        <f t="shared" si="0"/>
        <v>38.200000000000003</v>
      </c>
      <c r="C32" s="3">
        <f t="shared" si="1"/>
        <v>1.8999999999999986</v>
      </c>
    </row>
    <row r="33" spans="1:3" x14ac:dyDescent="0.25">
      <c r="A33" s="3">
        <v>63.7</v>
      </c>
      <c r="B33" s="68">
        <f t="shared" si="0"/>
        <v>36.299999999999997</v>
      </c>
      <c r="C33" s="3">
        <f t="shared" si="1"/>
        <v>1.9000000000000057</v>
      </c>
    </row>
    <row r="34" spans="1:3" x14ac:dyDescent="0.25">
      <c r="A34" s="3">
        <v>64.7</v>
      </c>
      <c r="B34" s="68">
        <f t="shared" si="0"/>
        <v>35.299999999999997</v>
      </c>
      <c r="C34" s="3">
        <f t="shared" si="1"/>
        <v>1</v>
      </c>
    </row>
    <row r="35" spans="1:3" x14ac:dyDescent="0.25">
      <c r="A35" s="3">
        <v>64.400000000000006</v>
      </c>
      <c r="B35" s="68">
        <f t="shared" si="0"/>
        <v>35.599999999999994</v>
      </c>
      <c r="C35" s="3">
        <f t="shared" si="1"/>
        <v>0.29999999999999716</v>
      </c>
    </row>
    <row r="36" spans="1:3" x14ac:dyDescent="0.25">
      <c r="A36" s="3">
        <v>64.099999999999994</v>
      </c>
      <c r="B36" s="68">
        <f t="shared" si="0"/>
        <v>35.900000000000006</v>
      </c>
      <c r="C36" s="3">
        <f t="shared" si="1"/>
        <v>0.30000000000001137</v>
      </c>
    </row>
    <row r="37" spans="1:3" x14ac:dyDescent="0.25">
      <c r="A37" s="3">
        <v>64.400000000000006</v>
      </c>
      <c r="B37" s="68">
        <f t="shared" si="0"/>
        <v>35.599999999999994</v>
      </c>
      <c r="C37" s="3">
        <f t="shared" si="1"/>
        <v>0.30000000000001137</v>
      </c>
    </row>
    <row r="38" spans="1:3" x14ac:dyDescent="0.25">
      <c r="A38" s="3">
        <v>64</v>
      </c>
      <c r="B38" s="68">
        <f t="shared" si="0"/>
        <v>36</v>
      </c>
      <c r="C38" s="3">
        <f t="shared" si="1"/>
        <v>0.40000000000000568</v>
      </c>
    </row>
    <row r="39" spans="1:3" x14ac:dyDescent="0.25">
      <c r="A39" s="3">
        <v>63.9</v>
      </c>
      <c r="B39" s="68">
        <f t="shared" si="0"/>
        <v>36.1</v>
      </c>
      <c r="C39" s="3">
        <f t="shared" si="1"/>
        <v>0.10000000000000142</v>
      </c>
    </row>
    <row r="40" spans="1:3" x14ac:dyDescent="0.25">
      <c r="A40" s="3">
        <v>62</v>
      </c>
      <c r="B40" s="68">
        <f t="shared" si="0"/>
        <v>38</v>
      </c>
      <c r="C40" s="3">
        <f t="shared" si="1"/>
        <v>1.8999999999999986</v>
      </c>
    </row>
    <row r="41" spans="1:3" x14ac:dyDescent="0.25">
      <c r="A41" s="3">
        <v>63.6</v>
      </c>
      <c r="B41" s="68">
        <f t="shared" si="0"/>
        <v>36.4</v>
      </c>
      <c r="C41" s="3">
        <f t="shared" si="1"/>
        <v>1.6000000000000014</v>
      </c>
    </row>
    <row r="42" spans="1:3" x14ac:dyDescent="0.25">
      <c r="A42" s="3">
        <v>65</v>
      </c>
      <c r="B42" s="68">
        <f t="shared" si="0"/>
        <v>35</v>
      </c>
      <c r="C42" s="3">
        <f t="shared" si="1"/>
        <v>1.3999999999999986</v>
      </c>
    </row>
    <row r="43" spans="1:3" x14ac:dyDescent="0.25">
      <c r="A43" s="3">
        <v>66</v>
      </c>
      <c r="B43" s="68">
        <f t="shared" si="0"/>
        <v>34</v>
      </c>
      <c r="C43" s="3">
        <f t="shared" si="1"/>
        <v>1</v>
      </c>
    </row>
    <row r="44" spans="1:3" x14ac:dyDescent="0.25">
      <c r="A44" s="3">
        <v>65.3</v>
      </c>
      <c r="B44" s="68">
        <f t="shared" si="0"/>
        <v>34.700000000000003</v>
      </c>
      <c r="C44" s="3">
        <f t="shared" si="1"/>
        <v>0.70000000000000284</v>
      </c>
    </row>
    <row r="45" spans="1:3" x14ac:dyDescent="0.25">
      <c r="A45" s="3">
        <v>63.2</v>
      </c>
      <c r="B45" s="68">
        <f t="shared" si="0"/>
        <v>36.799999999999997</v>
      </c>
      <c r="C45" s="3">
        <f t="shared" si="1"/>
        <v>2.0999999999999943</v>
      </c>
    </row>
    <row r="46" spans="1:3" x14ac:dyDescent="0.25">
      <c r="A46" s="3">
        <v>65.3</v>
      </c>
      <c r="B46" s="68">
        <f t="shared" si="0"/>
        <v>34.700000000000003</v>
      </c>
      <c r="C46" s="3">
        <f t="shared" si="1"/>
        <v>2.0999999999999943</v>
      </c>
    </row>
    <row r="47" spans="1:3" x14ac:dyDescent="0.25">
      <c r="A47" s="3">
        <v>66.400000000000006</v>
      </c>
      <c r="B47" s="68">
        <f t="shared" si="0"/>
        <v>33.599999999999994</v>
      </c>
      <c r="C47" s="3">
        <f t="shared" si="1"/>
        <v>1.1000000000000085</v>
      </c>
    </row>
    <row r="48" spans="1:3" x14ac:dyDescent="0.25">
      <c r="A48" s="3">
        <v>66.8</v>
      </c>
      <c r="B48" s="68">
        <f t="shared" si="0"/>
        <v>33.200000000000003</v>
      </c>
      <c r="C48" s="3">
        <f t="shared" si="1"/>
        <v>0.39999999999999147</v>
      </c>
    </row>
    <row r="49" spans="1:3" x14ac:dyDescent="0.25">
      <c r="A49" s="3">
        <v>66.5</v>
      </c>
      <c r="B49" s="68">
        <f t="shared" si="0"/>
        <v>33.5</v>
      </c>
      <c r="C49" s="3">
        <f t="shared" si="1"/>
        <v>0.29999999999999716</v>
      </c>
    </row>
    <row r="50" spans="1:3" x14ac:dyDescent="0.25">
      <c r="A50" s="3">
        <v>66.2</v>
      </c>
      <c r="B50" s="68">
        <f t="shared" si="0"/>
        <v>33.799999999999997</v>
      </c>
      <c r="C50" s="3">
        <f t="shared" si="1"/>
        <v>0.29999999999999716</v>
      </c>
    </row>
    <row r="51" spans="1:3" x14ac:dyDescent="0.25">
      <c r="A51" s="3">
        <v>66</v>
      </c>
      <c r="B51" s="68">
        <f t="shared" si="0"/>
        <v>34</v>
      </c>
      <c r="C51" s="3">
        <f t="shared" si="1"/>
        <v>0.20000000000000284</v>
      </c>
    </row>
    <row r="52" spans="1:3" x14ac:dyDescent="0.25">
      <c r="A52" s="3">
        <v>65.900000000000006</v>
      </c>
      <c r="B52" s="68">
        <f t="shared" si="0"/>
        <v>34.099999999999994</v>
      </c>
      <c r="C52" s="3">
        <f t="shared" si="1"/>
        <v>9.9999999999994316E-2</v>
      </c>
    </row>
    <row r="53" spans="1:3" x14ac:dyDescent="0.25">
      <c r="A53" s="3">
        <v>67.099999999999994</v>
      </c>
      <c r="B53" s="68">
        <f t="shared" si="0"/>
        <v>32.900000000000006</v>
      </c>
      <c r="C53" s="3">
        <f t="shared" si="1"/>
        <v>1.1999999999999886</v>
      </c>
    </row>
    <row r="54" spans="1:3" x14ac:dyDescent="0.25">
      <c r="A54" s="3">
        <v>68.099999999999994</v>
      </c>
      <c r="B54" s="68">
        <f t="shared" si="0"/>
        <v>31.900000000000006</v>
      </c>
      <c r="C54" s="3">
        <f t="shared" si="1"/>
        <v>1</v>
      </c>
    </row>
    <row r="55" spans="1:3" x14ac:dyDescent="0.25">
      <c r="A55" s="3">
        <v>67.099999999999994</v>
      </c>
      <c r="B55" s="68">
        <f t="shared" si="0"/>
        <v>32.900000000000006</v>
      </c>
      <c r="C55" s="3">
        <f t="shared" si="1"/>
        <v>1</v>
      </c>
    </row>
    <row r="56" spans="1:3" x14ac:dyDescent="0.25">
      <c r="A56" s="25">
        <v>68.3</v>
      </c>
      <c r="B56" s="68">
        <f t="shared" si="0"/>
        <v>31.700000000000003</v>
      </c>
      <c r="C56" s="3">
        <f t="shared" si="1"/>
        <v>1.2000000000000028</v>
      </c>
    </row>
    <row r="57" spans="1:3" x14ac:dyDescent="0.25">
      <c r="A57" s="66">
        <v>68.8</v>
      </c>
      <c r="B57" s="68">
        <f t="shared" si="0"/>
        <v>31.200000000000003</v>
      </c>
      <c r="C57" s="3">
        <f t="shared" si="1"/>
        <v>0.5</v>
      </c>
    </row>
    <row r="58" spans="1:3" x14ac:dyDescent="0.25">
      <c r="A58" s="3">
        <v>67.8</v>
      </c>
      <c r="B58" s="68">
        <f t="shared" si="0"/>
        <v>32.200000000000003</v>
      </c>
      <c r="C58" s="3">
        <f t="shared" si="1"/>
        <v>1</v>
      </c>
    </row>
    <row r="59" spans="1:3" x14ac:dyDescent="0.25">
      <c r="A59" s="3">
        <v>67.099999999999994</v>
      </c>
      <c r="B59" s="68">
        <f t="shared" si="0"/>
        <v>32.900000000000006</v>
      </c>
      <c r="C59" s="3">
        <f t="shared" si="1"/>
        <v>0.70000000000000284</v>
      </c>
    </row>
    <row r="60" spans="1:3" x14ac:dyDescent="0.25">
      <c r="A60" s="3">
        <v>66.7</v>
      </c>
      <c r="B60" s="68">
        <f t="shared" si="0"/>
        <v>33.299999999999997</v>
      </c>
      <c r="C60" s="3">
        <f t="shared" si="1"/>
        <v>0.39999999999999147</v>
      </c>
    </row>
    <row r="61" spans="1:3" x14ac:dyDescent="0.25">
      <c r="A61" s="3">
        <v>67</v>
      </c>
      <c r="B61" s="68">
        <f t="shared" si="0"/>
        <v>33</v>
      </c>
      <c r="C61" s="3">
        <f t="shared" si="1"/>
        <v>0.29999999999999716</v>
      </c>
    </row>
    <row r="62" spans="1:3" x14ac:dyDescent="0.25">
      <c r="A62" s="3">
        <v>66.599999999999994</v>
      </c>
      <c r="B62" s="68">
        <f t="shared" si="0"/>
        <v>33.400000000000006</v>
      </c>
      <c r="C62" s="3">
        <f t="shared" si="1"/>
        <v>0.40000000000000568</v>
      </c>
    </row>
    <row r="63" spans="1:3" x14ac:dyDescent="0.25">
      <c r="A63" s="3">
        <v>65</v>
      </c>
      <c r="B63" s="68">
        <f t="shared" si="0"/>
        <v>35</v>
      </c>
      <c r="C63" s="3">
        <f t="shared" si="1"/>
        <v>1.5999999999999943</v>
      </c>
    </row>
    <row r="64" spans="1:3" x14ac:dyDescent="0.25">
      <c r="A64" s="3">
        <v>66.3</v>
      </c>
      <c r="B64" s="68">
        <f t="shared" si="0"/>
        <v>33.700000000000003</v>
      </c>
      <c r="C64" s="3">
        <f t="shared" si="1"/>
        <v>1.2999999999999972</v>
      </c>
    </row>
    <row r="65" spans="1:3" x14ac:dyDescent="0.25">
      <c r="A65" s="3">
        <v>67.5</v>
      </c>
      <c r="B65" s="68">
        <f t="shared" si="0"/>
        <v>32.5</v>
      </c>
      <c r="C65" s="3">
        <f t="shared" si="1"/>
        <v>1.2000000000000028</v>
      </c>
    </row>
    <row r="66" spans="1:3" x14ac:dyDescent="0.25">
      <c r="A66" s="3">
        <v>66</v>
      </c>
      <c r="B66" s="68">
        <f t="shared" si="0"/>
        <v>34</v>
      </c>
      <c r="C66" s="3">
        <f t="shared" si="1"/>
        <v>1.5</v>
      </c>
    </row>
    <row r="67" spans="1:3" x14ac:dyDescent="0.25">
      <c r="A67" s="21">
        <v>62.9</v>
      </c>
      <c r="B67" s="68">
        <f t="shared" ref="B67:B130" si="2">100-A67</f>
        <v>37.1</v>
      </c>
      <c r="C67" s="3">
        <f t="shared" si="1"/>
        <v>3.1000000000000014</v>
      </c>
    </row>
    <row r="68" spans="1:3" x14ac:dyDescent="0.25">
      <c r="A68" s="3">
        <v>57.4</v>
      </c>
      <c r="B68" s="68">
        <f t="shared" si="2"/>
        <v>42.6</v>
      </c>
      <c r="C68" s="3">
        <f t="shared" ref="C68:C131" si="3">ABS(A68-A67)</f>
        <v>5.5</v>
      </c>
    </row>
    <row r="69" spans="1:3" x14ac:dyDescent="0.25">
      <c r="A69" s="3">
        <v>56.5</v>
      </c>
      <c r="B69" s="68">
        <f t="shared" si="2"/>
        <v>43.5</v>
      </c>
      <c r="C69" s="3">
        <f t="shared" si="3"/>
        <v>0.89999999999999858</v>
      </c>
    </row>
    <row r="70" spans="1:3" x14ac:dyDescent="0.25">
      <c r="A70" s="3">
        <v>55.8</v>
      </c>
      <c r="B70" s="68">
        <f t="shared" si="2"/>
        <v>44.2</v>
      </c>
      <c r="C70" s="3">
        <f t="shared" si="3"/>
        <v>0.70000000000000284</v>
      </c>
    </row>
    <row r="71" spans="1:3" x14ac:dyDescent="0.25">
      <c r="A71" s="3">
        <v>56.5</v>
      </c>
      <c r="B71" s="68">
        <f t="shared" si="2"/>
        <v>43.5</v>
      </c>
      <c r="C71" s="3">
        <f t="shared" si="3"/>
        <v>0.70000000000000284</v>
      </c>
    </row>
    <row r="72" spans="1:3" x14ac:dyDescent="0.25">
      <c r="A72" s="3">
        <v>55.7</v>
      </c>
      <c r="B72" s="68">
        <f t="shared" si="2"/>
        <v>44.3</v>
      </c>
      <c r="C72" s="3">
        <f t="shared" si="3"/>
        <v>0.79999999999999716</v>
      </c>
    </row>
    <row r="73" spans="1:3" x14ac:dyDescent="0.25">
      <c r="A73" s="3">
        <v>55.3</v>
      </c>
      <c r="B73" s="68">
        <f t="shared" si="2"/>
        <v>44.7</v>
      </c>
      <c r="C73" s="3">
        <f t="shared" si="3"/>
        <v>0.40000000000000568</v>
      </c>
    </row>
    <row r="74" spans="1:3" x14ac:dyDescent="0.25">
      <c r="A74" s="3">
        <v>55.7</v>
      </c>
      <c r="B74" s="68">
        <f t="shared" si="2"/>
        <v>44.3</v>
      </c>
      <c r="C74" s="3">
        <f t="shared" si="3"/>
        <v>0.40000000000000568</v>
      </c>
    </row>
    <row r="75" spans="1:3" x14ac:dyDescent="0.25">
      <c r="A75" s="3">
        <v>56</v>
      </c>
      <c r="B75" s="68">
        <f t="shared" si="2"/>
        <v>44</v>
      </c>
      <c r="C75" s="3">
        <f t="shared" si="3"/>
        <v>0.29999999999999716</v>
      </c>
    </row>
    <row r="76" spans="1:3" x14ac:dyDescent="0.25">
      <c r="A76" s="3">
        <v>55.7</v>
      </c>
      <c r="B76" s="68">
        <f t="shared" si="2"/>
        <v>44.3</v>
      </c>
      <c r="C76" s="3">
        <f t="shared" si="3"/>
        <v>0.29999999999999716</v>
      </c>
    </row>
    <row r="77" spans="1:3" x14ac:dyDescent="0.25">
      <c r="A77" s="3">
        <v>55</v>
      </c>
      <c r="B77" s="68">
        <f t="shared" si="2"/>
        <v>45</v>
      </c>
      <c r="C77" s="3">
        <f t="shared" si="3"/>
        <v>0.70000000000000284</v>
      </c>
    </row>
    <row r="78" spans="1:3" x14ac:dyDescent="0.25">
      <c r="A78" s="3">
        <v>55.8</v>
      </c>
      <c r="B78" s="68">
        <f t="shared" si="2"/>
        <v>44.2</v>
      </c>
      <c r="C78" s="3">
        <f t="shared" si="3"/>
        <v>0.79999999999999716</v>
      </c>
    </row>
    <row r="79" spans="1:3" x14ac:dyDescent="0.25">
      <c r="A79" s="3">
        <v>56.3</v>
      </c>
      <c r="B79" s="68">
        <f t="shared" si="2"/>
        <v>43.7</v>
      </c>
      <c r="C79" s="3">
        <f t="shared" si="3"/>
        <v>0.5</v>
      </c>
    </row>
    <row r="80" spans="1:3" x14ac:dyDescent="0.25">
      <c r="A80" s="3">
        <v>55.3</v>
      </c>
      <c r="B80" s="68">
        <f t="shared" si="2"/>
        <v>44.7</v>
      </c>
      <c r="C80" s="3">
        <f t="shared" si="3"/>
        <v>1</v>
      </c>
    </row>
    <row r="81" spans="1:3" x14ac:dyDescent="0.25">
      <c r="A81" s="3">
        <v>54.6</v>
      </c>
      <c r="B81" s="68">
        <f t="shared" si="2"/>
        <v>45.4</v>
      </c>
      <c r="C81" s="3">
        <f t="shared" si="3"/>
        <v>0.69999999999999574</v>
      </c>
    </row>
    <row r="82" spans="1:3" x14ac:dyDescent="0.25">
      <c r="A82" s="3">
        <v>54.2</v>
      </c>
      <c r="B82" s="68">
        <f t="shared" si="2"/>
        <v>45.8</v>
      </c>
      <c r="C82" s="3">
        <f t="shared" si="3"/>
        <v>0.39999999999999858</v>
      </c>
    </row>
    <row r="83" spans="1:3" x14ac:dyDescent="0.25">
      <c r="A83" s="3">
        <v>54</v>
      </c>
      <c r="B83" s="68">
        <f t="shared" si="2"/>
        <v>46</v>
      </c>
      <c r="C83" s="3">
        <f t="shared" si="3"/>
        <v>0.20000000000000284</v>
      </c>
    </row>
    <row r="84" spans="1:3" x14ac:dyDescent="0.25">
      <c r="A84" s="3">
        <v>54.4</v>
      </c>
      <c r="B84" s="68">
        <f t="shared" si="2"/>
        <v>45.6</v>
      </c>
      <c r="C84" s="3">
        <f t="shared" si="3"/>
        <v>0.39999999999999858</v>
      </c>
    </row>
    <row r="85" spans="1:3" x14ac:dyDescent="0.25">
      <c r="A85" s="3">
        <v>53.9</v>
      </c>
      <c r="B85" s="68">
        <f t="shared" si="2"/>
        <v>46.1</v>
      </c>
      <c r="C85" s="3">
        <f t="shared" si="3"/>
        <v>0.5</v>
      </c>
    </row>
    <row r="86" spans="1:3" x14ac:dyDescent="0.25">
      <c r="A86" s="3">
        <v>54.4</v>
      </c>
      <c r="B86" s="68">
        <f t="shared" si="2"/>
        <v>45.6</v>
      </c>
      <c r="C86" s="3">
        <f t="shared" si="3"/>
        <v>0.5</v>
      </c>
    </row>
    <row r="87" spans="1:3" x14ac:dyDescent="0.25">
      <c r="A87" s="3">
        <v>54.7</v>
      </c>
      <c r="B87" s="68">
        <f t="shared" si="2"/>
        <v>45.3</v>
      </c>
      <c r="C87" s="3">
        <f t="shared" si="3"/>
        <v>0.30000000000000426</v>
      </c>
    </row>
    <row r="88" spans="1:3" x14ac:dyDescent="0.25">
      <c r="A88" s="3">
        <v>54.8</v>
      </c>
      <c r="B88" s="68">
        <f t="shared" si="2"/>
        <v>45.2</v>
      </c>
      <c r="C88" s="3">
        <f t="shared" si="3"/>
        <v>9.9999999999994316E-2</v>
      </c>
    </row>
    <row r="89" spans="1:3" x14ac:dyDescent="0.25">
      <c r="A89" s="3">
        <v>56.8</v>
      </c>
      <c r="B89" s="68">
        <f t="shared" si="2"/>
        <v>43.2</v>
      </c>
      <c r="C89" s="3">
        <f t="shared" si="3"/>
        <v>2</v>
      </c>
    </row>
    <row r="90" spans="1:3" x14ac:dyDescent="0.25">
      <c r="A90" s="3">
        <v>55.2</v>
      </c>
      <c r="B90" s="68">
        <f t="shared" si="2"/>
        <v>44.8</v>
      </c>
      <c r="C90" s="3">
        <f t="shared" si="3"/>
        <v>1.5999999999999943</v>
      </c>
    </row>
    <row r="91" spans="1:3" x14ac:dyDescent="0.25">
      <c r="A91" s="3">
        <v>53.8</v>
      </c>
      <c r="B91" s="68">
        <f t="shared" si="2"/>
        <v>46.2</v>
      </c>
      <c r="C91" s="3">
        <f t="shared" si="3"/>
        <v>1.4000000000000057</v>
      </c>
    </row>
    <row r="92" spans="1:3" x14ac:dyDescent="0.25">
      <c r="A92" s="3">
        <v>52.7</v>
      </c>
      <c r="B92" s="68">
        <f t="shared" si="2"/>
        <v>47.3</v>
      </c>
      <c r="C92" s="3">
        <f t="shared" si="3"/>
        <v>1.0999999999999943</v>
      </c>
    </row>
    <row r="93" spans="1:3" x14ac:dyDescent="0.25">
      <c r="A93" s="3">
        <v>52.3</v>
      </c>
      <c r="B93" s="68">
        <f t="shared" si="2"/>
        <v>47.7</v>
      </c>
      <c r="C93" s="3">
        <f t="shared" si="3"/>
        <v>0.40000000000000568</v>
      </c>
    </row>
    <row r="94" spans="1:3" x14ac:dyDescent="0.25">
      <c r="A94" s="3">
        <v>52.6</v>
      </c>
      <c r="B94" s="68">
        <f t="shared" si="2"/>
        <v>47.4</v>
      </c>
      <c r="C94" s="3">
        <f t="shared" si="3"/>
        <v>0.30000000000000426</v>
      </c>
    </row>
    <row r="95" spans="1:3" x14ac:dyDescent="0.25">
      <c r="A95" s="3">
        <v>52.2</v>
      </c>
      <c r="B95" s="68">
        <f t="shared" si="2"/>
        <v>47.8</v>
      </c>
      <c r="C95" s="3">
        <f t="shared" si="3"/>
        <v>0.39999999999999858</v>
      </c>
    </row>
    <row r="96" spans="1:3" x14ac:dyDescent="0.25">
      <c r="A96" s="3">
        <v>52.6</v>
      </c>
      <c r="B96" s="68">
        <f t="shared" si="2"/>
        <v>47.4</v>
      </c>
      <c r="C96" s="3">
        <f t="shared" si="3"/>
        <v>0.39999999999999858</v>
      </c>
    </row>
    <row r="97" spans="1:3" x14ac:dyDescent="0.25">
      <c r="A97" s="3">
        <v>52.2</v>
      </c>
      <c r="B97" s="68">
        <f t="shared" si="2"/>
        <v>47.8</v>
      </c>
      <c r="C97" s="3">
        <f t="shared" si="3"/>
        <v>0.39999999999999858</v>
      </c>
    </row>
    <row r="98" spans="1:3" x14ac:dyDescent="0.25">
      <c r="A98" s="67">
        <v>51.4</v>
      </c>
      <c r="B98" s="68">
        <f t="shared" si="2"/>
        <v>48.6</v>
      </c>
      <c r="C98" s="3">
        <f t="shared" si="3"/>
        <v>0.80000000000000426</v>
      </c>
    </row>
    <row r="99" spans="1:3" x14ac:dyDescent="0.25">
      <c r="A99" s="3">
        <v>52.2</v>
      </c>
      <c r="B99" s="68">
        <f t="shared" si="2"/>
        <v>47.8</v>
      </c>
      <c r="C99" s="3">
        <f t="shared" si="3"/>
        <v>0.80000000000000426</v>
      </c>
    </row>
    <row r="100" spans="1:3" x14ac:dyDescent="0.25">
      <c r="A100" s="3">
        <v>52.2</v>
      </c>
      <c r="B100" s="68">
        <f t="shared" si="2"/>
        <v>47.8</v>
      </c>
      <c r="C100" s="3">
        <f t="shared" si="3"/>
        <v>0</v>
      </c>
    </row>
    <row r="101" spans="1:3" x14ac:dyDescent="0.25">
      <c r="A101" s="3">
        <v>52.6</v>
      </c>
      <c r="B101" s="68">
        <f t="shared" si="2"/>
        <v>47.4</v>
      </c>
      <c r="C101" s="3">
        <f t="shared" si="3"/>
        <v>0.39999999999999858</v>
      </c>
    </row>
    <row r="102" spans="1:3" x14ac:dyDescent="0.25">
      <c r="A102" s="3">
        <v>52.2</v>
      </c>
      <c r="B102" s="68">
        <f t="shared" si="2"/>
        <v>47.8</v>
      </c>
      <c r="C102" s="3">
        <f t="shared" si="3"/>
        <v>0.39999999999999858</v>
      </c>
    </row>
    <row r="103" spans="1:3" x14ac:dyDescent="0.25">
      <c r="A103" s="3">
        <v>52.6</v>
      </c>
      <c r="B103" s="68">
        <f t="shared" si="2"/>
        <v>47.4</v>
      </c>
      <c r="C103" s="3">
        <f t="shared" si="3"/>
        <v>0.39999999999999858</v>
      </c>
    </row>
    <row r="104" spans="1:3" x14ac:dyDescent="0.25">
      <c r="A104" s="3">
        <v>52.9</v>
      </c>
      <c r="B104" s="68">
        <f t="shared" si="2"/>
        <v>47.1</v>
      </c>
      <c r="C104" s="3">
        <f t="shared" si="3"/>
        <v>0.29999999999999716</v>
      </c>
    </row>
    <row r="105" spans="1:3" x14ac:dyDescent="0.25">
      <c r="A105" s="3">
        <v>51.9</v>
      </c>
      <c r="B105" s="68">
        <f t="shared" si="2"/>
        <v>48.1</v>
      </c>
      <c r="C105" s="3">
        <f t="shared" si="3"/>
        <v>1</v>
      </c>
    </row>
    <row r="106" spans="1:3" x14ac:dyDescent="0.25">
      <c r="A106" s="3">
        <v>50.7</v>
      </c>
      <c r="B106" s="68">
        <f t="shared" si="2"/>
        <v>49.3</v>
      </c>
      <c r="C106" s="3">
        <f t="shared" si="3"/>
        <v>1.1999999999999957</v>
      </c>
    </row>
    <row r="107" spans="1:3" x14ac:dyDescent="0.25">
      <c r="A107" s="67">
        <v>50.2</v>
      </c>
      <c r="B107" s="68">
        <f t="shared" si="2"/>
        <v>49.8</v>
      </c>
      <c r="C107" s="3">
        <f t="shared" si="3"/>
        <v>0.5</v>
      </c>
    </row>
    <row r="108" spans="1:3" x14ac:dyDescent="0.25">
      <c r="A108" s="66">
        <v>50</v>
      </c>
      <c r="B108" s="68">
        <f t="shared" si="2"/>
        <v>50</v>
      </c>
      <c r="C108" s="3">
        <f t="shared" si="3"/>
        <v>0.20000000000000284</v>
      </c>
    </row>
    <row r="109" spans="1:3" x14ac:dyDescent="0.25">
      <c r="A109" s="3">
        <v>51.2</v>
      </c>
      <c r="B109" s="68">
        <f t="shared" si="2"/>
        <v>48.8</v>
      </c>
      <c r="C109" s="3">
        <f t="shared" si="3"/>
        <v>1.2000000000000028</v>
      </c>
    </row>
    <row r="110" spans="1:3" x14ac:dyDescent="0.25">
      <c r="A110" s="3">
        <v>52.1</v>
      </c>
      <c r="B110" s="68">
        <f t="shared" si="2"/>
        <v>47.9</v>
      </c>
      <c r="C110" s="3">
        <f t="shared" si="3"/>
        <v>0.89999999999999858</v>
      </c>
    </row>
    <row r="111" spans="1:3" x14ac:dyDescent="0.25">
      <c r="A111" s="3">
        <v>52.7</v>
      </c>
      <c r="B111" s="68">
        <f t="shared" si="2"/>
        <v>47.3</v>
      </c>
      <c r="C111" s="3">
        <f t="shared" si="3"/>
        <v>0.60000000000000142</v>
      </c>
    </row>
    <row r="112" spans="1:3" x14ac:dyDescent="0.25">
      <c r="A112" s="3">
        <v>52.8</v>
      </c>
      <c r="B112" s="68">
        <f t="shared" si="2"/>
        <v>47.2</v>
      </c>
      <c r="C112" s="3">
        <f t="shared" si="3"/>
        <v>9.9999999999994316E-2</v>
      </c>
    </row>
    <row r="113" spans="1:3" x14ac:dyDescent="0.25">
      <c r="A113" s="3">
        <v>51.6</v>
      </c>
      <c r="B113" s="68">
        <f t="shared" si="2"/>
        <v>48.4</v>
      </c>
      <c r="C113" s="3">
        <f t="shared" si="3"/>
        <v>1.1999999999999957</v>
      </c>
    </row>
    <row r="114" spans="1:3" x14ac:dyDescent="0.25">
      <c r="A114" s="3">
        <v>50.7</v>
      </c>
      <c r="B114" s="68">
        <f t="shared" si="2"/>
        <v>49.3</v>
      </c>
      <c r="C114" s="3">
        <f t="shared" si="3"/>
        <v>0.89999999999999858</v>
      </c>
    </row>
    <row r="115" spans="1:3" x14ac:dyDescent="0.25">
      <c r="A115" s="3">
        <v>51.6</v>
      </c>
      <c r="B115" s="68">
        <f t="shared" si="2"/>
        <v>48.4</v>
      </c>
      <c r="C115" s="3">
        <f t="shared" si="3"/>
        <v>0.89999999999999858</v>
      </c>
    </row>
    <row r="116" spans="1:3" x14ac:dyDescent="0.25">
      <c r="A116" s="3">
        <v>53.6</v>
      </c>
      <c r="B116" s="68">
        <f t="shared" si="2"/>
        <v>46.4</v>
      </c>
      <c r="C116" s="3">
        <f t="shared" si="3"/>
        <v>2</v>
      </c>
    </row>
    <row r="117" spans="1:3" x14ac:dyDescent="0.25">
      <c r="A117" s="3">
        <v>51.3</v>
      </c>
      <c r="B117" s="68">
        <f t="shared" si="2"/>
        <v>48.7</v>
      </c>
      <c r="C117" s="3">
        <f t="shared" si="3"/>
        <v>2.3000000000000043</v>
      </c>
    </row>
    <row r="118" spans="1:3" x14ac:dyDescent="0.25">
      <c r="A118" s="3">
        <v>50</v>
      </c>
      <c r="B118" s="68">
        <f t="shared" si="2"/>
        <v>50</v>
      </c>
      <c r="C118" s="3">
        <f t="shared" si="3"/>
        <v>1.2999999999999972</v>
      </c>
    </row>
    <row r="119" spans="1:3" x14ac:dyDescent="0.25">
      <c r="A119" s="3">
        <v>51.4</v>
      </c>
      <c r="B119" s="68">
        <f t="shared" si="2"/>
        <v>48.6</v>
      </c>
      <c r="C119" s="3">
        <f t="shared" si="3"/>
        <v>1.3999999999999986</v>
      </c>
    </row>
    <row r="120" spans="1:3" x14ac:dyDescent="0.25">
      <c r="A120" s="3">
        <v>52.4</v>
      </c>
      <c r="B120" s="68">
        <f t="shared" si="2"/>
        <v>47.6</v>
      </c>
      <c r="C120" s="3">
        <f t="shared" si="3"/>
        <v>1</v>
      </c>
    </row>
    <row r="121" spans="1:3" x14ac:dyDescent="0.25">
      <c r="A121" s="3">
        <v>51.3</v>
      </c>
      <c r="B121" s="68">
        <f t="shared" si="2"/>
        <v>48.7</v>
      </c>
      <c r="C121" s="3">
        <f t="shared" si="3"/>
        <v>1.1000000000000014</v>
      </c>
    </row>
    <row r="122" spans="1:3" x14ac:dyDescent="0.25">
      <c r="A122" s="3">
        <v>49.1</v>
      </c>
      <c r="B122" s="68">
        <f t="shared" si="2"/>
        <v>50.9</v>
      </c>
      <c r="C122" s="3">
        <f t="shared" si="3"/>
        <v>2.1999999999999957</v>
      </c>
    </row>
    <row r="123" spans="1:3" x14ac:dyDescent="0.25">
      <c r="A123" s="3">
        <v>51.7</v>
      </c>
      <c r="B123" s="68">
        <f t="shared" si="2"/>
        <v>48.3</v>
      </c>
      <c r="C123" s="3">
        <f t="shared" si="3"/>
        <v>2.6000000000000014</v>
      </c>
    </row>
    <row r="124" spans="1:3" x14ac:dyDescent="0.25">
      <c r="A124" s="3">
        <v>53.1</v>
      </c>
      <c r="B124" s="68">
        <f t="shared" si="2"/>
        <v>46.9</v>
      </c>
      <c r="C124" s="3">
        <f t="shared" si="3"/>
        <v>1.3999999999999986</v>
      </c>
    </row>
    <row r="125" spans="1:3" x14ac:dyDescent="0.25">
      <c r="A125" s="3">
        <v>51.8</v>
      </c>
      <c r="B125" s="68">
        <f t="shared" si="2"/>
        <v>48.2</v>
      </c>
      <c r="C125" s="3">
        <f t="shared" si="3"/>
        <v>1.3000000000000043</v>
      </c>
    </row>
    <row r="126" spans="1:3" x14ac:dyDescent="0.25">
      <c r="A126" s="3">
        <v>53.5</v>
      </c>
      <c r="B126" s="68">
        <f t="shared" si="2"/>
        <v>46.5</v>
      </c>
      <c r="C126" s="3">
        <f t="shared" si="3"/>
        <v>1.7000000000000028</v>
      </c>
    </row>
    <row r="127" spans="1:3" x14ac:dyDescent="0.25">
      <c r="A127" s="3">
        <v>51.8</v>
      </c>
      <c r="B127" s="68">
        <f t="shared" si="2"/>
        <v>48.2</v>
      </c>
      <c r="C127" s="3">
        <f t="shared" si="3"/>
        <v>1.7000000000000028</v>
      </c>
    </row>
    <row r="128" spans="1:3" x14ac:dyDescent="0.25">
      <c r="A128" s="3">
        <v>50.5</v>
      </c>
      <c r="B128" s="68">
        <f t="shared" si="2"/>
        <v>49.5</v>
      </c>
      <c r="C128" s="3">
        <f t="shared" si="3"/>
        <v>1.2999999999999972</v>
      </c>
    </row>
    <row r="129" spans="1:3" x14ac:dyDescent="0.25">
      <c r="A129" s="3">
        <v>51.4</v>
      </c>
      <c r="B129" s="68">
        <f t="shared" si="2"/>
        <v>48.6</v>
      </c>
      <c r="C129" s="3">
        <f t="shared" si="3"/>
        <v>0.89999999999999858</v>
      </c>
    </row>
    <row r="130" spans="1:3" x14ac:dyDescent="0.25">
      <c r="A130" s="3">
        <v>50</v>
      </c>
      <c r="B130" s="68">
        <f t="shared" si="2"/>
        <v>50</v>
      </c>
      <c r="C130" s="3">
        <f t="shared" si="3"/>
        <v>1.3999999999999986</v>
      </c>
    </row>
    <row r="131" spans="1:3" x14ac:dyDescent="0.25">
      <c r="A131" s="3">
        <v>51.5</v>
      </c>
      <c r="B131" s="68">
        <f t="shared" ref="B131:B194" si="4">100-A131</f>
        <v>48.5</v>
      </c>
      <c r="C131" s="3">
        <f t="shared" si="3"/>
        <v>1.5</v>
      </c>
    </row>
    <row r="132" spans="1:3" x14ac:dyDescent="0.25">
      <c r="A132" s="3">
        <v>49.5</v>
      </c>
      <c r="B132" s="68">
        <f t="shared" si="4"/>
        <v>50.5</v>
      </c>
      <c r="C132" s="3">
        <f t="shared" ref="C132:C195" si="5">ABS(A132-A131)</f>
        <v>2</v>
      </c>
    </row>
    <row r="133" spans="1:3" x14ac:dyDescent="0.25">
      <c r="A133" s="3">
        <v>51.5</v>
      </c>
      <c r="B133" s="68">
        <f t="shared" si="4"/>
        <v>48.5</v>
      </c>
      <c r="C133" s="3">
        <f t="shared" si="5"/>
        <v>2</v>
      </c>
    </row>
    <row r="134" spans="1:3" x14ac:dyDescent="0.25">
      <c r="A134" s="3">
        <v>52.9</v>
      </c>
      <c r="B134" s="68">
        <f t="shared" si="4"/>
        <v>47.1</v>
      </c>
      <c r="C134" s="3">
        <f t="shared" si="5"/>
        <v>1.3999999999999986</v>
      </c>
    </row>
    <row r="135" spans="1:3" x14ac:dyDescent="0.25">
      <c r="A135" s="3">
        <v>53.5</v>
      </c>
      <c r="B135" s="68">
        <f t="shared" si="4"/>
        <v>46.5</v>
      </c>
      <c r="C135" s="3">
        <f t="shared" si="5"/>
        <v>0.60000000000000142</v>
      </c>
    </row>
    <row r="136" spans="1:3" x14ac:dyDescent="0.25">
      <c r="A136" s="3">
        <v>52</v>
      </c>
      <c r="B136" s="68">
        <f t="shared" si="4"/>
        <v>48</v>
      </c>
      <c r="C136" s="3">
        <f t="shared" si="5"/>
        <v>1.5</v>
      </c>
    </row>
    <row r="137" spans="1:3" x14ac:dyDescent="0.25">
      <c r="A137" s="3">
        <v>53.9</v>
      </c>
      <c r="B137" s="68">
        <f t="shared" si="4"/>
        <v>46.1</v>
      </c>
      <c r="C137" s="3">
        <f t="shared" si="5"/>
        <v>1.8999999999999986</v>
      </c>
    </row>
    <row r="138" spans="1:3" x14ac:dyDescent="0.25">
      <c r="A138" s="3">
        <v>57.5</v>
      </c>
      <c r="B138" s="68">
        <f t="shared" si="4"/>
        <v>42.5</v>
      </c>
      <c r="C138" s="3">
        <f t="shared" si="5"/>
        <v>3.6000000000000014</v>
      </c>
    </row>
    <row r="139" spans="1:3" x14ac:dyDescent="0.25">
      <c r="A139" s="21">
        <v>62.8</v>
      </c>
      <c r="B139" s="68">
        <f t="shared" si="4"/>
        <v>37.200000000000003</v>
      </c>
      <c r="C139" s="3">
        <f t="shared" si="5"/>
        <v>5.2999999999999972</v>
      </c>
    </row>
    <row r="140" spans="1:3" x14ac:dyDescent="0.25">
      <c r="A140" s="21">
        <v>59.8</v>
      </c>
      <c r="B140" s="68">
        <f t="shared" si="4"/>
        <v>40.200000000000003</v>
      </c>
      <c r="C140" s="3">
        <f t="shared" si="5"/>
        <v>3</v>
      </c>
    </row>
    <row r="141" spans="1:3" x14ac:dyDescent="0.25">
      <c r="A141" s="3">
        <v>68.5</v>
      </c>
      <c r="B141" s="68">
        <f t="shared" si="4"/>
        <v>31.5</v>
      </c>
      <c r="C141" s="3">
        <f t="shared" si="5"/>
        <v>8.7000000000000028</v>
      </c>
    </row>
    <row r="142" spans="1:3" x14ac:dyDescent="0.25">
      <c r="A142" s="3">
        <v>70</v>
      </c>
      <c r="B142" s="68">
        <f t="shared" si="4"/>
        <v>30</v>
      </c>
      <c r="C142" s="3">
        <f t="shared" si="5"/>
        <v>1.5</v>
      </c>
    </row>
    <row r="143" spans="1:3" x14ac:dyDescent="0.25">
      <c r="A143" s="3">
        <v>71.099999999999994</v>
      </c>
      <c r="B143" s="68">
        <f t="shared" si="4"/>
        <v>28.900000000000006</v>
      </c>
      <c r="C143" s="3">
        <f t="shared" si="5"/>
        <v>1.0999999999999943</v>
      </c>
    </row>
    <row r="144" spans="1:3" x14ac:dyDescent="0.25">
      <c r="A144" s="3">
        <v>71.7</v>
      </c>
      <c r="B144" s="68">
        <f t="shared" si="4"/>
        <v>28.299999999999997</v>
      </c>
      <c r="C144" s="3">
        <f t="shared" si="5"/>
        <v>0.60000000000000853</v>
      </c>
    </row>
    <row r="145" spans="1:3" x14ac:dyDescent="0.25">
      <c r="A145" s="3">
        <v>71.900000000000006</v>
      </c>
      <c r="B145" s="68">
        <f t="shared" si="4"/>
        <v>28.099999999999994</v>
      </c>
      <c r="C145" s="3">
        <f t="shared" si="5"/>
        <v>0.20000000000000284</v>
      </c>
    </row>
    <row r="146" spans="1:3" x14ac:dyDescent="0.25">
      <c r="A146" s="3">
        <v>72.5</v>
      </c>
      <c r="B146" s="68">
        <f t="shared" si="4"/>
        <v>27.5</v>
      </c>
      <c r="C146" s="3">
        <f t="shared" si="5"/>
        <v>0.59999999999999432</v>
      </c>
    </row>
    <row r="147" spans="1:3" x14ac:dyDescent="0.25">
      <c r="A147" s="3">
        <v>72</v>
      </c>
      <c r="B147" s="68">
        <f t="shared" si="4"/>
        <v>28</v>
      </c>
      <c r="C147" s="3">
        <f t="shared" si="5"/>
        <v>0.5</v>
      </c>
    </row>
    <row r="148" spans="1:3" x14ac:dyDescent="0.25">
      <c r="A148" s="3">
        <v>72.7</v>
      </c>
      <c r="B148" s="68">
        <f t="shared" si="4"/>
        <v>27.299999999999997</v>
      </c>
      <c r="C148" s="3">
        <f t="shared" si="5"/>
        <v>0.70000000000000284</v>
      </c>
    </row>
    <row r="149" spans="1:3" x14ac:dyDescent="0.25">
      <c r="A149" s="3">
        <v>72.099999999999994</v>
      </c>
      <c r="B149" s="68">
        <f t="shared" si="4"/>
        <v>27.900000000000006</v>
      </c>
      <c r="C149" s="3">
        <f t="shared" si="5"/>
        <v>0.60000000000000853</v>
      </c>
    </row>
    <row r="150" spans="1:3" x14ac:dyDescent="0.25">
      <c r="A150" s="3">
        <v>71.5</v>
      </c>
      <c r="B150" s="68">
        <f t="shared" si="4"/>
        <v>28.5</v>
      </c>
      <c r="C150" s="3">
        <f t="shared" si="5"/>
        <v>0.59999999999999432</v>
      </c>
    </row>
    <row r="151" spans="1:3" x14ac:dyDescent="0.25">
      <c r="A151" s="3">
        <v>71.2</v>
      </c>
      <c r="B151" s="68">
        <f t="shared" si="4"/>
        <v>28.799999999999997</v>
      </c>
      <c r="C151" s="3">
        <f t="shared" si="5"/>
        <v>0.29999999999999716</v>
      </c>
    </row>
    <row r="152" spans="1:3" x14ac:dyDescent="0.25">
      <c r="A152" s="3">
        <v>72.900000000000006</v>
      </c>
      <c r="B152" s="68">
        <f t="shared" si="4"/>
        <v>27.099999999999994</v>
      </c>
      <c r="C152" s="3">
        <f t="shared" si="5"/>
        <v>1.7000000000000028</v>
      </c>
    </row>
    <row r="153" spans="1:3" x14ac:dyDescent="0.25">
      <c r="A153" s="3">
        <v>74.099999999999994</v>
      </c>
      <c r="B153" s="68">
        <f t="shared" si="4"/>
        <v>25.900000000000006</v>
      </c>
      <c r="C153" s="3">
        <f t="shared" si="5"/>
        <v>1.1999999999999886</v>
      </c>
    </row>
    <row r="154" spans="1:3" x14ac:dyDescent="0.25">
      <c r="A154" s="3">
        <v>72.8</v>
      </c>
      <c r="B154" s="68">
        <f t="shared" si="4"/>
        <v>27.200000000000003</v>
      </c>
      <c r="C154" s="3">
        <f t="shared" si="5"/>
        <v>1.2999999999999972</v>
      </c>
    </row>
    <row r="155" spans="1:3" x14ac:dyDescent="0.25">
      <c r="A155" s="67">
        <v>74.400000000000006</v>
      </c>
      <c r="B155" s="68">
        <f t="shared" si="4"/>
        <v>25.599999999999994</v>
      </c>
      <c r="C155" s="3">
        <f t="shared" si="5"/>
        <v>1.6000000000000085</v>
      </c>
    </row>
    <row r="156" spans="1:3" x14ac:dyDescent="0.25">
      <c r="A156" s="67">
        <v>73.2</v>
      </c>
      <c r="B156" s="68">
        <f t="shared" si="4"/>
        <v>26.799999999999997</v>
      </c>
      <c r="C156" s="3">
        <f t="shared" si="5"/>
        <v>1.2000000000000028</v>
      </c>
    </row>
    <row r="157" spans="1:3" x14ac:dyDescent="0.25">
      <c r="A157" s="3">
        <v>70.099999999999994</v>
      </c>
      <c r="B157" s="68">
        <f t="shared" si="4"/>
        <v>29.900000000000006</v>
      </c>
      <c r="C157" s="3">
        <f t="shared" si="5"/>
        <v>3.1000000000000085</v>
      </c>
    </row>
    <row r="158" spans="1:3" x14ac:dyDescent="0.25">
      <c r="A158" s="67">
        <v>73.2</v>
      </c>
      <c r="B158" s="68">
        <f t="shared" si="4"/>
        <v>26.799999999999997</v>
      </c>
      <c r="C158" s="3">
        <f t="shared" si="5"/>
        <v>3.1000000000000085</v>
      </c>
    </row>
    <row r="159" spans="1:3" x14ac:dyDescent="0.25">
      <c r="A159" s="69">
        <v>75</v>
      </c>
      <c r="B159" s="68">
        <f t="shared" si="4"/>
        <v>25</v>
      </c>
      <c r="C159" s="3">
        <f t="shared" si="5"/>
        <v>1.7999999999999972</v>
      </c>
    </row>
    <row r="160" spans="1:3" x14ac:dyDescent="0.25">
      <c r="A160" s="3">
        <v>73.8</v>
      </c>
      <c r="B160" s="68">
        <f t="shared" si="4"/>
        <v>26.200000000000003</v>
      </c>
      <c r="C160" s="3">
        <f t="shared" si="5"/>
        <v>1.2000000000000028</v>
      </c>
    </row>
    <row r="161" spans="1:3" x14ac:dyDescent="0.25">
      <c r="A161" s="3">
        <v>72.8</v>
      </c>
      <c r="B161" s="68">
        <f t="shared" si="4"/>
        <v>27.200000000000003</v>
      </c>
      <c r="C161" s="3">
        <f t="shared" si="5"/>
        <v>1</v>
      </c>
    </row>
    <row r="162" spans="1:3" x14ac:dyDescent="0.25">
      <c r="A162" s="3">
        <v>72.400000000000006</v>
      </c>
      <c r="B162" s="68">
        <f t="shared" si="4"/>
        <v>27.599999999999994</v>
      </c>
      <c r="C162" s="3">
        <f t="shared" si="5"/>
        <v>0.39999999999999147</v>
      </c>
    </row>
    <row r="163" spans="1:3" x14ac:dyDescent="0.25">
      <c r="A163" s="3">
        <v>72.599999999999994</v>
      </c>
      <c r="B163" s="68">
        <f t="shared" si="4"/>
        <v>27.400000000000006</v>
      </c>
      <c r="C163" s="3">
        <f t="shared" si="5"/>
        <v>0.19999999999998863</v>
      </c>
    </row>
    <row r="164" spans="1:3" x14ac:dyDescent="0.25">
      <c r="A164" s="3">
        <v>73.5</v>
      </c>
      <c r="B164" s="68">
        <f t="shared" si="4"/>
        <v>26.5</v>
      </c>
      <c r="C164" s="3">
        <f t="shared" si="5"/>
        <v>0.90000000000000568</v>
      </c>
    </row>
    <row r="165" spans="1:3" x14ac:dyDescent="0.25">
      <c r="A165" s="3">
        <v>72.2</v>
      </c>
      <c r="B165" s="68">
        <f t="shared" si="4"/>
        <v>27.799999999999997</v>
      </c>
      <c r="C165" s="3">
        <f t="shared" si="5"/>
        <v>1.2999999999999972</v>
      </c>
    </row>
    <row r="166" spans="1:3" x14ac:dyDescent="0.25">
      <c r="A166" s="3">
        <v>73.400000000000006</v>
      </c>
      <c r="B166" s="68">
        <f t="shared" si="4"/>
        <v>26.599999999999994</v>
      </c>
      <c r="C166" s="3">
        <f t="shared" si="5"/>
        <v>1.2000000000000028</v>
      </c>
    </row>
    <row r="167" spans="1:3" x14ac:dyDescent="0.25">
      <c r="A167" s="3">
        <v>74.3</v>
      </c>
      <c r="B167" s="68">
        <f t="shared" si="4"/>
        <v>25.700000000000003</v>
      </c>
      <c r="C167" s="3">
        <f t="shared" si="5"/>
        <v>0.89999999999999147</v>
      </c>
    </row>
    <row r="168" spans="1:3" x14ac:dyDescent="0.25">
      <c r="A168" s="3">
        <v>74.8</v>
      </c>
      <c r="B168" s="68">
        <f t="shared" si="4"/>
        <v>25.200000000000003</v>
      </c>
      <c r="C168" s="3">
        <f t="shared" si="5"/>
        <v>0.5</v>
      </c>
    </row>
    <row r="169" spans="1:3" x14ac:dyDescent="0.25">
      <c r="A169" s="3">
        <v>74.5</v>
      </c>
      <c r="B169" s="68">
        <f t="shared" si="4"/>
        <v>25.5</v>
      </c>
      <c r="C169" s="3">
        <f t="shared" si="5"/>
        <v>0.29999999999999716</v>
      </c>
    </row>
    <row r="170" spans="1:3" x14ac:dyDescent="0.25">
      <c r="A170" s="3">
        <v>75</v>
      </c>
      <c r="B170" s="68">
        <f t="shared" si="4"/>
        <v>25</v>
      </c>
      <c r="C170" s="3">
        <f t="shared" si="5"/>
        <v>0.5</v>
      </c>
    </row>
    <row r="171" spans="1:3" x14ac:dyDescent="0.25">
      <c r="A171" s="3">
        <v>73.599999999999994</v>
      </c>
      <c r="B171" s="68">
        <f t="shared" si="4"/>
        <v>26.400000000000006</v>
      </c>
      <c r="C171" s="3">
        <f t="shared" si="5"/>
        <v>1.4000000000000057</v>
      </c>
    </row>
    <row r="172" spans="1:3" x14ac:dyDescent="0.25">
      <c r="A172" s="3">
        <v>75.400000000000006</v>
      </c>
      <c r="B172" s="68">
        <f t="shared" si="4"/>
        <v>24.599999999999994</v>
      </c>
      <c r="C172" s="3">
        <f t="shared" si="5"/>
        <v>1.8000000000000114</v>
      </c>
    </row>
    <row r="173" spans="1:3" x14ac:dyDescent="0.25">
      <c r="A173" s="3">
        <v>78.599999999999994</v>
      </c>
      <c r="B173" s="68">
        <f t="shared" si="4"/>
        <v>21.400000000000006</v>
      </c>
      <c r="C173" s="3">
        <f t="shared" si="5"/>
        <v>3.1999999999999886</v>
      </c>
    </row>
    <row r="174" spans="1:3" x14ac:dyDescent="0.25">
      <c r="A174" s="3">
        <v>75.900000000000006</v>
      </c>
      <c r="B174" s="68">
        <f t="shared" si="4"/>
        <v>24.099999999999994</v>
      </c>
      <c r="C174" s="3">
        <f t="shared" si="5"/>
        <v>2.6999999999999886</v>
      </c>
    </row>
    <row r="175" spans="1:3" x14ac:dyDescent="0.25">
      <c r="A175" s="3">
        <v>73.3</v>
      </c>
      <c r="B175" s="68">
        <f t="shared" si="4"/>
        <v>26.700000000000003</v>
      </c>
      <c r="C175" s="3">
        <f t="shared" si="5"/>
        <v>2.6000000000000085</v>
      </c>
    </row>
    <row r="176" spans="1:3" x14ac:dyDescent="0.25">
      <c r="A176" s="3">
        <v>71.900000000000006</v>
      </c>
      <c r="B176" s="68">
        <f t="shared" si="4"/>
        <v>28.099999999999994</v>
      </c>
      <c r="C176" s="3">
        <f t="shared" si="5"/>
        <v>1.3999999999999915</v>
      </c>
    </row>
    <row r="177" spans="1:3" x14ac:dyDescent="0.25">
      <c r="A177" s="3">
        <v>69.5</v>
      </c>
      <c r="B177" s="68">
        <f t="shared" si="4"/>
        <v>30.5</v>
      </c>
      <c r="C177" s="3">
        <f t="shared" si="5"/>
        <v>2.4000000000000057</v>
      </c>
    </row>
    <row r="178" spans="1:3" x14ac:dyDescent="0.25">
      <c r="A178" s="3">
        <v>71.5</v>
      </c>
      <c r="B178" s="68">
        <f t="shared" si="4"/>
        <v>28.5</v>
      </c>
      <c r="C178" s="3">
        <f t="shared" si="5"/>
        <v>2</v>
      </c>
    </row>
    <row r="179" spans="1:3" x14ac:dyDescent="0.25">
      <c r="A179" s="3">
        <v>73.2</v>
      </c>
      <c r="B179" s="68">
        <f t="shared" si="4"/>
        <v>26.799999999999997</v>
      </c>
      <c r="C179" s="3">
        <f t="shared" si="5"/>
        <v>1.7000000000000028</v>
      </c>
    </row>
    <row r="180" spans="1:3" x14ac:dyDescent="0.25">
      <c r="A180" s="3">
        <v>74.5</v>
      </c>
      <c r="B180" s="68">
        <f t="shared" si="4"/>
        <v>25.5</v>
      </c>
      <c r="C180" s="3">
        <f t="shared" si="5"/>
        <v>1.2999999999999972</v>
      </c>
    </row>
    <row r="181" spans="1:3" x14ac:dyDescent="0.25">
      <c r="A181" s="3">
        <v>75</v>
      </c>
      <c r="B181" s="68">
        <f t="shared" si="4"/>
        <v>25</v>
      </c>
      <c r="C181" s="3">
        <f t="shared" si="5"/>
        <v>0.5</v>
      </c>
    </row>
    <row r="182" spans="1:3" x14ac:dyDescent="0.25">
      <c r="A182" s="3">
        <v>73.5</v>
      </c>
      <c r="B182" s="68">
        <f t="shared" si="4"/>
        <v>26.5</v>
      </c>
      <c r="C182" s="3">
        <f t="shared" si="5"/>
        <v>1.5</v>
      </c>
    </row>
    <row r="183" spans="1:3" x14ac:dyDescent="0.25">
      <c r="A183" s="3">
        <v>72.400000000000006</v>
      </c>
      <c r="B183" s="68">
        <f t="shared" si="4"/>
        <v>27.599999999999994</v>
      </c>
      <c r="C183" s="3">
        <f t="shared" si="5"/>
        <v>1.0999999999999943</v>
      </c>
    </row>
    <row r="184" spans="1:3" x14ac:dyDescent="0.25">
      <c r="A184" s="3">
        <v>71.400000000000006</v>
      </c>
      <c r="B184" s="68">
        <f t="shared" si="4"/>
        <v>28.599999999999994</v>
      </c>
      <c r="C184" s="3">
        <f t="shared" si="5"/>
        <v>1</v>
      </c>
    </row>
    <row r="185" spans="1:3" x14ac:dyDescent="0.25">
      <c r="A185" s="3">
        <v>71.5</v>
      </c>
      <c r="B185" s="68">
        <f t="shared" si="4"/>
        <v>28.5</v>
      </c>
      <c r="C185" s="3">
        <f t="shared" si="5"/>
        <v>9.9999999999994316E-2</v>
      </c>
    </row>
    <row r="186" spans="1:3" x14ac:dyDescent="0.25">
      <c r="A186" s="3">
        <v>73</v>
      </c>
      <c r="B186" s="68">
        <f t="shared" si="4"/>
        <v>27</v>
      </c>
      <c r="C186" s="3">
        <f t="shared" si="5"/>
        <v>1.5</v>
      </c>
    </row>
    <row r="187" spans="1:3" x14ac:dyDescent="0.25">
      <c r="A187" s="3">
        <v>74.2</v>
      </c>
      <c r="B187" s="68">
        <f t="shared" si="4"/>
        <v>25.799999999999997</v>
      </c>
      <c r="C187" s="3">
        <f t="shared" si="5"/>
        <v>1.2000000000000028</v>
      </c>
    </row>
    <row r="188" spans="1:3" x14ac:dyDescent="0.25">
      <c r="A188" s="3">
        <v>73</v>
      </c>
      <c r="B188" s="68">
        <f t="shared" si="4"/>
        <v>27</v>
      </c>
      <c r="C188" s="3">
        <f t="shared" si="5"/>
        <v>1.2000000000000028</v>
      </c>
    </row>
    <row r="189" spans="1:3" x14ac:dyDescent="0.25">
      <c r="A189" s="3">
        <v>70.5</v>
      </c>
      <c r="B189" s="68">
        <f t="shared" si="4"/>
        <v>29.5</v>
      </c>
      <c r="C189" s="3">
        <f t="shared" si="5"/>
        <v>2.5</v>
      </c>
    </row>
    <row r="190" spans="1:3" x14ac:dyDescent="0.25">
      <c r="A190" s="3">
        <v>73.400000000000006</v>
      </c>
      <c r="B190" s="68">
        <f t="shared" si="4"/>
        <v>26.599999999999994</v>
      </c>
      <c r="C190" s="3">
        <f t="shared" si="5"/>
        <v>2.9000000000000057</v>
      </c>
    </row>
    <row r="191" spans="1:3" x14ac:dyDescent="0.25">
      <c r="A191" s="3">
        <v>70.5</v>
      </c>
      <c r="B191" s="68">
        <f t="shared" si="4"/>
        <v>29.5</v>
      </c>
      <c r="C191" s="3">
        <f t="shared" si="5"/>
        <v>2.9000000000000057</v>
      </c>
    </row>
    <row r="192" spans="1:3" x14ac:dyDescent="0.25">
      <c r="A192" s="21">
        <v>65.5</v>
      </c>
      <c r="B192" s="68">
        <f t="shared" si="4"/>
        <v>34.5</v>
      </c>
      <c r="C192" s="3">
        <f t="shared" si="5"/>
        <v>5</v>
      </c>
    </row>
    <row r="193" spans="1:3" x14ac:dyDescent="0.25">
      <c r="A193" s="3">
        <v>70.5</v>
      </c>
      <c r="B193" s="68">
        <f t="shared" si="4"/>
        <v>29.5</v>
      </c>
      <c r="C193" s="3">
        <f t="shared" si="5"/>
        <v>5</v>
      </c>
    </row>
    <row r="194" spans="1:3" x14ac:dyDescent="0.25">
      <c r="A194" s="3">
        <v>73.400000000000006</v>
      </c>
      <c r="B194" s="68">
        <f t="shared" si="4"/>
        <v>26.599999999999994</v>
      </c>
      <c r="C194" s="3">
        <f t="shared" si="5"/>
        <v>2.9000000000000057</v>
      </c>
    </row>
    <row r="195" spans="1:3" x14ac:dyDescent="0.25">
      <c r="A195" s="3">
        <v>70.5</v>
      </c>
      <c r="B195" s="68">
        <f t="shared" ref="B195:B258" si="6">100-A195</f>
        <v>29.5</v>
      </c>
      <c r="C195" s="3">
        <f t="shared" si="5"/>
        <v>2.9000000000000057</v>
      </c>
    </row>
    <row r="196" spans="1:3" x14ac:dyDescent="0.25">
      <c r="A196" s="21">
        <v>65.5</v>
      </c>
      <c r="B196" s="68">
        <f t="shared" si="6"/>
        <v>34.5</v>
      </c>
      <c r="C196" s="3">
        <f t="shared" ref="C196:C259" si="7">ABS(A196-A195)</f>
        <v>5</v>
      </c>
    </row>
    <row r="197" spans="1:3" x14ac:dyDescent="0.25">
      <c r="A197" s="3">
        <v>56.5</v>
      </c>
      <c r="B197" s="68">
        <f t="shared" si="6"/>
        <v>43.5</v>
      </c>
      <c r="C197" s="3">
        <f t="shared" si="7"/>
        <v>9</v>
      </c>
    </row>
    <row r="198" spans="1:3" x14ac:dyDescent="0.25">
      <c r="A198" s="3">
        <v>59.1</v>
      </c>
      <c r="B198" s="68">
        <f t="shared" si="6"/>
        <v>40.9</v>
      </c>
      <c r="C198" s="3">
        <f t="shared" si="7"/>
        <v>2.6000000000000014</v>
      </c>
    </row>
    <row r="199" spans="1:3" x14ac:dyDescent="0.25">
      <c r="A199" s="3">
        <v>56.9</v>
      </c>
      <c r="B199" s="68">
        <f t="shared" si="6"/>
        <v>43.1</v>
      </c>
      <c r="C199" s="3">
        <f t="shared" si="7"/>
        <v>2.2000000000000028</v>
      </c>
    </row>
    <row r="200" spans="1:3" x14ac:dyDescent="0.25">
      <c r="A200" s="3">
        <v>55</v>
      </c>
      <c r="B200" s="68">
        <f t="shared" si="6"/>
        <v>45</v>
      </c>
      <c r="C200" s="3">
        <f t="shared" si="7"/>
        <v>1.8999999999999986</v>
      </c>
    </row>
    <row r="201" spans="1:3" x14ac:dyDescent="0.25">
      <c r="A201" s="3">
        <v>57.4</v>
      </c>
      <c r="B201" s="68">
        <f t="shared" si="6"/>
        <v>42.6</v>
      </c>
      <c r="C201" s="3">
        <f t="shared" si="7"/>
        <v>2.3999999999999986</v>
      </c>
    </row>
    <row r="202" spans="1:3" x14ac:dyDescent="0.25">
      <c r="A202" s="3">
        <v>54.6</v>
      </c>
      <c r="B202" s="68">
        <f t="shared" si="6"/>
        <v>45.4</v>
      </c>
      <c r="C202" s="3">
        <f t="shared" si="7"/>
        <v>2.7999999999999972</v>
      </c>
    </row>
    <row r="203" spans="1:3" x14ac:dyDescent="0.25">
      <c r="A203" s="3">
        <v>53.1</v>
      </c>
      <c r="B203" s="68">
        <f t="shared" si="6"/>
        <v>46.9</v>
      </c>
      <c r="C203" s="3">
        <f t="shared" si="7"/>
        <v>1.5</v>
      </c>
    </row>
    <row r="204" spans="1:3" x14ac:dyDescent="0.25">
      <c r="A204" s="3">
        <v>53.4</v>
      </c>
      <c r="B204" s="68">
        <f t="shared" si="6"/>
        <v>46.6</v>
      </c>
      <c r="C204" s="3">
        <f t="shared" si="7"/>
        <v>0.29999999999999716</v>
      </c>
    </row>
    <row r="205" spans="1:3" x14ac:dyDescent="0.25">
      <c r="A205" s="3">
        <v>53.6</v>
      </c>
      <c r="B205" s="68">
        <f t="shared" si="6"/>
        <v>46.4</v>
      </c>
      <c r="C205" s="3">
        <f t="shared" si="7"/>
        <v>0.20000000000000284</v>
      </c>
    </row>
    <row r="206" spans="1:3" x14ac:dyDescent="0.25">
      <c r="A206" s="3">
        <v>53.4</v>
      </c>
      <c r="B206" s="68">
        <f t="shared" si="6"/>
        <v>46.6</v>
      </c>
      <c r="C206" s="3">
        <f t="shared" si="7"/>
        <v>0.20000000000000284</v>
      </c>
    </row>
    <row r="207" spans="1:3" x14ac:dyDescent="0.25">
      <c r="A207" s="3">
        <v>52.9</v>
      </c>
      <c r="B207" s="68">
        <f t="shared" si="6"/>
        <v>47.1</v>
      </c>
      <c r="C207" s="3">
        <f t="shared" si="7"/>
        <v>0.5</v>
      </c>
    </row>
    <row r="208" spans="1:3" x14ac:dyDescent="0.25">
      <c r="A208" s="67">
        <v>51.9</v>
      </c>
      <c r="B208" s="68">
        <f t="shared" si="6"/>
        <v>48.1</v>
      </c>
      <c r="C208" s="3">
        <f t="shared" si="7"/>
        <v>1</v>
      </c>
    </row>
    <row r="209" spans="1:3" x14ac:dyDescent="0.25">
      <c r="A209" s="66">
        <v>50</v>
      </c>
      <c r="B209" s="68">
        <f t="shared" si="6"/>
        <v>50</v>
      </c>
      <c r="C209" s="3">
        <f t="shared" si="7"/>
        <v>1.8999999999999986</v>
      </c>
    </row>
    <row r="210" spans="1:3" x14ac:dyDescent="0.25">
      <c r="A210" s="3">
        <v>47.5</v>
      </c>
      <c r="B210" s="68">
        <f t="shared" si="6"/>
        <v>52.5</v>
      </c>
      <c r="C210" s="3">
        <f t="shared" si="7"/>
        <v>2.5</v>
      </c>
    </row>
    <row r="211" spans="1:3" x14ac:dyDescent="0.25">
      <c r="A211" s="3">
        <v>45.7</v>
      </c>
      <c r="B211" s="68">
        <f t="shared" si="6"/>
        <v>54.3</v>
      </c>
      <c r="C211" s="3">
        <f t="shared" si="7"/>
        <v>1.7999999999999972</v>
      </c>
    </row>
    <row r="212" spans="1:3" x14ac:dyDescent="0.25">
      <c r="A212" s="3">
        <v>47.5</v>
      </c>
      <c r="B212" s="68">
        <f t="shared" si="6"/>
        <v>52.5</v>
      </c>
      <c r="C212" s="3">
        <f t="shared" si="7"/>
        <v>1.7999999999999972</v>
      </c>
    </row>
    <row r="213" spans="1:3" x14ac:dyDescent="0.25">
      <c r="A213" s="3">
        <v>45.3</v>
      </c>
      <c r="B213" s="68">
        <f t="shared" si="6"/>
        <v>54.7</v>
      </c>
      <c r="C213" s="3">
        <f t="shared" si="7"/>
        <v>2.2000000000000028</v>
      </c>
    </row>
    <row r="214" spans="1:3" x14ac:dyDescent="0.25">
      <c r="A214" s="3">
        <v>44.3</v>
      </c>
      <c r="B214" s="68">
        <f t="shared" si="6"/>
        <v>55.7</v>
      </c>
      <c r="C214" s="3">
        <f t="shared" si="7"/>
        <v>1</v>
      </c>
    </row>
    <row r="215" spans="1:3" x14ac:dyDescent="0.25">
      <c r="A215" s="3">
        <v>39.9</v>
      </c>
      <c r="B215" s="68">
        <f t="shared" si="6"/>
        <v>60.1</v>
      </c>
      <c r="C215" s="3">
        <f t="shared" si="7"/>
        <v>4.3999999999999986</v>
      </c>
    </row>
    <row r="216" spans="1:3" x14ac:dyDescent="0.25">
      <c r="A216" s="3">
        <v>43.9</v>
      </c>
      <c r="B216" s="68">
        <f t="shared" si="6"/>
        <v>56.1</v>
      </c>
      <c r="C216" s="3">
        <f t="shared" si="7"/>
        <v>4</v>
      </c>
    </row>
    <row r="217" spans="1:3" x14ac:dyDescent="0.25">
      <c r="A217" s="3">
        <v>37.799999999999997</v>
      </c>
      <c r="B217" s="68">
        <f t="shared" si="6"/>
        <v>62.2</v>
      </c>
      <c r="C217" s="3">
        <f t="shared" si="7"/>
        <v>6.1000000000000014</v>
      </c>
    </row>
    <row r="218" spans="1:3" x14ac:dyDescent="0.25">
      <c r="A218" s="3">
        <v>42.7</v>
      </c>
      <c r="B218" s="68">
        <f t="shared" si="6"/>
        <v>57.3</v>
      </c>
      <c r="C218" s="3">
        <f t="shared" si="7"/>
        <v>4.9000000000000057</v>
      </c>
    </row>
    <row r="219" spans="1:3" x14ac:dyDescent="0.25">
      <c r="A219" s="3">
        <v>47.4</v>
      </c>
      <c r="B219" s="68">
        <f t="shared" si="6"/>
        <v>52.6</v>
      </c>
      <c r="C219" s="3">
        <f t="shared" si="7"/>
        <v>4.6999999999999957</v>
      </c>
    </row>
    <row r="220" spans="1:3" x14ac:dyDescent="0.25">
      <c r="A220" s="3">
        <v>42.7</v>
      </c>
      <c r="B220" s="68">
        <f t="shared" si="6"/>
        <v>57.3</v>
      </c>
      <c r="C220" s="3">
        <f t="shared" si="7"/>
        <v>4.6999999999999957</v>
      </c>
    </row>
    <row r="221" spans="1:3" x14ac:dyDescent="0.25">
      <c r="A221" s="3">
        <v>47.4</v>
      </c>
      <c r="B221" s="68">
        <f t="shared" si="6"/>
        <v>52.6</v>
      </c>
      <c r="C221" s="3">
        <f t="shared" si="7"/>
        <v>4.6999999999999957</v>
      </c>
    </row>
    <row r="222" spans="1:3" x14ac:dyDescent="0.25">
      <c r="A222" s="3">
        <v>50</v>
      </c>
      <c r="B222" s="68">
        <f t="shared" si="6"/>
        <v>50</v>
      </c>
      <c r="C222" s="3">
        <f t="shared" si="7"/>
        <v>2.6000000000000014</v>
      </c>
    </row>
    <row r="223" spans="1:3" x14ac:dyDescent="0.25">
      <c r="A223" s="3">
        <v>47.3</v>
      </c>
      <c r="B223" s="68">
        <f t="shared" si="6"/>
        <v>52.7</v>
      </c>
      <c r="C223" s="3">
        <f t="shared" si="7"/>
        <v>2.7000000000000028</v>
      </c>
    </row>
    <row r="224" spans="1:3" x14ac:dyDescent="0.25">
      <c r="A224" s="3">
        <v>45.3</v>
      </c>
      <c r="B224" s="68">
        <f t="shared" si="6"/>
        <v>54.7</v>
      </c>
      <c r="C224" s="3">
        <f t="shared" si="7"/>
        <v>2</v>
      </c>
    </row>
    <row r="225" spans="1:3" x14ac:dyDescent="0.25">
      <c r="A225" s="3">
        <v>47.3</v>
      </c>
      <c r="B225" s="68">
        <f t="shared" si="6"/>
        <v>52.7</v>
      </c>
      <c r="C225" s="3">
        <f t="shared" si="7"/>
        <v>2</v>
      </c>
    </row>
    <row r="226" spans="1:3" x14ac:dyDescent="0.25">
      <c r="A226" s="3">
        <v>44.8</v>
      </c>
      <c r="B226" s="68">
        <f t="shared" si="6"/>
        <v>55.2</v>
      </c>
      <c r="C226" s="3">
        <f t="shared" si="7"/>
        <v>2.5</v>
      </c>
    </row>
    <row r="227" spans="1:3" x14ac:dyDescent="0.25">
      <c r="A227" s="3">
        <v>43.8</v>
      </c>
      <c r="B227" s="68">
        <f t="shared" si="6"/>
        <v>56.2</v>
      </c>
      <c r="C227" s="3">
        <f t="shared" si="7"/>
        <v>1</v>
      </c>
    </row>
    <row r="228" spans="1:3" x14ac:dyDescent="0.25">
      <c r="A228" s="3">
        <v>46.5</v>
      </c>
      <c r="B228" s="68">
        <f t="shared" si="6"/>
        <v>53.5</v>
      </c>
      <c r="C228" s="3">
        <f t="shared" si="7"/>
        <v>2.7000000000000028</v>
      </c>
    </row>
    <row r="229" spans="1:3" x14ac:dyDescent="0.25">
      <c r="A229" s="3">
        <v>48.5</v>
      </c>
      <c r="B229" s="68">
        <f t="shared" si="6"/>
        <v>51.5</v>
      </c>
      <c r="C229" s="3">
        <f t="shared" si="7"/>
        <v>2</v>
      </c>
    </row>
    <row r="230" spans="1:3" x14ac:dyDescent="0.25">
      <c r="A230" s="3">
        <v>49.6</v>
      </c>
      <c r="B230" s="68">
        <f t="shared" si="6"/>
        <v>50.4</v>
      </c>
      <c r="C230" s="3">
        <f t="shared" si="7"/>
        <v>1.1000000000000014</v>
      </c>
    </row>
    <row r="231" spans="1:3" x14ac:dyDescent="0.25">
      <c r="A231" s="3">
        <v>50</v>
      </c>
      <c r="B231" s="68">
        <f t="shared" si="6"/>
        <v>50</v>
      </c>
      <c r="C231" s="3">
        <f t="shared" si="7"/>
        <v>0.39999999999999858</v>
      </c>
    </row>
    <row r="232" spans="1:3" x14ac:dyDescent="0.25">
      <c r="A232" s="3">
        <v>47</v>
      </c>
      <c r="B232" s="68">
        <f t="shared" si="6"/>
        <v>53</v>
      </c>
      <c r="C232" s="3">
        <f t="shared" si="7"/>
        <v>3</v>
      </c>
    </row>
    <row r="233" spans="1:3" x14ac:dyDescent="0.25">
      <c r="A233" s="3">
        <v>44.7</v>
      </c>
      <c r="B233" s="68">
        <f t="shared" si="6"/>
        <v>55.3</v>
      </c>
      <c r="C233" s="3">
        <f t="shared" si="7"/>
        <v>2.2999999999999972</v>
      </c>
    </row>
    <row r="234" spans="1:3" x14ac:dyDescent="0.25">
      <c r="A234" s="3">
        <v>47</v>
      </c>
      <c r="B234" s="68">
        <f t="shared" si="6"/>
        <v>53</v>
      </c>
      <c r="C234" s="3">
        <f t="shared" si="7"/>
        <v>2.2999999999999972</v>
      </c>
    </row>
    <row r="235" spans="1:3" x14ac:dyDescent="0.25">
      <c r="A235" s="3">
        <v>44.2</v>
      </c>
      <c r="B235" s="68">
        <f t="shared" si="6"/>
        <v>55.8</v>
      </c>
      <c r="C235" s="3">
        <f t="shared" si="7"/>
        <v>2.7999999999999972</v>
      </c>
    </row>
    <row r="236" spans="1:3" x14ac:dyDescent="0.25">
      <c r="A236" s="3">
        <v>43</v>
      </c>
      <c r="B236" s="68">
        <f t="shared" si="6"/>
        <v>57</v>
      </c>
      <c r="C236" s="3">
        <f t="shared" si="7"/>
        <v>1.2000000000000028</v>
      </c>
    </row>
    <row r="237" spans="1:3" x14ac:dyDescent="0.25">
      <c r="A237" s="3">
        <v>46.1</v>
      </c>
      <c r="B237" s="68">
        <f t="shared" si="6"/>
        <v>53.9</v>
      </c>
      <c r="C237" s="3">
        <f t="shared" si="7"/>
        <v>3.1000000000000014</v>
      </c>
    </row>
    <row r="238" spans="1:3" x14ac:dyDescent="0.25">
      <c r="A238" s="3">
        <v>48.3</v>
      </c>
      <c r="B238" s="68">
        <f t="shared" si="6"/>
        <v>51.7</v>
      </c>
      <c r="C238" s="3">
        <f t="shared" si="7"/>
        <v>2.1999999999999957</v>
      </c>
    </row>
    <row r="239" spans="1:3" x14ac:dyDescent="0.25">
      <c r="A239" s="3">
        <v>49.6</v>
      </c>
      <c r="B239" s="68">
        <f t="shared" si="6"/>
        <v>50.4</v>
      </c>
      <c r="C239" s="3">
        <f t="shared" si="7"/>
        <v>1.3000000000000043</v>
      </c>
    </row>
    <row r="240" spans="1:3" x14ac:dyDescent="0.25">
      <c r="A240" s="3">
        <v>50</v>
      </c>
      <c r="B240" s="68">
        <f t="shared" si="6"/>
        <v>50</v>
      </c>
      <c r="C240" s="3">
        <f t="shared" si="7"/>
        <v>0.39999999999999858</v>
      </c>
    </row>
    <row r="241" spans="1:3" x14ac:dyDescent="0.25">
      <c r="A241" s="3">
        <v>46.5</v>
      </c>
      <c r="B241" s="68">
        <f t="shared" si="6"/>
        <v>53.5</v>
      </c>
      <c r="C241" s="3">
        <f t="shared" si="7"/>
        <v>3.5</v>
      </c>
    </row>
    <row r="242" spans="1:3" x14ac:dyDescent="0.25">
      <c r="A242" s="3">
        <v>51.1</v>
      </c>
      <c r="B242" s="68">
        <f t="shared" si="6"/>
        <v>48.9</v>
      </c>
      <c r="C242" s="3">
        <f t="shared" si="7"/>
        <v>4.6000000000000014</v>
      </c>
    </row>
    <row r="243" spans="1:3" x14ac:dyDescent="0.25">
      <c r="A243" s="3">
        <v>46.6</v>
      </c>
      <c r="B243" s="68">
        <f t="shared" si="6"/>
        <v>53.4</v>
      </c>
      <c r="C243" s="3">
        <f t="shared" si="7"/>
        <v>4.5</v>
      </c>
    </row>
    <row r="244" spans="1:3" x14ac:dyDescent="0.25">
      <c r="A244" s="3">
        <v>43.4</v>
      </c>
      <c r="B244" s="68">
        <f t="shared" si="6"/>
        <v>56.6</v>
      </c>
      <c r="C244" s="3">
        <f t="shared" si="7"/>
        <v>3.2000000000000028</v>
      </c>
    </row>
    <row r="245" spans="1:3" x14ac:dyDescent="0.25">
      <c r="A245" s="3">
        <v>42.1</v>
      </c>
      <c r="B245" s="68">
        <f t="shared" si="6"/>
        <v>57.9</v>
      </c>
      <c r="C245" s="3">
        <f t="shared" si="7"/>
        <v>1.2999999999999972</v>
      </c>
    </row>
    <row r="246" spans="1:3" x14ac:dyDescent="0.25">
      <c r="A246" s="3">
        <v>45.5</v>
      </c>
      <c r="B246" s="68">
        <f t="shared" si="6"/>
        <v>54.5</v>
      </c>
      <c r="C246" s="3">
        <f t="shared" si="7"/>
        <v>3.3999999999999986</v>
      </c>
    </row>
    <row r="247" spans="1:3" x14ac:dyDescent="0.25">
      <c r="A247" s="3">
        <v>41</v>
      </c>
      <c r="B247" s="68">
        <f t="shared" si="6"/>
        <v>59</v>
      </c>
      <c r="C247" s="3">
        <f t="shared" si="7"/>
        <v>4.5</v>
      </c>
    </row>
    <row r="248" spans="1:3" x14ac:dyDescent="0.25">
      <c r="A248" s="3">
        <v>45.5</v>
      </c>
      <c r="B248" s="68">
        <f t="shared" si="6"/>
        <v>54.5</v>
      </c>
      <c r="C248" s="3">
        <f t="shared" si="7"/>
        <v>4.5</v>
      </c>
    </row>
    <row r="249" spans="1:3" x14ac:dyDescent="0.25">
      <c r="A249" s="3">
        <v>48.7</v>
      </c>
      <c r="B249" s="68">
        <f t="shared" si="6"/>
        <v>51.3</v>
      </c>
      <c r="C249" s="3">
        <f t="shared" si="7"/>
        <v>3.2000000000000028</v>
      </c>
    </row>
    <row r="250" spans="1:3" x14ac:dyDescent="0.25">
      <c r="A250" s="3">
        <v>50</v>
      </c>
      <c r="B250" s="68">
        <f t="shared" si="6"/>
        <v>50</v>
      </c>
      <c r="C250" s="3">
        <f t="shared" si="7"/>
        <v>1.2999999999999972</v>
      </c>
    </row>
    <row r="251" spans="1:3" x14ac:dyDescent="0.25">
      <c r="A251" s="3">
        <v>57.3</v>
      </c>
      <c r="B251" s="68">
        <f t="shared" si="6"/>
        <v>42.7</v>
      </c>
      <c r="C251" s="3">
        <f t="shared" si="7"/>
        <v>7.2999999999999972</v>
      </c>
    </row>
    <row r="252" spans="1:3" x14ac:dyDescent="0.25">
      <c r="A252" s="3">
        <v>67.900000000000006</v>
      </c>
      <c r="B252" s="68">
        <f t="shared" si="6"/>
        <v>32.099999999999994</v>
      </c>
      <c r="C252" s="3">
        <f t="shared" si="7"/>
        <v>10.600000000000009</v>
      </c>
    </row>
    <row r="253" spans="1:3" x14ac:dyDescent="0.25">
      <c r="A253" s="3">
        <v>60.7</v>
      </c>
      <c r="B253" s="68">
        <f t="shared" si="6"/>
        <v>39.299999999999997</v>
      </c>
      <c r="C253" s="3">
        <f t="shared" si="7"/>
        <v>7.2000000000000028</v>
      </c>
    </row>
    <row r="254" spans="1:3" x14ac:dyDescent="0.25">
      <c r="A254" s="3">
        <v>52.6</v>
      </c>
      <c r="B254" s="68">
        <f t="shared" si="6"/>
        <v>47.4</v>
      </c>
      <c r="C254" s="3">
        <f t="shared" si="7"/>
        <v>8.1000000000000014</v>
      </c>
    </row>
    <row r="255" spans="1:3" x14ac:dyDescent="0.25">
      <c r="A255" s="3">
        <v>45</v>
      </c>
      <c r="B255" s="68">
        <f t="shared" si="6"/>
        <v>55</v>
      </c>
      <c r="C255" s="3">
        <f t="shared" si="7"/>
        <v>7.6000000000000014</v>
      </c>
    </row>
    <row r="256" spans="1:3" x14ac:dyDescent="0.25">
      <c r="A256" s="3">
        <v>40.6</v>
      </c>
      <c r="B256" s="68">
        <f t="shared" si="6"/>
        <v>59.4</v>
      </c>
      <c r="C256" s="3">
        <f t="shared" si="7"/>
        <v>4.3999999999999986</v>
      </c>
    </row>
    <row r="257" spans="1:3" x14ac:dyDescent="0.25">
      <c r="A257" s="3">
        <v>44.7</v>
      </c>
      <c r="B257" s="68">
        <f t="shared" si="6"/>
        <v>55.3</v>
      </c>
      <c r="C257" s="3">
        <f t="shared" si="7"/>
        <v>4.1000000000000014</v>
      </c>
    </row>
    <row r="258" spans="1:3" x14ac:dyDescent="0.25">
      <c r="A258" s="3">
        <v>47.7</v>
      </c>
      <c r="B258" s="68">
        <f t="shared" si="6"/>
        <v>52.3</v>
      </c>
      <c r="C258" s="3">
        <f t="shared" si="7"/>
        <v>3</v>
      </c>
    </row>
    <row r="259" spans="1:3" x14ac:dyDescent="0.25">
      <c r="A259" s="3">
        <v>44.7</v>
      </c>
      <c r="B259" s="68">
        <f t="shared" ref="B259:B304" si="8">100-A259</f>
        <v>55.3</v>
      </c>
      <c r="C259" s="3">
        <f t="shared" si="7"/>
        <v>3</v>
      </c>
    </row>
    <row r="260" spans="1:3" x14ac:dyDescent="0.25">
      <c r="A260" s="3">
        <v>48.4</v>
      </c>
      <c r="B260" s="68">
        <f t="shared" si="8"/>
        <v>51.6</v>
      </c>
      <c r="C260" s="3">
        <f t="shared" ref="C260:C304" si="9">ABS(A260-A259)</f>
        <v>3.6999999999999957</v>
      </c>
    </row>
    <row r="261" spans="1:3" x14ac:dyDescent="0.25">
      <c r="A261" s="3">
        <v>50</v>
      </c>
      <c r="B261" s="68">
        <f t="shared" si="8"/>
        <v>50</v>
      </c>
      <c r="C261" s="3">
        <f t="shared" si="9"/>
        <v>1.6000000000000014</v>
      </c>
    </row>
    <row r="262" spans="1:3" x14ac:dyDescent="0.25">
      <c r="A262" s="3">
        <v>45.9</v>
      </c>
      <c r="B262" s="68">
        <f t="shared" si="8"/>
        <v>54.1</v>
      </c>
      <c r="C262" s="3">
        <f t="shared" si="9"/>
        <v>4.1000000000000014</v>
      </c>
    </row>
    <row r="263" spans="1:3" x14ac:dyDescent="0.25">
      <c r="A263" s="3">
        <v>51.3</v>
      </c>
      <c r="B263" s="68">
        <f t="shared" si="8"/>
        <v>48.7</v>
      </c>
      <c r="C263" s="3">
        <f t="shared" si="9"/>
        <v>5.3999999999999986</v>
      </c>
    </row>
    <row r="264" spans="1:3" x14ac:dyDescent="0.25">
      <c r="A264" s="3">
        <v>60.7</v>
      </c>
      <c r="B264" s="68">
        <f t="shared" si="8"/>
        <v>39.299999999999997</v>
      </c>
      <c r="C264" s="3">
        <f t="shared" si="9"/>
        <v>9.4000000000000057</v>
      </c>
    </row>
    <row r="265" spans="1:3" x14ac:dyDescent="0.25">
      <c r="A265" s="3">
        <v>52.6</v>
      </c>
      <c r="B265" s="68">
        <f t="shared" si="8"/>
        <v>47.4</v>
      </c>
      <c r="C265" s="3">
        <f t="shared" si="9"/>
        <v>8.1000000000000014</v>
      </c>
    </row>
    <row r="266" spans="1:3" x14ac:dyDescent="0.25">
      <c r="A266" s="3">
        <v>45</v>
      </c>
      <c r="B266" s="68">
        <f t="shared" si="8"/>
        <v>55</v>
      </c>
      <c r="C266" s="3">
        <f t="shared" si="9"/>
        <v>7.6000000000000014</v>
      </c>
    </row>
    <row r="267" spans="1:3" x14ac:dyDescent="0.25">
      <c r="A267" s="3">
        <v>52.6</v>
      </c>
      <c r="B267" s="68">
        <f t="shared" si="8"/>
        <v>47.4</v>
      </c>
      <c r="C267" s="3">
        <f t="shared" si="9"/>
        <v>7.6000000000000014</v>
      </c>
    </row>
    <row r="268" spans="1:3" x14ac:dyDescent="0.25">
      <c r="A268" s="3">
        <v>45</v>
      </c>
      <c r="B268" s="68">
        <f t="shared" si="8"/>
        <v>55</v>
      </c>
      <c r="C268" s="3">
        <f t="shared" si="9"/>
        <v>7.6000000000000014</v>
      </c>
    </row>
    <row r="269" spans="1:3" x14ac:dyDescent="0.25">
      <c r="A269" s="3">
        <v>40.6</v>
      </c>
      <c r="B269" s="68">
        <f t="shared" si="8"/>
        <v>59.4</v>
      </c>
      <c r="C269" s="3">
        <f t="shared" si="9"/>
        <v>4.3999999999999986</v>
      </c>
    </row>
    <row r="270" spans="1:3" x14ac:dyDescent="0.25">
      <c r="A270" s="3">
        <v>44.7</v>
      </c>
      <c r="B270" s="68">
        <f t="shared" si="8"/>
        <v>55.3</v>
      </c>
      <c r="C270" s="3">
        <f t="shared" si="9"/>
        <v>4.1000000000000014</v>
      </c>
    </row>
    <row r="271" spans="1:3" x14ac:dyDescent="0.25">
      <c r="A271" s="3">
        <v>47.7</v>
      </c>
      <c r="B271" s="68">
        <f t="shared" si="8"/>
        <v>52.3</v>
      </c>
      <c r="C271" s="3">
        <f t="shared" si="9"/>
        <v>3</v>
      </c>
    </row>
    <row r="272" spans="1:3" x14ac:dyDescent="0.25">
      <c r="A272" s="3">
        <v>44.7</v>
      </c>
      <c r="B272" s="68">
        <f t="shared" si="8"/>
        <v>55.3</v>
      </c>
      <c r="C272" s="3">
        <f t="shared" si="9"/>
        <v>3</v>
      </c>
    </row>
    <row r="273" spans="1:3" x14ac:dyDescent="0.25">
      <c r="A273" s="3">
        <v>48.4</v>
      </c>
      <c r="B273" s="68">
        <f t="shared" si="8"/>
        <v>51.6</v>
      </c>
      <c r="C273" s="3">
        <f t="shared" si="9"/>
        <v>3.6999999999999957</v>
      </c>
    </row>
    <row r="274" spans="1:3" x14ac:dyDescent="0.25">
      <c r="A274" s="3">
        <v>50</v>
      </c>
      <c r="B274" s="68">
        <f t="shared" si="8"/>
        <v>50</v>
      </c>
      <c r="C274" s="3">
        <f t="shared" si="9"/>
        <v>1.6000000000000014</v>
      </c>
    </row>
    <row r="275" spans="1:3" x14ac:dyDescent="0.25">
      <c r="A275" s="3">
        <v>45.9</v>
      </c>
      <c r="B275" s="68">
        <f t="shared" si="8"/>
        <v>54.1</v>
      </c>
      <c r="C275" s="3">
        <f t="shared" si="9"/>
        <v>4.1000000000000014</v>
      </c>
    </row>
    <row r="276" spans="1:3" x14ac:dyDescent="0.25">
      <c r="A276" s="3">
        <v>51.3</v>
      </c>
      <c r="B276" s="68">
        <f t="shared" si="8"/>
        <v>48.7</v>
      </c>
      <c r="C276" s="3">
        <f t="shared" si="9"/>
        <v>5.3999999999999986</v>
      </c>
    </row>
    <row r="277" spans="1:3" x14ac:dyDescent="0.25">
      <c r="A277" s="3">
        <v>46</v>
      </c>
      <c r="B277" s="68">
        <f t="shared" si="8"/>
        <v>54</v>
      </c>
      <c r="C277" s="3">
        <f t="shared" si="9"/>
        <v>5.2999999999999972</v>
      </c>
    </row>
    <row r="278" spans="1:3" x14ac:dyDescent="0.25">
      <c r="A278" s="3">
        <v>42.2</v>
      </c>
      <c r="B278" s="68">
        <f t="shared" si="8"/>
        <v>57.8</v>
      </c>
      <c r="C278" s="3">
        <f t="shared" si="9"/>
        <v>3.7999999999999972</v>
      </c>
    </row>
    <row r="279" spans="1:3" x14ac:dyDescent="0.25">
      <c r="A279" s="3">
        <v>40.6</v>
      </c>
      <c r="B279" s="68">
        <f t="shared" si="8"/>
        <v>59.4</v>
      </c>
      <c r="C279" s="3">
        <f t="shared" si="9"/>
        <v>1.6000000000000014</v>
      </c>
    </row>
    <row r="280" spans="1:3" x14ac:dyDescent="0.25">
      <c r="A280" s="3">
        <v>33.4</v>
      </c>
      <c r="B280" s="68">
        <f t="shared" si="8"/>
        <v>66.599999999999994</v>
      </c>
      <c r="C280" s="3">
        <f t="shared" si="9"/>
        <v>7.2000000000000028</v>
      </c>
    </row>
    <row r="281" spans="1:3" x14ac:dyDescent="0.25">
      <c r="A281" s="3">
        <v>22.7</v>
      </c>
      <c r="B281" s="68">
        <f t="shared" si="8"/>
        <v>77.3</v>
      </c>
      <c r="C281" s="3">
        <f t="shared" si="9"/>
        <v>10.7</v>
      </c>
    </row>
    <row r="282" spans="1:3" x14ac:dyDescent="0.25">
      <c r="A282" s="3">
        <v>29.9</v>
      </c>
      <c r="B282" s="68">
        <f t="shared" si="8"/>
        <v>70.099999999999994</v>
      </c>
      <c r="C282" s="3">
        <f t="shared" si="9"/>
        <v>7.1999999999999993</v>
      </c>
    </row>
    <row r="283" spans="1:3" x14ac:dyDescent="0.25">
      <c r="A283" s="3">
        <v>38</v>
      </c>
      <c r="B283" s="68">
        <f t="shared" si="8"/>
        <v>62</v>
      </c>
      <c r="C283" s="3">
        <f t="shared" si="9"/>
        <v>8.1000000000000014</v>
      </c>
    </row>
    <row r="284" spans="1:3" x14ac:dyDescent="0.25">
      <c r="A284" s="3">
        <v>45.7</v>
      </c>
      <c r="B284" s="68">
        <f t="shared" si="8"/>
        <v>54.3</v>
      </c>
      <c r="C284" s="3">
        <f t="shared" si="9"/>
        <v>7.7000000000000028</v>
      </c>
    </row>
    <row r="285" spans="1:3" x14ac:dyDescent="0.25">
      <c r="A285" s="3">
        <v>38</v>
      </c>
      <c r="B285" s="68">
        <f t="shared" si="8"/>
        <v>62</v>
      </c>
      <c r="C285" s="3">
        <f t="shared" si="9"/>
        <v>7.7000000000000028</v>
      </c>
    </row>
    <row r="286" spans="1:3" x14ac:dyDescent="0.25">
      <c r="A286" s="3">
        <v>45.7</v>
      </c>
      <c r="B286" s="68">
        <f t="shared" si="8"/>
        <v>54.3</v>
      </c>
      <c r="C286" s="3">
        <f t="shared" si="9"/>
        <v>7.7000000000000028</v>
      </c>
    </row>
    <row r="287" spans="1:3" x14ac:dyDescent="0.25">
      <c r="A287" s="3">
        <v>50</v>
      </c>
      <c r="B287" s="68">
        <f t="shared" si="8"/>
        <v>50</v>
      </c>
      <c r="C287" s="3">
        <f t="shared" si="9"/>
        <v>4.2999999999999972</v>
      </c>
    </row>
    <row r="288" spans="1:3" x14ac:dyDescent="0.25">
      <c r="A288" s="3">
        <v>57.3</v>
      </c>
      <c r="B288" s="68">
        <f t="shared" si="8"/>
        <v>42.7</v>
      </c>
      <c r="C288" s="3">
        <f t="shared" si="9"/>
        <v>7.2999999999999972</v>
      </c>
    </row>
    <row r="289" spans="1:3" x14ac:dyDescent="0.25">
      <c r="A289" s="3">
        <v>51.3</v>
      </c>
      <c r="B289" s="68">
        <f t="shared" si="8"/>
        <v>48.7</v>
      </c>
      <c r="C289" s="3">
        <f t="shared" si="9"/>
        <v>6</v>
      </c>
    </row>
    <row r="290" spans="1:3" x14ac:dyDescent="0.25">
      <c r="A290" s="3">
        <v>60.7</v>
      </c>
      <c r="B290" s="68">
        <f t="shared" si="8"/>
        <v>39.299999999999997</v>
      </c>
      <c r="C290" s="3">
        <f t="shared" si="9"/>
        <v>9.4000000000000057</v>
      </c>
    </row>
    <row r="291" spans="1:3" x14ac:dyDescent="0.25">
      <c r="A291" s="21">
        <v>75.099999999999994</v>
      </c>
      <c r="B291" s="68">
        <f t="shared" si="8"/>
        <v>24.900000000000006</v>
      </c>
      <c r="C291" s="3">
        <f t="shared" si="9"/>
        <v>14.399999999999991</v>
      </c>
    </row>
    <row r="292" spans="1:3" x14ac:dyDescent="0.25">
      <c r="A292" s="3">
        <v>90.6</v>
      </c>
      <c r="B292" s="68">
        <f t="shared" si="8"/>
        <v>9.4000000000000057</v>
      </c>
      <c r="C292" s="3">
        <f t="shared" si="9"/>
        <v>15.5</v>
      </c>
    </row>
    <row r="293" spans="1:3" x14ac:dyDescent="0.25">
      <c r="A293" s="3">
        <v>83.4</v>
      </c>
      <c r="B293" s="68">
        <f t="shared" si="8"/>
        <v>16.599999999999994</v>
      </c>
      <c r="C293" s="3">
        <f t="shared" si="9"/>
        <v>7.1999999999999886</v>
      </c>
    </row>
    <row r="294" spans="1:3" x14ac:dyDescent="0.25">
      <c r="A294" s="3">
        <v>89.4</v>
      </c>
      <c r="B294" s="68">
        <f t="shared" si="8"/>
        <v>10.599999999999994</v>
      </c>
      <c r="C294" s="3">
        <f t="shared" si="9"/>
        <v>6</v>
      </c>
    </row>
    <row r="295" spans="1:3" x14ac:dyDescent="0.25">
      <c r="A295" s="3">
        <v>79.900000000000006</v>
      </c>
      <c r="B295" s="68">
        <f t="shared" si="8"/>
        <v>20.099999999999994</v>
      </c>
      <c r="C295" s="3">
        <f t="shared" si="9"/>
        <v>9.5</v>
      </c>
    </row>
    <row r="296" spans="1:3" x14ac:dyDescent="0.25">
      <c r="A296" s="3">
        <v>88</v>
      </c>
      <c r="B296" s="68">
        <f t="shared" si="8"/>
        <v>12</v>
      </c>
      <c r="C296" s="3">
        <f t="shared" si="9"/>
        <v>8.0999999999999943</v>
      </c>
    </row>
    <row r="297" spans="1:3" x14ac:dyDescent="0.25">
      <c r="A297" s="71">
        <v>95.7</v>
      </c>
      <c r="B297" s="68">
        <f t="shared" si="8"/>
        <v>4.2999999999999972</v>
      </c>
      <c r="C297" s="3">
        <f t="shared" si="9"/>
        <v>7.7000000000000028</v>
      </c>
    </row>
    <row r="298" spans="1:3" x14ac:dyDescent="0.25">
      <c r="A298" s="3">
        <v>88</v>
      </c>
      <c r="B298" s="68">
        <f t="shared" si="8"/>
        <v>12</v>
      </c>
      <c r="C298" s="3">
        <f t="shared" si="9"/>
        <v>7.7000000000000028</v>
      </c>
    </row>
    <row r="299" spans="1:3" x14ac:dyDescent="0.25">
      <c r="A299" s="71">
        <v>95.7</v>
      </c>
      <c r="B299" s="68">
        <f t="shared" si="8"/>
        <v>4.2999999999999972</v>
      </c>
      <c r="C299" s="3">
        <f t="shared" si="9"/>
        <v>7.7000000000000028</v>
      </c>
    </row>
    <row r="300" spans="1:3" x14ac:dyDescent="0.25">
      <c r="A300" s="3">
        <v>88</v>
      </c>
      <c r="B300" s="68">
        <f t="shared" si="8"/>
        <v>12</v>
      </c>
      <c r="C300" s="3">
        <f t="shared" si="9"/>
        <v>7.7000000000000028</v>
      </c>
    </row>
    <row r="301" spans="1:3" x14ac:dyDescent="0.25">
      <c r="A301" s="71">
        <v>95.7</v>
      </c>
      <c r="B301" s="68">
        <f t="shared" si="8"/>
        <v>4.2999999999999972</v>
      </c>
      <c r="C301" s="3">
        <f t="shared" si="9"/>
        <v>7.7000000000000028</v>
      </c>
    </row>
    <row r="302" spans="1:3" x14ac:dyDescent="0.25">
      <c r="A302" s="3">
        <v>88</v>
      </c>
      <c r="B302" s="68">
        <f t="shared" si="8"/>
        <v>12</v>
      </c>
      <c r="C302" s="3">
        <f t="shared" si="9"/>
        <v>7.7000000000000028</v>
      </c>
    </row>
    <row r="303" spans="1:3" x14ac:dyDescent="0.25">
      <c r="A303" s="71">
        <v>95.7</v>
      </c>
      <c r="B303" s="68">
        <f t="shared" si="8"/>
        <v>4.2999999999999972</v>
      </c>
      <c r="C303" s="3">
        <f t="shared" si="9"/>
        <v>7.7000000000000028</v>
      </c>
    </row>
    <row r="304" spans="1:3" x14ac:dyDescent="0.25">
      <c r="A304" s="3">
        <v>100</v>
      </c>
      <c r="B304" s="68">
        <f t="shared" si="8"/>
        <v>0</v>
      </c>
      <c r="C304" s="3">
        <f t="shared" si="9"/>
        <v>4.2999999999999972</v>
      </c>
    </row>
    <row r="305" spans="1:3" x14ac:dyDescent="0.25">
      <c r="B305" s="33"/>
    </row>
    <row r="306" spans="1:3" x14ac:dyDescent="0.25">
      <c r="A306" s="3">
        <f>AVERAGE(A2:A304)</f>
        <v>58.604620462046228</v>
      </c>
      <c r="B306" s="3">
        <f>AVERAGE(B2:B304)</f>
        <v>41.395379537953787</v>
      </c>
      <c r="C306" s="3">
        <f>MAX(C2:C304)</f>
        <v>15.5</v>
      </c>
    </row>
    <row r="307" spans="1:3" x14ac:dyDescent="0.25">
      <c r="A307" s="3">
        <f>MIN(A2:A304)</f>
        <v>22.7</v>
      </c>
      <c r="B307" s="33"/>
      <c r="C307">
        <f>AVERAGE(C2:C304)</f>
        <v>2.4996688741721877</v>
      </c>
    </row>
    <row r="308" spans="1:3" x14ac:dyDescent="0.25">
      <c r="B308" s="33"/>
    </row>
    <row r="309" spans="1:3" x14ac:dyDescent="0.25">
      <c r="B309" s="33"/>
    </row>
    <row r="310" spans="1:3" x14ac:dyDescent="0.25">
      <c r="B310" s="33"/>
    </row>
    <row r="311" spans="1:3" x14ac:dyDescent="0.25">
      <c r="B311" s="33"/>
    </row>
    <row r="312" spans="1:3" x14ac:dyDescent="0.25">
      <c r="B312" s="33"/>
    </row>
    <row r="313" spans="1:3" x14ac:dyDescent="0.25">
      <c r="B313" s="33"/>
    </row>
    <row r="314" spans="1:3" x14ac:dyDescent="0.25">
      <c r="B314" s="33"/>
    </row>
    <row r="315" spans="1:3" x14ac:dyDescent="0.25">
      <c r="B315" s="33"/>
    </row>
    <row r="316" spans="1:3" x14ac:dyDescent="0.25">
      <c r="B316" s="33"/>
    </row>
    <row r="317" spans="1:3" x14ac:dyDescent="0.25">
      <c r="B317" s="33"/>
    </row>
    <row r="318" spans="1:3" x14ac:dyDescent="0.25">
      <c r="B318" s="33"/>
    </row>
    <row r="319" spans="1:3" x14ac:dyDescent="0.25">
      <c r="B319" s="33"/>
    </row>
    <row r="320" spans="1:3" x14ac:dyDescent="0.25">
      <c r="B320" s="33"/>
    </row>
    <row r="321" spans="2:2" x14ac:dyDescent="0.25">
      <c r="B321" s="33"/>
    </row>
    <row r="322" spans="2:2" x14ac:dyDescent="0.25">
      <c r="B322" s="33"/>
    </row>
    <row r="323" spans="2:2" x14ac:dyDescent="0.25">
      <c r="B323" s="33"/>
    </row>
    <row r="324" spans="2:2" x14ac:dyDescent="0.25">
      <c r="B324" s="33"/>
    </row>
    <row r="325" spans="2:2" x14ac:dyDescent="0.25">
      <c r="B325" s="33"/>
    </row>
    <row r="326" spans="2:2" x14ac:dyDescent="0.25">
      <c r="B326" s="33"/>
    </row>
    <row r="327" spans="2:2" x14ac:dyDescent="0.25">
      <c r="B327" s="33"/>
    </row>
    <row r="328" spans="2:2" x14ac:dyDescent="0.25">
      <c r="B328" s="33"/>
    </row>
    <row r="329" spans="2:2" x14ac:dyDescent="0.25">
      <c r="B329" s="33"/>
    </row>
    <row r="330" spans="2:2" x14ac:dyDescent="0.25">
      <c r="B330" s="33"/>
    </row>
    <row r="331" spans="2:2" x14ac:dyDescent="0.25">
      <c r="B331" s="33"/>
    </row>
    <row r="332" spans="2:2" x14ac:dyDescent="0.25">
      <c r="B332" s="33"/>
    </row>
    <row r="333" spans="2:2" x14ac:dyDescent="0.25">
      <c r="B333" s="33"/>
    </row>
    <row r="334" spans="2:2" x14ac:dyDescent="0.25">
      <c r="B334" s="33"/>
    </row>
    <row r="335" spans="2:2" x14ac:dyDescent="0.25">
      <c r="B335" s="33"/>
    </row>
    <row r="336" spans="2:2" x14ac:dyDescent="0.25">
      <c r="B336" s="33"/>
    </row>
    <row r="337" spans="2:2" x14ac:dyDescent="0.25">
      <c r="B337" s="33"/>
    </row>
    <row r="338" spans="2:2" x14ac:dyDescent="0.25">
      <c r="B338" s="33"/>
    </row>
    <row r="339" spans="2:2" x14ac:dyDescent="0.25">
      <c r="B339" s="33"/>
    </row>
    <row r="340" spans="2:2" x14ac:dyDescent="0.25">
      <c r="B340" s="33"/>
    </row>
    <row r="341" spans="2:2" x14ac:dyDescent="0.25">
      <c r="B341" s="33"/>
    </row>
    <row r="342" spans="2:2" x14ac:dyDescent="0.25">
      <c r="B342" s="33"/>
    </row>
    <row r="343" spans="2:2" x14ac:dyDescent="0.25">
      <c r="B343" s="33"/>
    </row>
    <row r="344" spans="2:2" x14ac:dyDescent="0.25">
      <c r="B344" s="33"/>
    </row>
    <row r="345" spans="2:2" x14ac:dyDescent="0.25">
      <c r="B345" s="33"/>
    </row>
    <row r="346" spans="2:2" x14ac:dyDescent="0.25">
      <c r="B346" s="33"/>
    </row>
    <row r="347" spans="2:2" x14ac:dyDescent="0.25">
      <c r="B347" s="33"/>
    </row>
    <row r="348" spans="2:2" x14ac:dyDescent="0.25">
      <c r="B348" s="33"/>
    </row>
    <row r="349" spans="2:2" x14ac:dyDescent="0.25">
      <c r="B349" s="33"/>
    </row>
    <row r="350" spans="2:2" x14ac:dyDescent="0.25">
      <c r="B350" s="33"/>
    </row>
    <row r="351" spans="2:2" x14ac:dyDescent="0.25">
      <c r="B351" s="33"/>
    </row>
    <row r="352" spans="2:2" x14ac:dyDescent="0.25">
      <c r="B352" s="33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H L 7 Q T u A v + a K p A A A A + A A A A B I A H A B D b 2 5 m a W c v U G F j a 2 F n Z S 5 4 b W w g o h g A K K A U A A A A A A A A A A A A A A A A A A A A A A A A A A A A h Y 9 B D o I w F E S v Q r q n L Q i o 5 F M W r k w k M d E Y t w 1 U a I R i a L H c z Y V H 8 g q S K O r O 5 U z e J G 8 e t z u k Q 1 M 7 V 9 F p 2 a o E e Z g i R 6 i 8 L a Q q E 9 S b k 7 t A K Y M t z 8 + 8 F M 4 I K x 0 P W i a o M u Y S E 2 K t x X a G 2 6 4 k P q U e O W a b X V 6 J h r t S a c N V L t B n V f x f I Q a H l w z z c b T E Y R D N c R B 6 Q K Y a M q m + i D 8 a Y w r k p 4 R V X 5 u + E 0 w a d 7 0 H M k U g 7 x f s C V B L A w Q U A A I A C A A c v t B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7 Q T n q S h 6 4 4 A g A A 4 g s A A B M A H A B G b 3 J t d W x h c y 9 T Z W N 0 a W 9 u M S 5 t I K I Y A C i g F A A A A A A A A A A A A A A A A A A A A A A A A A A A A O 1 V W 2 / a M B R + R + I / W O k m B Y m i h l s v U x 4 o F x V t K 6 x J V 0 3 N H t z E Z Z a M j e w T V I r 4 7 z s Q L p 4 g m r r t Y Q / 4 I d F 3 P u f 4 n O P v U w y L g S t J g u z t f S g W i g X z g 2 q W k E E K k x S I T w S D Y o H g G m g + 4 p J h K K R P g l V 6 W o 3 b S q R j a d z 5 J 2 T M K n T N J d U z t 8 d x S 1 t J Y B K M 6 7 S v o n v D t I l a M t G M R i M O k W Y T Z T g o P Y t a 4 T A A C i b K j q 3 A C z i l M p G p E J u n V 2 1 U S 4 t S O S v m x A n S J O F T n n A S K 6 G k p I R L 8 k Q N I 1 S Q h A k + 5 p h R a e Z s K w 4 m g k N W s r v u p k y c L O A 5 Z b L i g e l s Y 8 h e 4 H r W y T I x 7 T r v c M u X V A E L Y L Z s z k y x x P n m + 8 o y w x Z U b V C z Q d 0 G D R s 0 b X B u g w s b X N r A O 3 O s m X x W C X / m M b Z N g E / U r v N Q U 2 m e l V 5 f W D i b M O O + Z Y b l + a + N A m Y g g B N a 2 C O o 5 j K 1 X K a e y z R y m W Y u c 5 7 L X O Q y l 7 k M T t e m F q V i g c u 8 Y d v u O X H W / n G r J e d o o q O J j i b 6 G x P V 8 k y E 8 q l 0 V J y O 0 S D / x C 2 P W 6 n 6 K 6 m u v e l 7 Z 2 X S l T F W K 0 f + 0 k W 2 i n 1 L 0 L d K s u 8 7 M f W x G g P 0 F X + v H P X w S o E R V I r g U y a E p a 0 h m h 5 z 3 D C a Y M k 7 Y z 2 u i Z Y Q Q U w F 1 c Y H n d o n v F W u v 6 l o q d G P 3 W 9 k O O j f h s E V C b p 3 X 7 v B 3 u U O w W A M c z X r l W X m T f D h F N f 7 v e 2 e g b 4 8 y L R O s 7 X P B N M H q Q 8 y d 2 K 2 o g 4 y v T g 5 x N z 3 u j n n d H q H K v g T m d a P M j 3 K 9 L + S 6 U 9 Q S w E C L Q A U A A I A C A A c v t B O 4 C / 5 o q k A A A D 4 A A A A E g A A A A A A A A A A A A A A A A A A A A A A Q 2 9 u Z m l n L 1 B h Y 2 t h Z 2 U u e G 1 s U E s B A i 0 A F A A C A A g A H L 7 Q T g / K 6 a u k A A A A 6 Q A A A B M A A A A A A A A A A A A A A A A A 9 Q A A A F t D b 2 5 0 Z W 5 0 X 1 R 5 c G V z X S 5 4 b W x Q S w E C L Q A U A A I A C A A c v t B O e p K H r j g C A A D i C w A A E w A A A A A A A A A A A A A A A A D m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M g A A A A A A A H M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2 V D I w O j U 4 O j A 0 L j E 2 O T g 0 N z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9 N b 2 R p Z m l j Y X R v I H R p c G 8 u e 0 N v b H V t b j E u M S w w f S Z x d W 9 0 O y w m c X V v d D t T Z W N 0 a W 9 u M S 9 P d X R w d X Q v T W 9 k a W Z p Y 2 F 0 b y B 0 a X B v L n t D b 2 x 1 b W 4 x L j I s M X 0 m c X V v d D s s J n F 1 b 3 Q 7 U 2 V j d G l v b j E v T 3 V 0 c H V 0 L 0 1 v Z G l m a W N h d G 8 g d G l w b y 5 7 Q 2 9 s d W 1 u M S 4 z L D J 9 J n F 1 b 3 Q 7 L C Z x d W 9 0 O 1 N l Y 3 R p b 2 4 x L 0 9 1 d H B 1 d C 9 N b 2 R p Z m l j Y X R v I H R p c G 8 u e 0 N v b H V t b j E u N C w z f S Z x d W 9 0 O y w m c X V v d D t T Z W N 0 a W 9 u M S 9 P d X R w d X Q v T W 9 k a W Z p Y 2 F 0 b y B 0 a X B v L n t D b 2 x 1 b W 4 x L j U s N H 0 m c X V v d D s s J n F 1 b 3 Q 7 U 2 V j d G l v b j E v T 3 V 0 c H V 0 L 0 1 v Z G l m a W N h d G 8 g d G l w b y 5 7 Q 2 9 s d W 1 u M S 4 2 L D V 9 J n F 1 b 3 Q 7 L C Z x d W 9 0 O 1 N l Y 3 R p b 2 4 x L 0 9 1 d H B 1 d C 9 N b 2 R p Z m l j Y X R v I H R p c G 8 u e 0 N v b H V t b j E u N y w 2 f S Z x d W 9 0 O y w m c X V v d D t T Z W N 0 a W 9 u M S 9 P d X R w d X Q v T W 9 k a W Z p Y 2 F 0 b y B 0 a X B v L n t D b 2 x 1 b W 4 x L j g s N 3 0 m c X V v d D s s J n F 1 b 3 Q 7 U 2 V j d G l v b j E v T 3 V 0 c H V 0 L 0 1 v Z G l m a W N h d G 8 g d G l w b y 5 7 Q 2 9 s d W 1 u M S 4 5 L D h 9 J n F 1 b 3 Q 7 L C Z x d W 9 0 O 1 N l Y 3 R p b 2 4 x L 0 9 1 d H B 1 d C 9 N b 2 R p Z m l j Y X R v I H R p c G 8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9 1 d H B 1 d C 9 N b 2 R p Z m l j Y X R v I H R p c G 8 u e 0 N v b H V t b j E u M S w w f S Z x d W 9 0 O y w m c X V v d D t T Z W N 0 a W 9 u M S 9 P d X R w d X Q v T W 9 k a W Z p Y 2 F 0 b y B 0 a X B v L n t D b 2 x 1 b W 4 x L j I s M X 0 m c X V v d D s s J n F 1 b 3 Q 7 U 2 V j d G l v b j E v T 3 V 0 c H V 0 L 0 1 v Z G l m a W N h d G 8 g d G l w b y 5 7 Q 2 9 s d W 1 u M S 4 z L D J 9 J n F 1 b 3 Q 7 L C Z x d W 9 0 O 1 N l Y 3 R p b 2 4 x L 0 9 1 d H B 1 d C 9 N b 2 R p Z m l j Y X R v I H R p c G 8 u e 0 N v b H V t b j E u N C w z f S Z x d W 9 0 O y w m c X V v d D t T Z W N 0 a W 9 u M S 9 P d X R w d X Q v T W 9 k a W Z p Y 2 F 0 b y B 0 a X B v L n t D b 2 x 1 b W 4 x L j U s N H 0 m c X V v d D s s J n F 1 b 3 Q 7 U 2 V j d G l v b j E v T 3 V 0 c H V 0 L 0 1 v Z G l m a W N h d G 8 g d G l w b y 5 7 Q 2 9 s d W 1 u M S 4 2 L D V 9 J n F 1 b 3 Q 7 L C Z x d W 9 0 O 1 N l Y 3 R p b 2 4 x L 0 9 1 d H B 1 d C 9 N b 2 R p Z m l j Y X R v I H R p c G 8 u e 0 N v b H V t b j E u N y w 2 f S Z x d W 9 0 O y w m c X V v d D t T Z W N 0 a W 9 u M S 9 P d X R w d X Q v T W 9 k a W Z p Y 2 F 0 b y B 0 a X B v L n t D b 2 x 1 b W 4 x L j g s N 3 0 m c X V v d D s s J n F 1 b 3 Q 7 U 2 V j d G l v b j E v T 3 V 0 c H V 0 L 0 1 v Z G l m a W N h d G 8 g d G l w b y 5 7 Q 2 9 s d W 1 u M S 4 5 L D h 9 J n F 1 b 3 Q 7 L C Z x d W 9 0 O 1 N l Y 3 R p b 2 4 x L 0 9 1 d H B 1 d C 9 N b 2 R p Z m l j Y X R v I H R p c G 8 u e 0 N v b H V t b j E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1 d H B 1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E 2 V D I w O j U 4 O j A 0 L j E 2 O T g 0 N z B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Z x d W 9 0 O y w m c X V v d D t D b 2 x 1 b W 4 x L j E w J n F 1 b 3 Q 7 X S I g L z 4 8 R W 5 0 c n k g V H l w Z T 0 i R m l s b F N 0 Y X R 1 c y I g V m F s d W U 9 I n N D b 2 1 w b G V 0 Z S I g L z 4 8 R W 5 0 c n k g V H l w Z T 0 i R m l s b E N v d W 5 0 I i B W Y W x 1 Z T 0 i b D I z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L 0 1 v Z G l m a W N h d G 8 g d G l w b y 5 7 Q 2 9 s d W 1 u M S 4 x L D B 9 J n F 1 b 3 Q 7 L C Z x d W 9 0 O 1 N l Y 3 R p b 2 4 x L 0 9 1 d H B 1 d C 9 N b 2 R p Z m l j Y X R v I H R p c G 8 u e 0 N v b H V t b j E u M i w x f S Z x d W 9 0 O y w m c X V v d D t T Z W N 0 a W 9 u M S 9 P d X R w d X Q v T W 9 k a W Z p Y 2 F 0 b y B 0 a X B v L n t D b 2 x 1 b W 4 x L j M s M n 0 m c X V v d D s s J n F 1 b 3 Q 7 U 2 V j d G l v b j E v T 3 V 0 c H V 0 L 0 1 v Z G l m a W N h d G 8 g d G l w b y 5 7 Q 2 9 s d W 1 u M S 4 0 L D N 9 J n F 1 b 3 Q 7 L C Z x d W 9 0 O 1 N l Y 3 R p b 2 4 x L 0 9 1 d H B 1 d C 9 N b 2 R p Z m l j Y X R v I H R p c G 8 u e 0 N v b H V t b j E u N S w 0 f S Z x d W 9 0 O y w m c X V v d D t T Z W N 0 a W 9 u M S 9 P d X R w d X Q v T W 9 k a W Z p Y 2 F 0 b y B 0 a X B v L n t D b 2 x 1 b W 4 x L j Y s N X 0 m c X V v d D s s J n F 1 b 3 Q 7 U 2 V j d G l v b j E v T 3 V 0 c H V 0 L 0 1 v Z G l m a W N h d G 8 g d G l w b y 5 7 Q 2 9 s d W 1 u M S 4 3 L D Z 9 J n F 1 b 3 Q 7 L C Z x d W 9 0 O 1 N l Y 3 R p b 2 4 x L 0 9 1 d H B 1 d C 9 N b 2 R p Z m l j Y X R v I H R p c G 8 u e 0 N v b H V t b j E u O C w 3 f S Z x d W 9 0 O y w m c X V v d D t T Z W N 0 a W 9 u M S 9 P d X R w d X Q v T W 9 k a W Z p Y 2 F 0 b y B 0 a X B v L n t D b 2 x 1 b W 4 x L j k s O H 0 m c X V v d D s s J n F 1 b 3 Q 7 U 2 V j d G l v b j E v T 3 V 0 c H V 0 L 0 1 v Z G l m a W N h d G 8 g d G l w b y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3 V 0 c H V 0 L 0 1 v Z G l m a W N h d G 8 g d G l w b y 5 7 Q 2 9 s d W 1 u M S 4 x L D B 9 J n F 1 b 3 Q 7 L C Z x d W 9 0 O 1 N l Y 3 R p b 2 4 x L 0 9 1 d H B 1 d C 9 N b 2 R p Z m l j Y X R v I H R p c G 8 u e 0 N v b H V t b j E u M i w x f S Z x d W 9 0 O y w m c X V v d D t T Z W N 0 a W 9 u M S 9 P d X R w d X Q v T W 9 k a W Z p Y 2 F 0 b y B 0 a X B v L n t D b 2 x 1 b W 4 x L j M s M n 0 m c X V v d D s s J n F 1 b 3 Q 7 U 2 V j d G l v b j E v T 3 V 0 c H V 0 L 0 1 v Z G l m a W N h d G 8 g d G l w b y 5 7 Q 2 9 s d W 1 u M S 4 0 L D N 9 J n F 1 b 3 Q 7 L C Z x d W 9 0 O 1 N l Y 3 R p b 2 4 x L 0 9 1 d H B 1 d C 9 N b 2 R p Z m l j Y X R v I H R p c G 8 u e 0 N v b H V t b j E u N S w 0 f S Z x d W 9 0 O y w m c X V v d D t T Z W N 0 a W 9 u M S 9 P d X R w d X Q v T W 9 k a W Z p Y 2 F 0 b y B 0 a X B v L n t D b 2 x 1 b W 4 x L j Y s N X 0 m c X V v d D s s J n F 1 b 3 Q 7 U 2 V j d G l v b j E v T 3 V 0 c H V 0 L 0 1 v Z G l m a W N h d G 8 g d G l w b y 5 7 Q 2 9 s d W 1 u M S 4 3 L D Z 9 J n F 1 b 3 Q 7 L C Z x d W 9 0 O 1 N l Y 3 R p b 2 4 x L 0 9 1 d H B 1 d C 9 N b 2 R p Z m l j Y X R v I H R p c G 8 u e 0 N v b H V t b j E u O C w 3 f S Z x d W 9 0 O y w m c X V v d D t T Z W N 0 a W 9 u M S 9 P d X R w d X Q v T W 9 k a W Z p Y 2 F 0 b y B 0 a X B v L n t D b 2 x 1 b W 4 x L j k s O H 0 m c X V v d D s s J n F 1 b 3 Q 7 U 2 V j d G l v b j E v T 3 V 0 c H V 0 L 0 1 v Z G l m a W N h d G 8 g d G l w b y 5 7 Q 2 9 s d W 1 u M S 4 x M C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H B 1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K D I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T Z U M j E 6 M z Q 6 M z g u N D c 3 N D Q 0 M V o i I C 8 + P E V u d H J 5 I F R 5 c G U 9 I k Z p b G x D b 2 x 1 b W 5 U e X B l c y I g V m F s d W U 9 I n N C Z 0 1 H Q m d Z R 0 J n W U d C Z z 0 9 I i A v P j x F b n R y e S B U e X B l P S J G a W x s Q 2 9 s d W 1 u T m F t Z X M i I F Z h b H V l P S J z W y Z x d W 9 0 O 0 t F W S B Q T 0 l O V F M 6 I F N F U l Z F U y Z x d W 9 0 O y w m c X V v d D t Q d H M m c X V v d D s s J n F 1 b 3 Q 7 U H R z V y 0 t L S 0 l J n F 1 b 3 Q 7 L C Z x d W 9 0 O z F z d E l u L S 0 t J S Z x d W 9 0 O y w m c X V v d D t B L S 0 t L S 0 t L S U m c X V v d D s s J n F 1 b 3 Q 7 U 3 Z X b n I t L S 0 l J n F 1 b 3 Q 7 L C Z x d W 9 0 O 1 J s e V d u c i 0 t J S Z x d W 9 0 O y w m c X V v d D t S b H l G Y 2 Q t L S U m c X V v d D s s J n F 1 b 3 Q 7 V U Z F L S 0 t L S 0 l J n F 1 b 3 Q 7 L C Z x d W 9 0 O 0 R G L S 0 t L S 0 t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Q g K D M p L 0 1 v Z G l m a W N h d G 8 g d G l w b y 5 7 S 0 V Z I F B P S U 5 U U z o g U 0 V S V k V T L D B 9 J n F 1 b 3 Q 7 L C Z x d W 9 0 O 1 N l Y 3 R p b 2 4 x L 0 9 1 d H B 1 d C A o M y k v T W 9 k a W Z p Y 2 F 0 b y B 0 a X B v L n t Q d H M s M X 0 m c X V v d D s s J n F 1 b 3 Q 7 U 2 V j d G l v b j E v T 3 V 0 c H V 0 I C g z K S 9 N b 2 R p Z m l j Y X R v I H R p c G 8 u e 1 B 0 c 1 c t L S 0 t J S w y f S Z x d W 9 0 O y w m c X V v d D t T Z W N 0 a W 9 u M S 9 P d X R w d X Q g K D M p L 0 1 v Z G l m a W N h d G 8 g d G l w b y 5 7 M X N 0 S W 4 t L S 0 l L D N 9 J n F 1 b 3 Q 7 L C Z x d W 9 0 O 1 N l Y 3 R p b 2 4 x L 0 9 1 d H B 1 d C A o M y k v T W 9 k a W Z p Y 2 F 0 b y B 0 a X B v L n t B L S 0 t L S 0 t L S U s N H 0 m c X V v d D s s J n F 1 b 3 Q 7 U 2 V j d G l v b j E v T 3 V 0 c H V 0 I C g z K S 9 N b 2 R p Z m l j Y X R v I H R p c G 8 u e 1 N 2 V 2 5 y L S 0 t J S w 1 f S Z x d W 9 0 O y w m c X V v d D t T Z W N 0 a W 9 u M S 9 P d X R w d X Q g K D M p L 0 1 v Z G l m a W N h d G 8 g d G l w b y 5 7 U m x 5 V 2 5 y L S 0 l L D Z 9 J n F 1 b 3 Q 7 L C Z x d W 9 0 O 1 N l Y 3 R p b 2 4 x L 0 9 1 d H B 1 d C A o M y k v T W 9 k a W Z p Y 2 F 0 b y B 0 a X B v L n t S b H l G Y 2 Q t L S U s N 3 0 m c X V v d D s s J n F 1 b 3 Q 7 U 2 V j d G l v b j E v T 3 V 0 c H V 0 I C g z K S 9 N b 2 R p Z m l j Y X R v I H R p c G 8 u e 1 V G R S 0 t L S 0 t J S w 4 f S Z x d W 9 0 O y w m c X V v d D t T Z W N 0 a W 9 u M S 9 P d X R w d X Q g K D M p L 0 1 v Z G l m a W N h d G 8 g d G l w b y 5 7 R E Y t L S 0 t L S 0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P d X R w d X Q g K D M p L 0 1 v Z G l m a W N h d G 8 g d G l w b y 5 7 S 0 V Z I F B P S U 5 U U z o g U 0 V S V k V T L D B 9 J n F 1 b 3 Q 7 L C Z x d W 9 0 O 1 N l Y 3 R p b 2 4 x L 0 9 1 d H B 1 d C A o M y k v T W 9 k a W Z p Y 2 F 0 b y B 0 a X B v L n t Q d H M s M X 0 m c X V v d D s s J n F 1 b 3 Q 7 U 2 V j d G l v b j E v T 3 V 0 c H V 0 I C g z K S 9 N b 2 R p Z m l j Y X R v I H R p c G 8 u e 1 B 0 c 1 c t L S 0 t J S w y f S Z x d W 9 0 O y w m c X V v d D t T Z W N 0 a W 9 u M S 9 P d X R w d X Q g K D M p L 0 1 v Z G l m a W N h d G 8 g d G l w b y 5 7 M X N 0 S W 4 t L S 0 l L D N 9 J n F 1 b 3 Q 7 L C Z x d W 9 0 O 1 N l Y 3 R p b 2 4 x L 0 9 1 d H B 1 d C A o M y k v T W 9 k a W Z p Y 2 F 0 b y B 0 a X B v L n t B L S 0 t L S 0 t L S U s N H 0 m c X V v d D s s J n F 1 b 3 Q 7 U 2 V j d G l v b j E v T 3 V 0 c H V 0 I C g z K S 9 N b 2 R p Z m l j Y X R v I H R p c G 8 u e 1 N 2 V 2 5 y L S 0 t J S w 1 f S Z x d W 9 0 O y w m c X V v d D t T Z W N 0 a W 9 u M S 9 P d X R w d X Q g K D M p L 0 1 v Z G l m a W N h d G 8 g d G l w b y 5 7 U m x 5 V 2 5 y L S 0 l L D Z 9 J n F 1 b 3 Q 7 L C Z x d W 9 0 O 1 N l Y 3 R p b 2 4 x L 0 9 1 d H B 1 d C A o M y k v T W 9 k a W Z p Y 2 F 0 b y B 0 a X B v L n t S b H l G Y 2 Q t L S U s N 3 0 m c X V v d D s s J n F 1 b 3 Q 7 U 2 V j d G l v b j E v T 3 V 0 c H V 0 I C g z K S 9 N b 2 R p Z m l j Y X R v I H R p c G 8 u e 1 V G R S 0 t L S 0 t J S w 4 f S Z x d W 9 0 O y w m c X V v d D t T Z W N 0 a W 9 u M S 9 P d X R w d X Q g K D M p L 0 1 v Z G l m a W N h d G 8 g d G l w b y 5 7 R E Y t L S 0 t L S 0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Q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x N l Q y M T o z N D o z O C 4 0 N z c 0 N D Q x W i I g L z 4 8 R W 5 0 c n k g V H l w Z T 0 i R m l s b E N v b H V t b l R 5 c G V z I i B W Y W x 1 Z T 0 i c 0 J n T U d C Z 1 l H Q m d Z R 0 J n P T 0 i I C 8 + P E V u d H J 5 I F R 5 c G U 9 I k Z p b G x D b 2 x 1 b W 5 O Y W 1 l c y I g V m F s d W U 9 I n N b J n F 1 b 3 Q 7 S 0 V Z I F B P S U 5 U U z o g U 0 V S V k V T J n F 1 b 3 Q 7 L C Z x d W 9 0 O 1 B 0 c y Z x d W 9 0 O y w m c X V v d D t Q d H N X L S 0 t L S U m c X V v d D s s J n F 1 b 3 Q 7 M X N 0 S W 4 t L S 0 l J n F 1 b 3 Q 7 L C Z x d W 9 0 O 0 E t L S 0 t L S 0 t J S Z x d W 9 0 O y w m c X V v d D t T d l d u c i 0 t L S U m c X V v d D s s J n F 1 b 3 Q 7 U m x 5 V 2 5 y L S 0 l J n F 1 b 3 Q 7 L C Z x d W 9 0 O 1 J s e U Z j Z C 0 t J S Z x d W 9 0 O y w m c X V v d D t V R k U t L S 0 t L S U m c X V v d D s s J n F 1 b 3 Q 7 R E Y t L S 0 t L S 0 l J n F 1 b 3 Q 7 X S I g L z 4 8 R W 5 0 c n k g V H l w Z T 0 i R m l s b F N 0 Y X R 1 c y I g V m F s d W U 9 I n N D b 2 1 w b G V 0 Z S I g L z 4 8 R W 5 0 c n k g V H l w Z T 0 i R m l s b E N v d W 5 0 I i B W Y W x 1 Z T 0 i b D E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I C g z K S 9 N b 2 R p Z m l j Y X R v I H R p c G 8 u e 0 t F W S B Q T 0 l O V F M 6 I F N F U l Z F U y w w f S Z x d W 9 0 O y w m c X V v d D t T Z W N 0 a W 9 u M S 9 P d X R w d X Q g K D M p L 0 1 v Z G l m a W N h d G 8 g d G l w b y 5 7 U H R z L D F 9 J n F 1 b 3 Q 7 L C Z x d W 9 0 O 1 N l Y 3 R p b 2 4 x L 0 9 1 d H B 1 d C A o M y k v T W 9 k a W Z p Y 2 F 0 b y B 0 a X B v L n t Q d H N X L S 0 t L S U s M n 0 m c X V v d D s s J n F 1 b 3 Q 7 U 2 V j d G l v b j E v T 3 V 0 c H V 0 I C g z K S 9 N b 2 R p Z m l j Y X R v I H R p c G 8 u e z F z d E l u L S 0 t J S w z f S Z x d W 9 0 O y w m c X V v d D t T Z W N 0 a W 9 u M S 9 P d X R w d X Q g K D M p L 0 1 v Z G l m a W N h d G 8 g d G l w b y 5 7 Q S 0 t L S 0 t L S 0 l L D R 9 J n F 1 b 3 Q 7 L C Z x d W 9 0 O 1 N l Y 3 R p b 2 4 x L 0 9 1 d H B 1 d C A o M y k v T W 9 k a W Z p Y 2 F 0 b y B 0 a X B v L n t T d l d u c i 0 t L S U s N X 0 m c X V v d D s s J n F 1 b 3 Q 7 U 2 V j d G l v b j E v T 3 V 0 c H V 0 I C g z K S 9 N b 2 R p Z m l j Y X R v I H R p c G 8 u e 1 J s e V d u c i 0 t J S w 2 f S Z x d W 9 0 O y w m c X V v d D t T Z W N 0 a W 9 u M S 9 P d X R w d X Q g K D M p L 0 1 v Z G l m a W N h d G 8 g d G l w b y 5 7 U m x 5 R m N k L S 0 l L D d 9 J n F 1 b 3 Q 7 L C Z x d W 9 0 O 1 N l Y 3 R p b 2 4 x L 0 9 1 d H B 1 d C A o M y k v T W 9 k a W Z p Y 2 F 0 b y B 0 a X B v L n t V R k U t L S 0 t L S U s O H 0 m c X V v d D s s J n F 1 b 3 Q 7 U 2 V j d G l v b j E v T 3 V 0 c H V 0 I C g z K S 9 N b 2 R p Z m l j Y X R v I H R p c G 8 u e 0 R G L S 0 t L S 0 t J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3 V 0 c H V 0 I C g z K S 9 N b 2 R p Z m l j Y X R v I H R p c G 8 u e 0 t F W S B Q T 0 l O V F M 6 I F N F U l Z F U y w w f S Z x d W 9 0 O y w m c X V v d D t T Z W N 0 a W 9 u M S 9 P d X R w d X Q g K D M p L 0 1 v Z G l m a W N h d G 8 g d G l w b y 5 7 U H R z L D F 9 J n F 1 b 3 Q 7 L C Z x d W 9 0 O 1 N l Y 3 R p b 2 4 x L 0 9 1 d H B 1 d C A o M y k v T W 9 k a W Z p Y 2 F 0 b y B 0 a X B v L n t Q d H N X L S 0 t L S U s M n 0 m c X V v d D s s J n F 1 b 3 Q 7 U 2 V j d G l v b j E v T 3 V 0 c H V 0 I C g z K S 9 N b 2 R p Z m l j Y X R v I H R p c G 8 u e z F z d E l u L S 0 t J S w z f S Z x d W 9 0 O y w m c X V v d D t T Z W N 0 a W 9 u M S 9 P d X R w d X Q g K D M p L 0 1 v Z G l m a W N h d G 8 g d G l w b y 5 7 Q S 0 t L S 0 t L S 0 l L D R 9 J n F 1 b 3 Q 7 L C Z x d W 9 0 O 1 N l Y 3 R p b 2 4 x L 0 9 1 d H B 1 d C A o M y k v T W 9 k a W Z p Y 2 F 0 b y B 0 a X B v L n t T d l d u c i 0 t L S U s N X 0 m c X V v d D s s J n F 1 b 3 Q 7 U 2 V j d G l v b j E v T 3 V 0 c H V 0 I C g z K S 9 N b 2 R p Z m l j Y X R v I H R p c G 8 u e 1 J s e V d u c i 0 t J S w 2 f S Z x d W 9 0 O y w m c X V v d D t T Z W N 0 a W 9 u M S 9 P d X R w d X Q g K D M p L 0 1 v Z G l m a W N h d G 8 g d G l w b y 5 7 U m x 5 R m N k L S 0 l L D d 9 J n F 1 b 3 Q 7 L C Z x d W 9 0 O 1 N l Y 3 R p b 2 4 x L 0 9 1 d H B 1 d C A o M y k v T W 9 k a W Z p Y 2 F 0 b y B 0 a X B v L n t V R k U t L S 0 t L S U s O H 0 m c X V v d D s s J n F 1 b 3 Q 7 U 2 V j d G l v b j E v T 3 V 0 c H V 0 I C g z K S 9 N b 2 R p Z m l j Y X R v I H R p c G 8 u e 0 R G L S 0 t L S 0 t J S w 5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1 d H B 1 d C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C U y M C g 0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p s f B O p x V Q I G c f o n j / b 4 / A A A A A A I A A A A A A B B m A A A A A Q A A I A A A A B m y j Z j M W + s J / g D j l Z N f S w N a T d Y + i J J Y 1 v x 2 m h X G 9 A L u A A A A A A 6 A A A A A A g A A I A A A A J 5 / 8 l / S P H K z 9 x 3 b S k z i i 6 l U l C W l t p k d N P M 9 0 l R s 3 0 h c U A A A A C 3 q Y 0 g X Z K + H W 9 m F Y W v Y t I h r U l Y y X P u 0 X j e E C D z D 0 N P v L Y t s N E I V E r + 9 I g o D H 0 o i E 8 p n N E W p M Z 6 j I Q 5 k f 0 M q z O l x a H H 0 A B h Y r V o 9 t N y F c D a l Q A A A A C d U z M I I b i 2 X a K p f 3 i 1 w q P B c b c 9 g B s R E k x k B u L Q B 1 c S M G v w 4 U f + 1 K H d Y J l 5 B T s / 9 G / j o Q B 4 h R R O l j r S L j J j T y a s = < / D a t a M a s h u p > 
</file>

<file path=customXml/itemProps1.xml><?xml version="1.0" encoding="utf-8"?>
<ds:datastoreItem xmlns:ds="http://schemas.openxmlformats.org/officeDocument/2006/customXml" ds:itemID="{F58272E3-BF00-44D0-BDB4-716321F780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SET 1</vt:lpstr>
      <vt:lpstr>SET 2</vt:lpstr>
      <vt:lpstr>SET 3</vt:lpstr>
      <vt:lpstr>SET 4</vt:lpstr>
      <vt:lpstr>SET 5</vt:lpstr>
      <vt:lpstr>BP</vt:lpstr>
      <vt:lpstr>Key Points</vt:lpstr>
      <vt:lpstr>Win 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2019-06-18T22:56:43Z</dcterms:modified>
</cp:coreProperties>
</file>