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autoCompressPictures="0"/>
  <xr:revisionPtr revIDLastSave="0" documentId="13_ncr:1_{3536FCBF-ABC7-4B5A-8D59-F175A12A63A3}" xr6:coauthVersionLast="47" xr6:coauthVersionMax="47" xr10:uidLastSave="{00000000-0000-0000-0000-000000000000}"/>
  <bookViews>
    <workbookView xWindow="-110" yWindow="-110" windowWidth="25820" windowHeight="15500" tabRatio="788" activeTab="2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5" l="1" a="1"/>
  <c r="C13" i="15" s="1"/>
  <c r="B11" i="15" a="1"/>
  <c r="G11" i="15" s="1"/>
  <c r="B9" i="15" a="1"/>
  <c r="G9" i="15" s="1"/>
  <c r="B7" i="15" a="1"/>
  <c r="G7" i="15" s="1"/>
  <c r="D5" i="15"/>
  <c r="B5" i="15" a="1"/>
  <c r="G5" i="15" s="1"/>
  <c r="B3" i="15" a="1"/>
  <c r="G3" i="15" s="1"/>
  <c r="B2" i="15"/>
  <c r="B13" i="16" a="1"/>
  <c r="C13" i="16" s="1"/>
  <c r="B11" i="16" a="1"/>
  <c r="G11" i="16" s="1"/>
  <c r="H9" i="16"/>
  <c r="D9" i="16"/>
  <c r="B9" i="16"/>
  <c r="B9" i="16" a="1"/>
  <c r="G9" i="16" s="1"/>
  <c r="B7" i="16" a="1"/>
  <c r="G7" i="16" s="1"/>
  <c r="H5" i="16"/>
  <c r="B5" i="16"/>
  <c r="B5" i="16" a="1"/>
  <c r="G5" i="16" s="1"/>
  <c r="H3" i="16"/>
  <c r="F3" i="16"/>
  <c r="D3" i="16"/>
  <c r="B3" i="16"/>
  <c r="B3" i="16" a="1"/>
  <c r="G3" i="16" s="1"/>
  <c r="B2" i="16"/>
  <c r="B13" i="17"/>
  <c r="B13" i="17" a="1"/>
  <c r="C13" i="17" s="1"/>
  <c r="H11" i="17"/>
  <c r="F11" i="17"/>
  <c r="D11" i="17"/>
  <c r="B11" i="17" a="1"/>
  <c r="G11" i="17" s="1"/>
  <c r="B9" i="17" a="1"/>
  <c r="G9" i="17" s="1"/>
  <c r="H7" i="17"/>
  <c r="B7" i="17" a="1"/>
  <c r="G7" i="17" s="1"/>
  <c r="F5" i="17"/>
  <c r="D5" i="17"/>
  <c r="B5" i="17"/>
  <c r="B5" i="17" a="1"/>
  <c r="G5" i="17" s="1"/>
  <c r="B3" i="17" a="1"/>
  <c r="G3" i="17" s="1"/>
  <c r="B2" i="17"/>
  <c r="B13" i="18"/>
  <c r="B13" i="18" a="1"/>
  <c r="C13" i="18" s="1"/>
  <c r="B11" i="18" a="1"/>
  <c r="G11" i="18" s="1"/>
  <c r="H9" i="18"/>
  <c r="F9" i="18"/>
  <c r="D9" i="18"/>
  <c r="B9" i="18"/>
  <c r="B9" i="18" a="1"/>
  <c r="G9" i="18" s="1"/>
  <c r="B7" i="18" a="1"/>
  <c r="G7" i="18" s="1"/>
  <c r="H5" i="18"/>
  <c r="B5" i="18"/>
  <c r="B5" i="18" a="1"/>
  <c r="G5" i="18" s="1"/>
  <c r="H3" i="18"/>
  <c r="F3" i="18"/>
  <c r="D3" i="18"/>
  <c r="B3" i="18"/>
  <c r="B3" i="18" a="1"/>
  <c r="G3" i="18" s="1"/>
  <c r="B2" i="18"/>
  <c r="B13" i="19"/>
  <c r="B13" i="19" a="1"/>
  <c r="C13" i="19" s="1"/>
  <c r="H11" i="19"/>
  <c r="F11" i="19"/>
  <c r="D11" i="19"/>
  <c r="B11" i="19" a="1"/>
  <c r="G11" i="19" s="1"/>
  <c r="B9" i="19" a="1"/>
  <c r="G9" i="19" s="1"/>
  <c r="H7" i="19"/>
  <c r="B7" i="19" a="1"/>
  <c r="G7" i="19" s="1"/>
  <c r="F5" i="19"/>
  <c r="D5" i="19"/>
  <c r="B5" i="19"/>
  <c r="B5" i="19" a="1"/>
  <c r="G5" i="19" s="1"/>
  <c r="B3" i="19" a="1"/>
  <c r="G3" i="19" s="1"/>
  <c r="B2" i="19"/>
  <c r="B13" i="20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C13" i="25"/>
  <c r="B13" i="25" a="1"/>
  <c r="B13" i="25" s="1"/>
  <c r="B11" i="25" a="1"/>
  <c r="G11" i="25" s="1"/>
  <c r="B9" i="25" a="1"/>
  <c r="G9" i="25" s="1"/>
  <c r="G7" i="25"/>
  <c r="C7" i="25"/>
  <c r="B7" i="25" a="1"/>
  <c r="C5" i="25"/>
  <c r="B5" i="25" a="1"/>
  <c r="G5" i="25" s="1"/>
  <c r="B3" i="25" a="1"/>
  <c r="G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1" i="14"/>
  <c r="C3" i="25" l="1"/>
  <c r="D3" i="15"/>
  <c r="C11" i="25"/>
  <c r="F11" i="20"/>
  <c r="F3" i="19"/>
  <c r="B7" i="19"/>
  <c r="H9" i="19"/>
  <c r="D5" i="18"/>
  <c r="F11" i="18"/>
  <c r="F3" i="17"/>
  <c r="B7" i="17"/>
  <c r="H9" i="17"/>
  <c r="D5" i="16"/>
  <c r="F11" i="16"/>
  <c r="F3" i="15"/>
  <c r="B7" i="15"/>
  <c r="H9" i="15"/>
  <c r="C9" i="25"/>
  <c r="D7" i="18"/>
  <c r="F9" i="19"/>
  <c r="H7" i="18"/>
  <c r="D11" i="18"/>
  <c r="D3" i="17"/>
  <c r="F9" i="17"/>
  <c r="H7" i="16"/>
  <c r="D11" i="16"/>
  <c r="H11" i="20"/>
  <c r="H3" i="19"/>
  <c r="D7" i="19"/>
  <c r="F5" i="18"/>
  <c r="H11" i="18"/>
  <c r="H3" i="17"/>
  <c r="H2" i="17" s="1"/>
  <c r="D7" i="17"/>
  <c r="F5" i="16"/>
  <c r="H11" i="16"/>
  <c r="H3" i="15"/>
  <c r="D7" i="15"/>
  <c r="B7" i="18"/>
  <c r="B7" i="16"/>
  <c r="B9" i="17"/>
  <c r="D7" i="16"/>
  <c r="D11" i="20"/>
  <c r="D3" i="19"/>
  <c r="F7" i="19"/>
  <c r="B11" i="19"/>
  <c r="F7" i="17"/>
  <c r="B11" i="17"/>
  <c r="F7" i="15"/>
  <c r="B11" i="15"/>
  <c r="F9" i="16"/>
  <c r="B13" i="16"/>
  <c r="B5" i="15"/>
  <c r="H7" i="15"/>
  <c r="D11" i="15"/>
  <c r="F11" i="15"/>
  <c r="F5" i="15"/>
  <c r="B9" i="15"/>
  <c r="H11" i="15"/>
  <c r="B9" i="19"/>
  <c r="B11" i="20"/>
  <c r="B3" i="19"/>
  <c r="H5" i="19"/>
  <c r="D9" i="19"/>
  <c r="F7" i="18"/>
  <c r="B11" i="18"/>
  <c r="B3" i="17"/>
  <c r="H5" i="17"/>
  <c r="D9" i="17"/>
  <c r="F7" i="16"/>
  <c r="B11" i="16"/>
  <c r="B3" i="15"/>
  <c r="H5" i="15"/>
  <c r="D9" i="15"/>
  <c r="F9" i="15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C5" i="24"/>
  <c r="G5" i="24"/>
  <c r="C7" i="24"/>
  <c r="G7" i="24"/>
  <c r="C9" i="24"/>
  <c r="G9" i="24"/>
  <c r="C11" i="24"/>
  <c r="G11" i="24"/>
  <c r="C3" i="23"/>
  <c r="E3" i="23"/>
  <c r="G3" i="23"/>
  <c r="G2" i="23" s="1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G2" i="21" s="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4"/>
  <c r="H2" i="22"/>
  <c r="H2" i="19"/>
  <c r="G2" i="18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<sst xmlns="http://schemas.openxmlformats.org/spreadsheetml/2006/main" count="50" uniqueCount="36">
  <si>
    <t>메모</t>
  </si>
  <si>
    <t>달력 설정</t>
  </si>
  <si>
    <t>연도</t>
  </si>
  <si>
    <t>주 시작</t>
  </si>
  <si>
    <t>일요일</t>
  </si>
  <si>
    <t>역할 분담
시나리오 결정
시나리오 시각화</t>
    <phoneticPr fontId="27" type="noConversion"/>
  </si>
  <si>
    <t>시나리오 시각화 완료, 상태천이도 제작시작</t>
    <phoneticPr fontId="27" type="noConversion"/>
  </si>
  <si>
    <t>상태천이도 제작중, DB연습</t>
    <phoneticPr fontId="27" type="noConversion"/>
  </si>
  <si>
    <t>멘토링 2회차
상태천이도 프로토타입 완료</t>
    <phoneticPr fontId="27" type="noConversion"/>
  </si>
  <si>
    <t>유니티, 와이저 작업 시작, DB 더미데이터 제작</t>
    <phoneticPr fontId="27" type="noConversion"/>
  </si>
  <si>
    <t>와이저 시나리오1 프로토타입 제작중, DB 추가 설계</t>
    <phoneticPr fontId="27" type="noConversion"/>
  </si>
  <si>
    <t>멘토링 1회차
DB 제작, 유니티 프로토타입 시작</t>
    <phoneticPr fontId="27" type="noConversion"/>
  </si>
  <si>
    <t>멘토링 3회차
와이저 시나리오1 프로토타입 완료</t>
    <phoneticPr fontId="27" type="noConversion"/>
  </si>
  <si>
    <t>ERD 공부
DB 유니티 연동(CSV파일)</t>
    <phoneticPr fontId="27" type="noConversion"/>
  </si>
  <si>
    <t>유니티 공부
ERD 제작완료
와이저 디버깅</t>
    <phoneticPr fontId="27" type="noConversion"/>
  </si>
  <si>
    <t>와이저 시나리오 1 완료, 와이저 DB연동 시작</t>
    <phoneticPr fontId="27" type="noConversion"/>
  </si>
  <si>
    <t>와이저 DB연동 완료
시나리오 2 준비</t>
    <phoneticPr fontId="27" type="noConversion"/>
  </si>
  <si>
    <t xml:space="preserve">멘토링 4회차
시나리오 2 준비
</t>
    <phoneticPr fontId="27" type="noConversion"/>
  </si>
  <si>
    <t>DB 완료, 깃허브 공부, 유니티 작업</t>
    <phoneticPr fontId="27" type="noConversion"/>
  </si>
  <si>
    <t>시나리오 2에 맞게 로직, 천이도, 와이저 수정</t>
    <phoneticPr fontId="27" type="noConversion"/>
  </si>
  <si>
    <t>로직, 천이도, 와이저 수정
유니티 작업</t>
    <phoneticPr fontId="27" type="noConversion"/>
  </si>
  <si>
    <t>와이저 시나리오1,2 통합
데이터 추출</t>
    <phoneticPr fontId="27" type="noConversion"/>
  </si>
  <si>
    <t>팀장 코로나
와이저와 DB연결 쿼리문 작성</t>
    <phoneticPr fontId="27" type="noConversion"/>
  </si>
  <si>
    <t>팀장 코로나 2/28~3/6
음성 채팅, 화면 공유로 회의참여, 프로젝트 기획 및 로직결정 함</t>
    <phoneticPr fontId="27" type="noConversion"/>
  </si>
  <si>
    <t>멘토링 5회차</t>
    <phoneticPr fontId="27" type="noConversion"/>
  </si>
  <si>
    <t>유니티 최적화</t>
    <phoneticPr fontId="27" type="noConversion"/>
  </si>
  <si>
    <t>DB 데이터로 와이저 시나리오 커플 자동연결</t>
    <phoneticPr fontId="27" type="noConversion"/>
  </si>
  <si>
    <t>시나리오2 프로토타입 완성
코드중복 정리중</t>
    <phoneticPr fontId="27" type="noConversion"/>
  </si>
  <si>
    <t>와이저 시나리오 2 디버깅, 코드 중복 제거</t>
    <phoneticPr fontId="27" type="noConversion"/>
  </si>
  <si>
    <t>시나리오 2 완료 시나리오 3 준비
DB연동 준비</t>
    <phoneticPr fontId="27" type="noConversion"/>
  </si>
  <si>
    <t>프로젝트 종료일</t>
    <phoneticPr fontId="27" type="noConversion"/>
  </si>
  <si>
    <t>유니티와 시뮬레이션의 컴퓨터 분리 완료</t>
    <phoneticPr fontId="27" type="noConversion"/>
  </si>
  <si>
    <t>유니티에서 DB 내려받기 시도
시나리오3 디버깅</t>
    <phoneticPr fontId="27" type="noConversion"/>
  </si>
  <si>
    <t>유니티에서 DB 내려받기 성공
시나리오3 디버깅</t>
    <phoneticPr fontId="27" type="noConversion"/>
  </si>
  <si>
    <t>유니티 시현을 위해 파라미터 값 조정 완료</t>
    <phoneticPr fontId="27" type="noConversion"/>
  </si>
  <si>
    <t>유니티 하단 슬라
이더 제작
깃허브 숙지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</si>
</sst>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2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rgb="FFFF0000"/>
      <name val="Malgun Gothic"/>
      <family val="2"/>
    </font>
    <font>
      <b/>
      <sz val="11"/>
      <color theme="1" tint="0.24994659260841701"/>
      <name val="Malgun Gothic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7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30" fillId="0" borderId="0" xfId="17" applyFont="1">
      <alignment horizontal="left" indent="1"/>
    </xf>
    <xf numFmtId="178" fontId="30" fillId="7" borderId="0" xfId="16" applyFont="1">
      <alignment horizontal="left" wrapText="1" indent="1"/>
    </xf>
    <xf numFmtId="178" fontId="14" fillId="0" borderId="0" xfId="17" applyAlignment="1">
      <alignment horizontal="left" wrapText="1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  <xf numFmtId="0" fontId="31" fillId="0" borderId="0" xfId="0" applyFont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K10" sqref="K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customWidth="1"/>
    <col min="10" max="10" width="12.58203125" customWidth="1"/>
    <col min="11" max="11" width="13.582031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2023년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73" t="s">
        <v>1</v>
      </c>
      <c r="K2" s="73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44927</v>
      </c>
      <c r="C3" s="61">
        <v>44928</v>
      </c>
      <c r="D3" s="61">
        <v>44929</v>
      </c>
      <c r="E3" s="61">
        <v>44930</v>
      </c>
      <c r="F3" s="61">
        <v>44931</v>
      </c>
      <c r="G3" s="61">
        <v>44932</v>
      </c>
      <c r="H3" s="61">
        <v>44933</v>
      </c>
      <c r="I3" s="2"/>
      <c r="J3" s="52" t="s">
        <v>2</v>
      </c>
      <c r="K3" s="6">
        <v>2023</v>
      </c>
    </row>
    <row r="4" spans="1:11" ht="58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44934</v>
      </c>
      <c r="C5" s="60">
        <v>44935</v>
      </c>
      <c r="D5" s="60">
        <v>44936</v>
      </c>
      <c r="E5" s="60">
        <v>44937</v>
      </c>
      <c r="F5" s="60">
        <v>44938</v>
      </c>
      <c r="G5" s="60">
        <v>44939</v>
      </c>
      <c r="H5" s="60">
        <v>44940</v>
      </c>
      <c r="I5" s="2"/>
      <c r="J5" s="2"/>
      <c r="K5" s="2"/>
    </row>
    <row r="6" spans="1:11" ht="58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44941</v>
      </c>
      <c r="C7" s="61">
        <v>44942</v>
      </c>
      <c r="D7" s="61">
        <v>44943</v>
      </c>
      <c r="E7" s="61">
        <v>44944</v>
      </c>
      <c r="F7" s="61">
        <v>44945</v>
      </c>
      <c r="G7" s="61">
        <v>44946</v>
      </c>
      <c r="H7" s="61">
        <v>44947</v>
      </c>
      <c r="I7" s="2"/>
      <c r="J7" s="3"/>
      <c r="K7" s="2"/>
    </row>
    <row r="8" spans="1:11" ht="58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44948</v>
      </c>
      <c r="C9" s="60">
        <v>44949</v>
      </c>
      <c r="D9" s="60">
        <v>44950</v>
      </c>
      <c r="E9" s="60">
        <v>44951</v>
      </c>
      <c r="F9" s="60">
        <v>44952</v>
      </c>
      <c r="G9" s="60">
        <v>44953</v>
      </c>
      <c r="H9" s="60">
        <v>44954</v>
      </c>
      <c r="I9" s="2"/>
      <c r="J9" s="2"/>
      <c r="K9" s="2"/>
    </row>
    <row r="10" spans="1:11" ht="58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44955</v>
      </c>
      <c r="C11" s="61">
        <v>44956</v>
      </c>
      <c r="D11" s="61">
        <v>44957</v>
      </c>
      <c r="E11" s="61">
        <v>44958</v>
      </c>
      <c r="F11" s="61">
        <v>44959</v>
      </c>
      <c r="G11" s="61">
        <v>44960</v>
      </c>
      <c r="H11" s="61">
        <v>44961</v>
      </c>
      <c r="I11" s="2"/>
      <c r="J11" s="2"/>
      <c r="K11" s="2"/>
    </row>
    <row r="12" spans="1:11" ht="58" customHeight="1">
      <c r="B12" s="61"/>
      <c r="C12" s="61"/>
      <c r="D12" s="61"/>
      <c r="E12" s="61"/>
      <c r="F12" s="61"/>
      <c r="G12" s="61"/>
      <c r="H12" s="61"/>
    </row>
    <row r="13" spans="1:11" s="64" customFormat="1" ht="19.5" customHeight="1">
      <c r="A13"/>
      <c r="B13" s="60">
        <f t="array" ref="B13:C13">요일및주+DATE(달력연도,1,1)-WEEKDAY(DATE(달력연도,1,1),(주시작="월요일")+1)+36</f>
        <v>44962</v>
      </c>
      <c r="C13" s="60">
        <v>44963</v>
      </c>
      <c r="D13" s="62" t="s">
        <v>0</v>
      </c>
      <c r="E13" s="69"/>
      <c r="F13" s="69"/>
      <c r="G13" s="69"/>
      <c r="H13" s="70"/>
      <c r="I13" s="2"/>
      <c r="J13" s="2"/>
      <c r="K13" s="2"/>
    </row>
    <row r="14" spans="1:11" ht="58" customHeight="1">
      <c r="B14" s="60"/>
      <c r="C14" s="60"/>
      <c r="D14" s="5"/>
      <c r="E14" s="71"/>
      <c r="F14" s="71"/>
      <c r="G14" s="71"/>
      <c r="H14" s="72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D10" sqref="D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2023년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1">
        <f t="array" ref="B3:H3">요일및주+DATE(달력연도,2,1)-WEEKDAY(DATE(달력연도,2,1),(주시작="월요일")+1)+1</f>
        <v>44955</v>
      </c>
      <c r="C3" s="61">
        <v>44956</v>
      </c>
      <c r="D3" s="61">
        <v>44957</v>
      </c>
      <c r="E3" s="61">
        <v>44958</v>
      </c>
      <c r="F3" s="61">
        <v>44959</v>
      </c>
      <c r="G3" s="61">
        <v>44960</v>
      </c>
      <c r="H3" s="66">
        <v>44961</v>
      </c>
    </row>
    <row r="4" spans="1:8" ht="58" customHeight="1">
      <c r="B4" s="61"/>
      <c r="C4" s="61"/>
      <c r="D4" s="61"/>
      <c r="E4" s="61"/>
      <c r="F4" s="68" t="s">
        <v>5</v>
      </c>
      <c r="G4" s="68" t="s">
        <v>6</v>
      </c>
      <c r="H4" s="66"/>
    </row>
    <row r="5" spans="1:8" s="64" customFormat="1" ht="19.5" customHeight="1">
      <c r="A5"/>
      <c r="B5" s="67">
        <f t="array" ref="B5:H5">요일및주+DATE(달력연도,2,1)-WEEKDAY(DATE(달력연도,2,1),(주시작="월요일")+1)+8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67">
        <v>44968</v>
      </c>
    </row>
    <row r="6" spans="1:8" ht="58" customHeight="1">
      <c r="B6" s="67"/>
      <c r="C6" s="60" t="s">
        <v>7</v>
      </c>
      <c r="D6" s="60" t="s">
        <v>11</v>
      </c>
      <c r="E6" s="60" t="s">
        <v>8</v>
      </c>
      <c r="F6" s="60" t="s">
        <v>9</v>
      </c>
      <c r="G6" s="60" t="s">
        <v>10</v>
      </c>
      <c r="H6" s="67"/>
    </row>
    <row r="7" spans="1:8" s="64" customFormat="1" ht="19.5" customHeight="1">
      <c r="A7"/>
      <c r="B7" s="66">
        <f t="array" ref="B7:H7">요일및주+DATE(달력연도,2,1)-WEEKDAY(DATE(달력연도,2,1),(주시작="월요일")+1)+15</f>
        <v>44969</v>
      </c>
      <c r="C7" s="61">
        <v>44970</v>
      </c>
      <c r="D7" s="61">
        <v>44971</v>
      </c>
      <c r="E7" s="61">
        <v>44972</v>
      </c>
      <c r="F7" s="61">
        <v>44973</v>
      </c>
      <c r="G7" s="61">
        <v>44974</v>
      </c>
      <c r="H7" s="66">
        <v>44975</v>
      </c>
    </row>
    <row r="8" spans="1:8" ht="58" customHeight="1">
      <c r="B8" s="66"/>
      <c r="C8" s="68" t="s">
        <v>13</v>
      </c>
      <c r="D8" s="68" t="s">
        <v>12</v>
      </c>
      <c r="E8" s="68" t="s">
        <v>14</v>
      </c>
      <c r="F8" s="68" t="s">
        <v>18</v>
      </c>
      <c r="G8" s="68" t="s">
        <v>15</v>
      </c>
      <c r="H8" s="66"/>
    </row>
    <row r="9" spans="1:8" s="64" customFormat="1" ht="19.5" customHeight="1">
      <c r="A9"/>
      <c r="B9" s="67">
        <f t="array" ref="B9:H9">요일및주+DATE(달력연도,2,1)-WEEKDAY(DATE(달력연도,2,1),(주시작="월요일")+1)+22</f>
        <v>44976</v>
      </c>
      <c r="C9" s="60">
        <v>44977</v>
      </c>
      <c r="D9" s="60">
        <v>44978</v>
      </c>
      <c r="E9" s="60">
        <v>44979</v>
      </c>
      <c r="F9" s="60">
        <v>44980</v>
      </c>
      <c r="G9" s="60">
        <v>44981</v>
      </c>
      <c r="H9" s="67">
        <v>44982</v>
      </c>
    </row>
    <row r="10" spans="1:8" ht="58" customHeight="1">
      <c r="B10" s="67"/>
      <c r="C10" s="60" t="s">
        <v>16</v>
      </c>
      <c r="D10" s="60" t="s">
        <v>17</v>
      </c>
      <c r="E10" s="60" t="s">
        <v>19</v>
      </c>
      <c r="F10" s="60" t="s">
        <v>20</v>
      </c>
      <c r="G10" s="60" t="s">
        <v>20</v>
      </c>
      <c r="H10" s="60"/>
    </row>
    <row r="11" spans="1:8" s="64" customFormat="1" ht="19.5" customHeight="1">
      <c r="A11"/>
      <c r="B11" s="66">
        <f t="array" ref="B11:H11">요일및주+DATE(달력연도,2,1)-WEEKDAY(DATE(달력연도,2,1),(주시작="월요일")+1)+29</f>
        <v>44983</v>
      </c>
      <c r="C11" s="61">
        <v>44984</v>
      </c>
      <c r="D11" s="61">
        <v>44985</v>
      </c>
      <c r="E11" s="61">
        <v>44986</v>
      </c>
      <c r="F11" s="61">
        <v>44987</v>
      </c>
      <c r="G11" s="61">
        <v>44988</v>
      </c>
      <c r="H11" s="61">
        <v>44989</v>
      </c>
    </row>
    <row r="12" spans="1:8" ht="58" customHeight="1">
      <c r="B12" s="61"/>
      <c r="C12" s="68" t="s">
        <v>21</v>
      </c>
      <c r="D12" s="68" t="s">
        <v>22</v>
      </c>
      <c r="E12" s="61"/>
      <c r="F12" s="61"/>
      <c r="G12" s="61"/>
      <c r="H12" s="61"/>
    </row>
    <row r="13" spans="1:8" s="64" customFormat="1" ht="19.5" customHeight="1">
      <c r="A13"/>
      <c r="B13" s="60">
        <f t="array" ref="B13:C13">요일및주+DATE(달력연도,2,1)-WEEKDAY(DATE(달력연도,2,1),(주시작="월요일")+1)+36</f>
        <v>44990</v>
      </c>
      <c r="C13" s="60">
        <v>44991</v>
      </c>
      <c r="D13" s="62" t="s">
        <v>0</v>
      </c>
      <c r="E13" s="74" t="s">
        <v>23</v>
      </c>
      <c r="F13" s="69"/>
      <c r="G13" s="69"/>
      <c r="H13" s="70"/>
    </row>
    <row r="14" spans="1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tabSelected="1" zoomScale="90" zoomScaleNormal="90" workbookViewId="0">
      <selection activeCell="O8" sqref="O8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2023년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44983</v>
      </c>
      <c r="C3" s="61">
        <v>44984</v>
      </c>
      <c r="D3" s="61">
        <v>44985</v>
      </c>
      <c r="E3" s="66">
        <v>44986</v>
      </c>
      <c r="F3" s="61">
        <v>44987</v>
      </c>
      <c r="G3" s="61">
        <v>44988</v>
      </c>
      <c r="H3" s="61">
        <v>44989</v>
      </c>
    </row>
    <row r="4" spans="2:8" ht="58" customHeight="1">
      <c r="F4" s="75" t="s">
        <v>35</v>
      </c>
      <c r="G4" s="76" t="s">
        <v>25</v>
      </c>
      <c r="H4" s="51"/>
    </row>
    <row r="5" spans="2:8" ht="19.5" customHeight="1">
      <c r="B5" s="60">
        <f t="array" ref="B5:H5">요일및주+DATE(달력연도,3,1)-WEEKDAY(DATE(달력연도,3,1),(주시작="월요일")+1)+8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60">
        <v>44996</v>
      </c>
    </row>
    <row r="6" spans="2:8" ht="58" customHeight="1">
      <c r="B6" s="60"/>
      <c r="C6" s="60" t="s">
        <v>27</v>
      </c>
      <c r="D6" s="60" t="s">
        <v>28</v>
      </c>
      <c r="E6" s="60" t="s">
        <v>28</v>
      </c>
      <c r="F6" s="60" t="s">
        <v>28</v>
      </c>
      <c r="G6" s="60" t="s">
        <v>29</v>
      </c>
      <c r="H6" s="60"/>
    </row>
    <row r="7" spans="2:8" ht="19.5" customHeight="1">
      <c r="B7" s="61">
        <f t="array" ref="B7:H7">요일및주+DATE(달력연도,3,1)-WEEKDAY(DATE(달력연도,3,1),(주시작="월요일")+1)+15</f>
        <v>44997</v>
      </c>
      <c r="C7" s="61">
        <v>44998</v>
      </c>
      <c r="D7" s="61">
        <v>44999</v>
      </c>
      <c r="E7" s="61">
        <v>45000</v>
      </c>
      <c r="F7" s="61">
        <v>45001</v>
      </c>
      <c r="G7" s="61">
        <v>45002</v>
      </c>
      <c r="H7" s="61">
        <v>45003</v>
      </c>
    </row>
    <row r="8" spans="2:8" ht="58" customHeight="1">
      <c r="B8" s="61"/>
      <c r="C8" s="68" t="s">
        <v>32</v>
      </c>
      <c r="D8" s="75" t="s">
        <v>33</v>
      </c>
      <c r="E8" s="68" t="s">
        <v>31</v>
      </c>
      <c r="F8" s="68" t="s">
        <v>34</v>
      </c>
      <c r="G8" s="68" t="s">
        <v>26</v>
      </c>
      <c r="H8" s="61"/>
    </row>
    <row r="9" spans="2:8" ht="19.5" customHeight="1">
      <c r="B9" s="60">
        <f t="array" ref="B9:H9">요일및주+DATE(달력연도,3,1)-WEEKDAY(DATE(달력연도,3,1),(주시작="월요일")+1)+22</f>
        <v>45004</v>
      </c>
      <c r="C9" s="60">
        <v>45005</v>
      </c>
      <c r="D9" s="60">
        <v>45006</v>
      </c>
      <c r="E9" s="60">
        <v>45007</v>
      </c>
      <c r="F9" s="60">
        <v>45008</v>
      </c>
      <c r="G9" s="60">
        <v>45009</v>
      </c>
      <c r="H9" s="60">
        <v>45010</v>
      </c>
    </row>
    <row r="10" spans="2:8" ht="58" customHeight="1">
      <c r="B10" s="60"/>
      <c r="C10" s="60"/>
      <c r="D10" s="60" t="s">
        <v>24</v>
      </c>
      <c r="E10" s="60"/>
      <c r="F10" s="60"/>
      <c r="G10" s="60"/>
      <c r="H10" s="60"/>
    </row>
    <row r="11" spans="2:8" ht="19.5" customHeight="1">
      <c r="B11" s="61">
        <f t="array" ref="B11:H11">요일및주+DATE(달력연도,3,1)-WEEKDAY(DATE(달력연도,3,1),(주시작="월요일")+1)+29</f>
        <v>45011</v>
      </c>
      <c r="C11" s="61">
        <v>45012</v>
      </c>
      <c r="D11" s="61">
        <v>45013</v>
      </c>
      <c r="E11" s="61">
        <v>45014</v>
      </c>
      <c r="F11" s="61">
        <v>45015</v>
      </c>
      <c r="G11" s="61">
        <v>45016</v>
      </c>
      <c r="H11" s="61">
        <v>45017</v>
      </c>
    </row>
    <row r="12" spans="2:8" ht="58" customHeight="1">
      <c r="B12" s="61"/>
      <c r="C12" s="61"/>
      <c r="D12" s="61" t="s">
        <v>30</v>
      </c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45018</v>
      </c>
      <c r="C13" s="60">
        <v>45019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2023년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45011</v>
      </c>
      <c r="C3" s="61">
        <v>45012</v>
      </c>
      <c r="D3" s="61">
        <v>45013</v>
      </c>
      <c r="E3" s="61">
        <v>45014</v>
      </c>
      <c r="F3" s="61">
        <v>45015</v>
      </c>
      <c r="G3" s="61">
        <v>45016</v>
      </c>
      <c r="H3" s="61">
        <v>45017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60">
        <v>45024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45025</v>
      </c>
      <c r="C7" s="61">
        <v>45026</v>
      </c>
      <c r="D7" s="61">
        <v>45027</v>
      </c>
      <c r="E7" s="61">
        <v>45028</v>
      </c>
      <c r="F7" s="61">
        <v>45029</v>
      </c>
      <c r="G7" s="61">
        <v>45030</v>
      </c>
      <c r="H7" s="61">
        <v>45031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45032</v>
      </c>
      <c r="C9" s="60">
        <v>45033</v>
      </c>
      <c r="D9" s="60">
        <v>45034</v>
      </c>
      <c r="E9" s="60">
        <v>45035</v>
      </c>
      <c r="F9" s="60">
        <v>45036</v>
      </c>
      <c r="G9" s="60">
        <v>45037</v>
      </c>
      <c r="H9" s="60">
        <v>45038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45039</v>
      </c>
      <c r="C11" s="61">
        <v>45040</v>
      </c>
      <c r="D11" s="61">
        <v>45041</v>
      </c>
      <c r="E11" s="61">
        <v>45042</v>
      </c>
      <c r="F11" s="61">
        <v>45043</v>
      </c>
      <c r="G11" s="61">
        <v>45044</v>
      </c>
      <c r="H11" s="61">
        <v>45045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45046</v>
      </c>
      <c r="C13" s="60">
        <v>45047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2023년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45046</v>
      </c>
      <c r="C3" s="61">
        <v>45047</v>
      </c>
      <c r="D3" s="61">
        <v>45048</v>
      </c>
      <c r="E3" s="61">
        <v>45049</v>
      </c>
      <c r="F3" s="61">
        <v>45050</v>
      </c>
      <c r="G3" s="61">
        <v>45051</v>
      </c>
      <c r="H3" s="61">
        <v>45052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60">
        <v>45059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45060</v>
      </c>
      <c r="C7" s="61">
        <v>45061</v>
      </c>
      <c r="D7" s="61">
        <v>45062</v>
      </c>
      <c r="E7" s="61">
        <v>45063</v>
      </c>
      <c r="F7" s="61">
        <v>45064</v>
      </c>
      <c r="G7" s="61">
        <v>45065</v>
      </c>
      <c r="H7" s="61">
        <v>45066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45067</v>
      </c>
      <c r="C9" s="60">
        <v>45068</v>
      </c>
      <c r="D9" s="60">
        <v>45069</v>
      </c>
      <c r="E9" s="60">
        <v>45070</v>
      </c>
      <c r="F9" s="60">
        <v>45071</v>
      </c>
      <c r="G9" s="60">
        <v>45072</v>
      </c>
      <c r="H9" s="60">
        <v>45073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45074</v>
      </c>
      <c r="C11" s="61">
        <v>45075</v>
      </c>
      <c r="D11" s="61">
        <v>45076</v>
      </c>
      <c r="E11" s="61">
        <v>45077</v>
      </c>
      <c r="F11" s="61">
        <v>45078</v>
      </c>
      <c r="G11" s="61">
        <v>45079</v>
      </c>
      <c r="H11" s="61">
        <v>45080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45081</v>
      </c>
      <c r="C13" s="60">
        <v>45082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2023년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45074</v>
      </c>
      <c r="C3" s="61">
        <v>45075</v>
      </c>
      <c r="D3" s="61">
        <v>45076</v>
      </c>
      <c r="E3" s="61">
        <v>45077</v>
      </c>
      <c r="F3" s="61">
        <v>45078</v>
      </c>
      <c r="G3" s="61">
        <v>45079</v>
      </c>
      <c r="H3" s="61">
        <v>45080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60">
        <v>45087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45088</v>
      </c>
      <c r="C7" s="61">
        <v>45089</v>
      </c>
      <c r="D7" s="61">
        <v>45090</v>
      </c>
      <c r="E7" s="61">
        <v>45091</v>
      </c>
      <c r="F7" s="61">
        <v>45092</v>
      </c>
      <c r="G7" s="61">
        <v>45093</v>
      </c>
      <c r="H7" s="61">
        <v>45094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45095</v>
      </c>
      <c r="C9" s="60">
        <v>45096</v>
      </c>
      <c r="D9" s="60">
        <v>45097</v>
      </c>
      <c r="E9" s="60">
        <v>45098</v>
      </c>
      <c r="F9" s="60">
        <v>45099</v>
      </c>
      <c r="G9" s="60">
        <v>45100</v>
      </c>
      <c r="H9" s="60">
        <v>45101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45102</v>
      </c>
      <c r="C11" s="61">
        <v>45103</v>
      </c>
      <c r="D11" s="61">
        <v>45104</v>
      </c>
      <c r="E11" s="61">
        <v>45105</v>
      </c>
      <c r="F11" s="61">
        <v>45106</v>
      </c>
      <c r="G11" s="61">
        <v>45107</v>
      </c>
      <c r="H11" s="61">
        <v>45108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45109</v>
      </c>
      <c r="C13" s="60">
        <v>45110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2023년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45102</v>
      </c>
      <c r="C3" s="61">
        <v>45103</v>
      </c>
      <c r="D3" s="61">
        <v>45104</v>
      </c>
      <c r="E3" s="61">
        <v>45105</v>
      </c>
      <c r="F3" s="61">
        <v>45106</v>
      </c>
      <c r="G3" s="61">
        <v>45107</v>
      </c>
      <c r="H3" s="61">
        <v>45108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60">
        <v>45115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45116</v>
      </c>
      <c r="C7" s="61">
        <v>45117</v>
      </c>
      <c r="D7" s="61">
        <v>45118</v>
      </c>
      <c r="E7" s="61">
        <v>45119</v>
      </c>
      <c r="F7" s="61">
        <v>45120</v>
      </c>
      <c r="G7" s="61">
        <v>45121</v>
      </c>
      <c r="H7" s="61">
        <v>45122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45123</v>
      </c>
      <c r="C9" s="60">
        <v>45124</v>
      </c>
      <c r="D9" s="60">
        <v>45125</v>
      </c>
      <c r="E9" s="60">
        <v>45126</v>
      </c>
      <c r="F9" s="60">
        <v>45127</v>
      </c>
      <c r="G9" s="60">
        <v>45128</v>
      </c>
      <c r="H9" s="60">
        <v>45129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45130</v>
      </c>
      <c r="C11" s="61">
        <v>45131</v>
      </c>
      <c r="D11" s="61">
        <v>45132</v>
      </c>
      <c r="E11" s="61">
        <v>45133</v>
      </c>
      <c r="F11" s="61">
        <v>45134</v>
      </c>
      <c r="G11" s="61">
        <v>45135</v>
      </c>
      <c r="H11" s="61">
        <v>45136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45137</v>
      </c>
      <c r="C13" s="60">
        <v>45138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dataConsolidate/>
  <mergeCells count="1">
    <mergeCell ref="E13:H14"/>
  </mergeCells>
  <phoneticPr fontId="27" type="noConversion"/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2023년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45137</v>
      </c>
      <c r="C3" s="61">
        <v>45138</v>
      </c>
      <c r="D3" s="61">
        <v>45139</v>
      </c>
      <c r="E3" s="61">
        <v>45140</v>
      </c>
      <c r="F3" s="61">
        <v>45141</v>
      </c>
      <c r="G3" s="61">
        <v>45142</v>
      </c>
      <c r="H3" s="61">
        <v>45143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60">
        <v>45150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45151</v>
      </c>
      <c r="C7" s="61">
        <v>45152</v>
      </c>
      <c r="D7" s="61">
        <v>45153</v>
      </c>
      <c r="E7" s="61">
        <v>45154</v>
      </c>
      <c r="F7" s="61">
        <v>45155</v>
      </c>
      <c r="G7" s="61">
        <v>45156</v>
      </c>
      <c r="H7" s="61">
        <v>45157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45158</v>
      </c>
      <c r="C9" s="60">
        <v>45159</v>
      </c>
      <c r="D9" s="60">
        <v>45160</v>
      </c>
      <c r="E9" s="60">
        <v>45161</v>
      </c>
      <c r="F9" s="60">
        <v>45162</v>
      </c>
      <c r="G9" s="60">
        <v>45163</v>
      </c>
      <c r="H9" s="60">
        <v>45164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45165</v>
      </c>
      <c r="C11" s="61">
        <v>45166</v>
      </c>
      <c r="D11" s="61">
        <v>45167</v>
      </c>
      <c r="E11" s="61">
        <v>45168</v>
      </c>
      <c r="F11" s="61">
        <v>45169</v>
      </c>
      <c r="G11" s="61">
        <v>45170</v>
      </c>
      <c r="H11" s="61">
        <v>45171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45172</v>
      </c>
      <c r="C13" s="60">
        <v>45173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2023년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45165</v>
      </c>
      <c r="C3" s="61">
        <v>45166</v>
      </c>
      <c r="D3" s="61">
        <v>45167</v>
      </c>
      <c r="E3" s="61">
        <v>45168</v>
      </c>
      <c r="F3" s="61">
        <v>45169</v>
      </c>
      <c r="G3" s="61">
        <v>45170</v>
      </c>
      <c r="H3" s="61">
        <v>45171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60">
        <v>45178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45179</v>
      </c>
      <c r="C7" s="61">
        <v>45180</v>
      </c>
      <c r="D7" s="61">
        <v>45181</v>
      </c>
      <c r="E7" s="61">
        <v>45182</v>
      </c>
      <c r="F7" s="61">
        <v>45183</v>
      </c>
      <c r="G7" s="61">
        <v>45184</v>
      </c>
      <c r="H7" s="61">
        <v>45185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45186</v>
      </c>
      <c r="C9" s="60">
        <v>45187</v>
      </c>
      <c r="D9" s="60">
        <v>45188</v>
      </c>
      <c r="E9" s="60">
        <v>45189</v>
      </c>
      <c r="F9" s="60">
        <v>45190</v>
      </c>
      <c r="G9" s="60">
        <v>45191</v>
      </c>
      <c r="H9" s="60">
        <v>45192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45193</v>
      </c>
      <c r="C11" s="61">
        <v>45194</v>
      </c>
      <c r="D11" s="61">
        <v>45195</v>
      </c>
      <c r="E11" s="61">
        <v>45196</v>
      </c>
      <c r="F11" s="61">
        <v>45197</v>
      </c>
      <c r="G11" s="61">
        <v>45198</v>
      </c>
      <c r="H11" s="61">
        <v>45199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45200</v>
      </c>
      <c r="C13" s="60">
        <v>45201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2023년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45200</v>
      </c>
      <c r="C3" s="61">
        <v>45201</v>
      </c>
      <c r="D3" s="61">
        <v>45202</v>
      </c>
      <c r="E3" s="61">
        <v>45203</v>
      </c>
      <c r="F3" s="61">
        <v>45204</v>
      </c>
      <c r="G3" s="61">
        <v>45205</v>
      </c>
      <c r="H3" s="61">
        <v>45206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60">
        <v>45213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45214</v>
      </c>
      <c r="C7" s="61">
        <v>45215</v>
      </c>
      <c r="D7" s="61">
        <v>45216</v>
      </c>
      <c r="E7" s="61">
        <v>45217</v>
      </c>
      <c r="F7" s="61">
        <v>45218</v>
      </c>
      <c r="G7" s="61">
        <v>45219</v>
      </c>
      <c r="H7" s="61">
        <v>45220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45221</v>
      </c>
      <c r="C9" s="60">
        <v>45222</v>
      </c>
      <c r="D9" s="60">
        <v>45223</v>
      </c>
      <c r="E9" s="60">
        <v>45224</v>
      </c>
      <c r="F9" s="60">
        <v>45225</v>
      </c>
      <c r="G9" s="60">
        <v>45226</v>
      </c>
      <c r="H9" s="60">
        <v>45227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45228</v>
      </c>
      <c r="C11" s="61">
        <v>45229</v>
      </c>
      <c r="D11" s="61">
        <v>45230</v>
      </c>
      <c r="E11" s="61">
        <v>45231</v>
      </c>
      <c r="F11" s="61">
        <v>45232</v>
      </c>
      <c r="G11" s="61">
        <v>45233</v>
      </c>
      <c r="H11" s="61">
        <v>45234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45235</v>
      </c>
      <c r="C13" s="60">
        <v>45236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2023년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45228</v>
      </c>
      <c r="C3" s="61">
        <v>45229</v>
      </c>
      <c r="D3" s="61">
        <v>45230</v>
      </c>
      <c r="E3" s="61">
        <v>45231</v>
      </c>
      <c r="F3" s="61">
        <v>45232</v>
      </c>
      <c r="G3" s="61">
        <v>45233</v>
      </c>
      <c r="H3" s="61">
        <v>45234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60">
        <v>45241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45242</v>
      </c>
      <c r="C7" s="61">
        <v>45243</v>
      </c>
      <c r="D7" s="61">
        <v>45244</v>
      </c>
      <c r="E7" s="61">
        <v>45245</v>
      </c>
      <c r="F7" s="61">
        <v>45246</v>
      </c>
      <c r="G7" s="61">
        <v>45247</v>
      </c>
      <c r="H7" s="61">
        <v>45248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45249</v>
      </c>
      <c r="C9" s="60">
        <v>45250</v>
      </c>
      <c r="D9" s="60">
        <v>45251</v>
      </c>
      <c r="E9" s="60">
        <v>45252</v>
      </c>
      <c r="F9" s="60">
        <v>45253</v>
      </c>
      <c r="G9" s="60">
        <v>45254</v>
      </c>
      <c r="H9" s="60">
        <v>45255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45256</v>
      </c>
      <c r="C11" s="61">
        <v>45257</v>
      </c>
      <c r="D11" s="61">
        <v>45258</v>
      </c>
      <c r="E11" s="61">
        <v>45259</v>
      </c>
      <c r="F11" s="61">
        <v>45260</v>
      </c>
      <c r="G11" s="61">
        <v>45261</v>
      </c>
      <c r="H11" s="61">
        <v>45262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45263</v>
      </c>
      <c r="C13" s="60">
        <v>45264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2023년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45256</v>
      </c>
      <c r="C3" s="61">
        <v>45257</v>
      </c>
      <c r="D3" s="61">
        <v>45258</v>
      </c>
      <c r="E3" s="61">
        <v>45259</v>
      </c>
      <c r="F3" s="61">
        <v>45260</v>
      </c>
      <c r="G3" s="61">
        <v>45261</v>
      </c>
      <c r="H3" s="61">
        <v>45262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60">
        <v>45269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45270</v>
      </c>
      <c r="C7" s="61">
        <v>45271</v>
      </c>
      <c r="D7" s="61">
        <v>45272</v>
      </c>
      <c r="E7" s="61">
        <v>45273</v>
      </c>
      <c r="F7" s="61">
        <v>45274</v>
      </c>
      <c r="G7" s="61">
        <v>45275</v>
      </c>
      <c r="H7" s="61">
        <v>45276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45277</v>
      </c>
      <c r="C9" s="60">
        <v>45278</v>
      </c>
      <c r="D9" s="60">
        <v>45279</v>
      </c>
      <c r="E9" s="60">
        <v>45280</v>
      </c>
      <c r="F9" s="60">
        <v>45281</v>
      </c>
      <c r="G9" s="60">
        <v>45282</v>
      </c>
      <c r="H9" s="60">
        <v>45283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45284</v>
      </c>
      <c r="C11" s="61">
        <v>45285</v>
      </c>
      <c r="D11" s="61">
        <v>45286</v>
      </c>
      <c r="E11" s="61">
        <v>45287</v>
      </c>
      <c r="F11" s="61">
        <v>45288</v>
      </c>
      <c r="G11" s="61">
        <v>45289</v>
      </c>
      <c r="H11" s="61">
        <v>45290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45291</v>
      </c>
      <c r="C13" s="60">
        <v>45292</v>
      </c>
      <c r="D13" s="62" t="s">
        <v>0</v>
      </c>
      <c r="E13" s="69"/>
      <c r="F13" s="69"/>
      <c r="G13" s="69"/>
      <c r="H13" s="70"/>
    </row>
    <row r="14" spans="2:8" ht="58" customHeight="1">
      <c r="B14" s="60"/>
      <c r="C14" s="60"/>
      <c r="D14" s="5"/>
      <c r="E14" s="71"/>
      <c r="F14" s="71"/>
      <c r="G14" s="71"/>
      <c r="H14" s="72"/>
    </row>
  </sheetData>
  <mergeCells count="1">
    <mergeCell ref="E13:H14"/>
  </mergeCells>
  <phoneticPr fontId="27" type="noConversion"/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2023-03-20T00:36:44Z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