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\Dropbox\Family\LBTentor\Professional\Teaching\Finance Class\Financial Institutions\VCU-FIRE622\lesson04\presentation\"/>
    </mc:Choice>
  </mc:AlternateContent>
  <xr:revisionPtr revIDLastSave="0" documentId="13_ncr:1_{53DEFC8D-5441-482A-BE5D-FCD9CC6209BF}" xr6:coauthVersionLast="45" xr6:coauthVersionMax="45" xr10:uidLastSave="{00000000-0000-0000-0000-000000000000}"/>
  <bookViews>
    <workbookView xWindow="2725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Sheet1!$G$36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E29" i="1" l="1"/>
  <c r="E22" i="1"/>
  <c r="D22" i="1"/>
  <c r="D24" i="1" s="1"/>
  <c r="D29" i="1"/>
  <c r="E21" i="1"/>
  <c r="E27" i="1" s="1"/>
  <c r="C22" i="1"/>
  <c r="D21" i="1"/>
  <c r="C20" i="1"/>
  <c r="C24" i="1" s="1"/>
  <c r="C29" i="1" s="1"/>
  <c r="D6" i="1"/>
  <c r="D14" i="1"/>
  <c r="C15" i="1" s="1"/>
  <c r="D27" i="1" l="1"/>
  <c r="C27" i="1"/>
  <c r="E30" i="1"/>
  <c r="C30" i="1"/>
  <c r="D30" i="1"/>
  <c r="D11" i="1"/>
  <c r="C11" i="1"/>
  <c r="D5" i="1"/>
  <c r="D8" i="1"/>
  <c r="C31" i="1" l="1"/>
  <c r="C4" i="1"/>
  <c r="C6" i="1" s="1"/>
  <c r="C8" i="1" l="1"/>
  <c r="C13" i="1" l="1"/>
  <c r="C14" i="1" s="1"/>
</calcChain>
</file>

<file path=xl/sharedStrings.xml><?xml version="1.0" encoding="utf-8"?>
<sst xmlns="http://schemas.openxmlformats.org/spreadsheetml/2006/main" count="39" uniqueCount="22">
  <si>
    <t>1y</t>
  </si>
  <si>
    <t>2y</t>
  </si>
  <si>
    <t>zero</t>
  </si>
  <si>
    <t>Observered Rate</t>
  </si>
  <si>
    <t>Direct Zero</t>
  </si>
  <si>
    <t>Direct Coupon</t>
  </si>
  <si>
    <t>2 year bootstrap</t>
  </si>
  <si>
    <t>Cash Flow</t>
  </si>
  <si>
    <t>Discount</t>
  </si>
  <si>
    <t>Goal Seek: Rate</t>
  </si>
  <si>
    <t>PV Cash Flow</t>
  </si>
  <si>
    <t>PV Total</t>
  </si>
  <si>
    <t>Solved Zero</t>
  </si>
  <si>
    <t>3 year bootstrap</t>
  </si>
  <si>
    <t>Discount factor</t>
  </si>
  <si>
    <t>&lt;&lt; Solve for this setting PV Total to Par (100)</t>
  </si>
  <si>
    <t>Par</t>
  </si>
  <si>
    <t>Annual Coupon</t>
  </si>
  <si>
    <t>&lt;&lt; What rate to associate with just second year payment</t>
  </si>
  <si>
    <t>A two year bond with annual payments</t>
  </si>
  <si>
    <t>3y</t>
  </si>
  <si>
    <t>A three year bond with annuals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</si>
</sst>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14" fontId="0" fillId="0" borderId="0" xfId="0" applyNumberFormat="1"/>
    <xf numFmtId="0" fontId="3" fillId="0" borderId="0" xfId="0" applyFont="1"/>
    <xf numFmtId="10" fontId="0" fillId="0" borderId="0" xfId="0" applyNumberFormat="1"/>
    <xf numFmtId="164" fontId="0" fillId="5" borderId="0" xfId="0" applyNumberFormat="1" applyFill="1"/>
  </cellXfs>
  <cellStyles count="4">
    <cellStyle name="20% - Accent2" xfId="2" builtinId="34"/>
    <cellStyle name="40% - Accent2" xfId="3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E28" sqref="E28"/>
    </sheetView>
  </sheetViews>
  <sheetFormatPr defaultRowHeight="14.6" x14ac:dyDescent="0.4"/>
  <cols>
    <col min="2" max="2" width="16" bestFit="1" customWidth="1"/>
  </cols>
  <sheetData>
    <row r="1" spans="1:6" x14ac:dyDescent="0.4">
      <c r="A1" s="4"/>
      <c r="C1" t="s">
        <v>2</v>
      </c>
      <c r="D1" t="s">
        <v>17</v>
      </c>
    </row>
    <row r="2" spans="1:6" x14ac:dyDescent="0.4">
      <c r="C2" t="s">
        <v>0</v>
      </c>
      <c r="D2" t="s">
        <v>1</v>
      </c>
      <c r="F2" t="s">
        <v>19</v>
      </c>
    </row>
    <row r="3" spans="1:6" x14ac:dyDescent="0.4">
      <c r="A3" t="s">
        <v>16</v>
      </c>
      <c r="B3" t="s">
        <v>3</v>
      </c>
      <c r="C3" s="6">
        <v>3.5000000000000003E-2</v>
      </c>
      <c r="D3" s="6">
        <v>0.04</v>
      </c>
    </row>
    <row r="4" spans="1:6" x14ac:dyDescent="0.4">
      <c r="B4" t="s">
        <v>4</v>
      </c>
      <c r="C4" s="6">
        <f>C3</f>
        <v>3.5000000000000003E-2</v>
      </c>
      <c r="D4" s="6"/>
    </row>
    <row r="5" spans="1:6" x14ac:dyDescent="0.4">
      <c r="B5" t="s">
        <v>5</v>
      </c>
      <c r="D5" s="6">
        <f>D3</f>
        <v>0.04</v>
      </c>
    </row>
    <row r="6" spans="1:6" x14ac:dyDescent="0.4">
      <c r="B6" t="s">
        <v>12</v>
      </c>
      <c r="C6" s="6">
        <f>C4</f>
        <v>3.5000000000000003E-2</v>
      </c>
      <c r="D6" s="7">
        <f>D12</f>
        <v>4.0100501941375752E-2</v>
      </c>
      <c r="F6" t="s">
        <v>18</v>
      </c>
    </row>
    <row r="8" spans="1:6" x14ac:dyDescent="0.4">
      <c r="B8" t="s">
        <v>14</v>
      </c>
      <c r="C8" s="2">
        <f>(1+C4)^(-1)</f>
        <v>0.96618357487922713</v>
      </c>
      <c r="D8" s="3">
        <f>(1+D6)^(-2)</f>
        <v>0.92437754719677823</v>
      </c>
    </row>
    <row r="10" spans="1:6" x14ac:dyDescent="0.4">
      <c r="B10" s="5" t="s">
        <v>6</v>
      </c>
    </row>
    <row r="11" spans="1:6" x14ac:dyDescent="0.4">
      <c r="B11" t="s">
        <v>7</v>
      </c>
      <c r="C11">
        <f>$D$5*100</f>
        <v>4</v>
      </c>
      <c r="D11">
        <f>($D$5+1)*100</f>
        <v>104</v>
      </c>
    </row>
    <row r="12" spans="1:6" x14ac:dyDescent="0.4">
      <c r="B12" t="s">
        <v>9</v>
      </c>
      <c r="D12" s="1">
        <v>4.0100501941375752E-2</v>
      </c>
      <c r="F12" t="s">
        <v>15</v>
      </c>
    </row>
    <row r="13" spans="1:6" x14ac:dyDescent="0.4">
      <c r="B13" t="s">
        <v>8</v>
      </c>
      <c r="C13" s="2">
        <f>C8</f>
        <v>0.96618357487922713</v>
      </c>
      <c r="D13">
        <f>(1+D12)^(-2)</f>
        <v>0.92437754719677823</v>
      </c>
    </row>
    <row r="14" spans="1:6" x14ac:dyDescent="0.4">
      <c r="B14" t="s">
        <v>10</v>
      </c>
      <c r="C14">
        <f>C13*C11</f>
        <v>3.8647342995169085</v>
      </c>
      <c r="D14">
        <f>D13*D11</f>
        <v>96.135264908464933</v>
      </c>
    </row>
    <row r="15" spans="1:6" x14ac:dyDescent="0.4">
      <c r="B15" t="s">
        <v>11</v>
      </c>
      <c r="C15">
        <f>C14+D14</f>
        <v>99.999999207981844</v>
      </c>
    </row>
    <row r="17" spans="1:6" x14ac:dyDescent="0.4">
      <c r="A17" s="4"/>
      <c r="C17" t="s">
        <v>2</v>
      </c>
      <c r="D17" t="s">
        <v>17</v>
      </c>
    </row>
    <row r="18" spans="1:6" x14ac:dyDescent="0.4">
      <c r="C18" t="s">
        <v>0</v>
      </c>
      <c r="D18" t="s">
        <v>1</v>
      </c>
      <c r="E18" t="s">
        <v>20</v>
      </c>
    </row>
    <row r="19" spans="1:6" x14ac:dyDescent="0.4">
      <c r="A19" t="s">
        <v>16</v>
      </c>
      <c r="B19" t="s">
        <v>3</v>
      </c>
      <c r="C19" s="6">
        <v>3.5000000000000003E-2</v>
      </c>
      <c r="D19" s="6">
        <v>0.04</v>
      </c>
      <c r="E19" s="6">
        <v>4.4999999999999998E-2</v>
      </c>
      <c r="F19" t="s">
        <v>21</v>
      </c>
    </row>
    <row r="20" spans="1:6" x14ac:dyDescent="0.4">
      <c r="B20" t="s">
        <v>4</v>
      </c>
      <c r="C20" s="6">
        <f>C19</f>
        <v>3.5000000000000003E-2</v>
      </c>
      <c r="D20" s="6"/>
    </row>
    <row r="21" spans="1:6" x14ac:dyDescent="0.4">
      <c r="B21" t="s">
        <v>5</v>
      </c>
      <c r="D21" s="6">
        <f>D19</f>
        <v>0.04</v>
      </c>
      <c r="E21" s="6">
        <f>E19</f>
        <v>4.4999999999999998E-2</v>
      </c>
    </row>
    <row r="22" spans="1:6" x14ac:dyDescent="0.4">
      <c r="B22" t="s">
        <v>12</v>
      </c>
      <c r="C22" s="6">
        <f>C20</f>
        <v>3.5000000000000003E-2</v>
      </c>
      <c r="D22" s="7">
        <f>D12</f>
        <v>4.0100501941375752E-2</v>
      </c>
      <c r="E22" s="7">
        <f>E28</f>
        <v>4.530677273076382E-2</v>
      </c>
      <c r="F22" t="s">
        <v>18</v>
      </c>
    </row>
    <row r="24" spans="1:6" x14ac:dyDescent="0.4">
      <c r="B24" t="s">
        <v>14</v>
      </c>
      <c r="C24" s="2">
        <f>(1+C20)^(-1)</f>
        <v>0.96618357487922713</v>
      </c>
      <c r="D24" s="3">
        <f>(1+D22)^(-2)</f>
        <v>0.92437754719677823</v>
      </c>
    </row>
    <row r="26" spans="1:6" x14ac:dyDescent="0.4">
      <c r="B26" s="5" t="s">
        <v>13</v>
      </c>
    </row>
    <row r="27" spans="1:6" x14ac:dyDescent="0.4">
      <c r="B27" t="s">
        <v>7</v>
      </c>
      <c r="C27">
        <f>$E$21*100</f>
        <v>4.5</v>
      </c>
      <c r="D27">
        <f>$E$21*100</f>
        <v>4.5</v>
      </c>
      <c r="E27">
        <f>$E$21*100+100</f>
        <v>104.5</v>
      </c>
    </row>
    <row r="28" spans="1:6" x14ac:dyDescent="0.4">
      <c r="B28" t="s">
        <v>9</v>
      </c>
      <c r="E28" s="1">
        <v>4.530677273076382E-2</v>
      </c>
      <c r="F28" t="s">
        <v>15</v>
      </c>
    </row>
    <row r="29" spans="1:6" x14ac:dyDescent="0.4">
      <c r="B29" t="s">
        <v>8</v>
      </c>
      <c r="C29" s="2">
        <f>C24</f>
        <v>0.96618357487922713</v>
      </c>
      <c r="D29">
        <f>D13</f>
        <v>0.92437754719677823</v>
      </c>
      <c r="E29">
        <f>(1+E28)^(-3)</f>
        <v>0.87552531368309283</v>
      </c>
    </row>
    <row r="30" spans="1:6" x14ac:dyDescent="0.4">
      <c r="B30" t="s">
        <v>10</v>
      </c>
      <c r="C30">
        <f>C29*C27</f>
        <v>4.3478260869565224</v>
      </c>
      <c r="D30">
        <f>D29*D27</f>
        <v>4.1596989623855016</v>
      </c>
      <c r="E30">
        <f>E27*E29</f>
        <v>91.492395279883198</v>
      </c>
    </row>
    <row r="31" spans="1:6" x14ac:dyDescent="0.4">
      <c r="B31" t="s">
        <v>11</v>
      </c>
      <c r="C31">
        <f>C30+D30+E30</f>
        <v>99.999920329225219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Retirement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Tentor</dc:creator>
  <cp:lastModifiedBy>Larry Tentor</cp:lastModifiedBy>
  <dcterms:created xsi:type="dcterms:W3CDTF">2014-08-08T12:42:34Z</dcterms:created>
  <dcterms:modified xsi:type="dcterms:W3CDTF">2020-02-07T02:54:47Z</dcterms:modified>
</cp:coreProperties>
</file>