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9" i="1" l="1"/>
  <c r="I19" i="1" s="1"/>
  <c r="J18" i="1"/>
  <c r="I18" i="1" s="1"/>
  <c r="I17" i="1"/>
  <c r="J17" i="1"/>
  <c r="I16" i="1"/>
  <c r="I15" i="1"/>
  <c r="I5" i="1"/>
  <c r="I6" i="1"/>
  <c r="I7" i="1"/>
  <c r="I8" i="1"/>
  <c r="I9" i="1"/>
  <c r="I10" i="1"/>
  <c r="I11" i="1"/>
  <c r="I12" i="1"/>
  <c r="I13" i="1"/>
  <c r="I14" i="1"/>
  <c r="I4" i="1"/>
  <c r="L16" i="1"/>
  <c r="L7" i="1"/>
  <c r="L8" i="1"/>
  <c r="L9" i="1"/>
  <c r="L10" i="1"/>
  <c r="L11" i="1"/>
  <c r="L12" i="1"/>
  <c r="L13" i="1"/>
  <c r="L14" i="1"/>
  <c r="L15" i="1"/>
  <c r="L6" i="1"/>
  <c r="L5" i="1"/>
  <c r="L4" i="1"/>
  <c r="K16" i="1"/>
  <c r="J16" i="1"/>
  <c r="K5" i="1"/>
  <c r="K6" i="1"/>
  <c r="K7" i="1"/>
  <c r="K8" i="1"/>
  <c r="K9" i="1"/>
  <c r="K10" i="1"/>
  <c r="K11" i="1"/>
  <c r="K12" i="1"/>
  <c r="K13" i="1"/>
  <c r="K14" i="1"/>
  <c r="K15" i="1"/>
  <c r="K4" i="1"/>
  <c r="J5" i="1"/>
  <c r="J6" i="1"/>
  <c r="J7" i="1"/>
  <c r="J8" i="1"/>
  <c r="J9" i="1"/>
  <c r="J10" i="1"/>
  <c r="J11" i="1"/>
  <c r="J12" i="1"/>
  <c r="J13" i="1"/>
  <c r="J14" i="1"/>
  <c r="J15" i="1"/>
  <c r="J4" i="1"/>
  <c r="E17" i="1"/>
  <c r="F17" i="1"/>
  <c r="G17" i="1"/>
  <c r="D17" i="1"/>
  <c r="D18" i="1"/>
  <c r="E19" i="1"/>
  <c r="F19" i="1"/>
  <c r="G19" i="1"/>
  <c r="E18" i="1"/>
  <c r="F18" i="1"/>
  <c r="G18" i="1"/>
  <c r="D19" i="1"/>
  <c r="E16" i="1"/>
  <c r="F16" i="1"/>
  <c r="G16" i="1"/>
  <c r="D16" i="1"/>
</calcChain>
</file>

<file path=xl/sharedStrings.xml><?xml version="1.0" encoding="utf-8"?>
<sst xmlns="http://schemas.openxmlformats.org/spreadsheetml/2006/main" count="71" uniqueCount="62">
  <si>
    <t>СПРАВКА ЗА СРЕДНИЯ УСПЕХ ЗА ЗИМНИЯ СЕМЕСТЪР НА УЧЕБНАТА 2011-2012 ГОДИНА</t>
  </si>
  <si>
    <t>№</t>
  </si>
  <si>
    <t>Фак. Номер</t>
  </si>
  <si>
    <t>Име и фамилия</t>
  </si>
  <si>
    <t xml:space="preserve">П Р Е Д М Е Т И </t>
  </si>
  <si>
    <t>СТИПЕНДИЯ</t>
  </si>
  <si>
    <t>математика</t>
  </si>
  <si>
    <t>бизн. инф.</t>
  </si>
  <si>
    <t>Макр. Икон.</t>
  </si>
  <si>
    <t>Чужд език</t>
  </si>
  <si>
    <t>Език</t>
  </si>
  <si>
    <t>с думи</t>
  </si>
  <si>
    <t>с цифри</t>
  </si>
  <si>
    <t>БАЛ</t>
  </si>
  <si>
    <t>Сума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</si>
  <si>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</si>
  <si>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</si>
  <si>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</si>
  <si>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</si>
  <si>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</si>
  <si>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</si>
  <si>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</si>
  <si>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</si>
  <si>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</si>
  <si>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</si>
  <si>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</si>
  <si>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</si>
  <si>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091256</t>
  </si>
  <si>
    <t>091225</t>
  </si>
  <si>
    <t>091163</t>
  </si>
  <si>
    <t>091242</t>
  </si>
  <si>
    <t>091255</t>
  </si>
  <si>
    <t>091206</t>
  </si>
  <si>
    <t>091112</t>
  </si>
  <si>
    <t>091109</t>
  </si>
  <si>
    <t>091231</t>
  </si>
  <si>
    <t>091245</t>
  </si>
  <si>
    <t>091110</t>
  </si>
  <si>
    <t>091266</t>
  </si>
  <si>
    <t>Виолета Ангелова</t>
  </si>
  <si>
    <t>Миглена Иванова</t>
  </si>
  <si>
    <t>Георги Добрев</t>
  </si>
  <si>
    <t>Николай Асенов</t>
  </si>
  <si>
    <t>Мария Петрова</t>
  </si>
  <si>
    <t>Стефан Ангелов</t>
  </si>
  <si>
    <t>Йовка Симеонова</t>
  </si>
  <si>
    <t>Ангел Георгиев</t>
  </si>
  <si>
    <t>Сийка Христова</t>
  </si>
  <si>
    <t>Катя Михайлова</t>
  </si>
  <si>
    <t>Димитър Стоянов</t>
  </si>
  <si>
    <t>Милка Тотева</t>
  </si>
  <si>
    <t>Среден успех:</t>
  </si>
  <si>
    <t>Издържали - брой</t>
  </si>
  <si>
    <t>Минимална оценка</t>
  </si>
  <si>
    <t>Максимална оценка</t>
  </si>
  <si>
    <t>А</t>
  </si>
  <si>
    <t>Ф</t>
  </si>
  <si>
    <t>Н</t>
  </si>
  <si>
    <t>Англ.</t>
  </si>
  <si>
    <t>Френ.</t>
  </si>
  <si>
    <t>Немс.</t>
  </si>
  <si>
    <t>СРЕДЕН УСПЕХ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</si>
</sst>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1" fillId="0" borderId="1" xfId="0" applyFont="1" applyBorder="1"/>
    <xf numFmtId="2" fontId="1" fillId="0" borderId="1" xfId="0" applyNumberFormat="1" applyFont="1" applyBorder="1"/>
    <xf numFmtId="2" fontId="0" fillId="0" borderId="2" xfId="0" applyNumberFormat="1" applyBorder="1"/>
    <xf numFmtId="0" fontId="0" fillId="0" borderId="3" xfId="0" applyBorder="1"/>
    <xf numFmtId="2" fontId="0" fillId="0" borderId="3" xfId="0" applyNumberFormat="1" applyBorder="1"/>
    <xf numFmtId="1" fontId="0" fillId="0" borderId="3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20" sqref="J20"/>
    </sheetView>
  </sheetViews>
  <sheetFormatPr defaultRowHeight="15" x14ac:dyDescent="0.25"/>
  <cols>
    <col min="1" max="1" width="8.85546875" customWidth="1"/>
    <col min="3" max="3" width="19.42578125" customWidth="1"/>
    <col min="5" max="5" width="8" customWidth="1"/>
    <col min="9" max="9" width="10.5703125" customWidth="1"/>
  </cols>
  <sheetData>
    <row r="1" spans="1:12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6.5" customHeight="1" x14ac:dyDescent="0.25">
      <c r="A2" s="15" t="s">
        <v>1</v>
      </c>
      <c r="B2" s="16" t="s">
        <v>2</v>
      </c>
      <c r="C2" s="17" t="s">
        <v>3</v>
      </c>
      <c r="D2" s="14" t="s">
        <v>4</v>
      </c>
      <c r="E2" s="14"/>
      <c r="F2" s="14"/>
      <c r="G2" s="14"/>
      <c r="H2" s="14"/>
      <c r="I2" s="14" t="s">
        <v>61</v>
      </c>
      <c r="J2" s="18"/>
      <c r="K2" s="14" t="s">
        <v>5</v>
      </c>
      <c r="L2" s="18"/>
    </row>
    <row r="3" spans="1:12" ht="31.5" customHeight="1" x14ac:dyDescent="0.25">
      <c r="A3" s="15"/>
      <c r="B3" s="16"/>
      <c r="C3" s="17"/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x14ac:dyDescent="0.25">
      <c r="A4" s="2" t="s">
        <v>15</v>
      </c>
      <c r="B4" s="2" t="s">
        <v>27</v>
      </c>
      <c r="C4" s="3" t="s">
        <v>39</v>
      </c>
      <c r="D4" s="4">
        <v>5</v>
      </c>
      <c r="E4" s="4">
        <v>6</v>
      </c>
      <c r="F4" s="4">
        <v>5</v>
      </c>
      <c r="G4" s="4">
        <v>6</v>
      </c>
      <c r="H4" s="12" t="s">
        <v>55</v>
      </c>
      <c r="I4" s="3" t="str">
        <f>IF(J4&lt;2.5,"Слаб",IF(J4&lt;3.5,"Среден",IF(J4&lt;4.5,"Добър",IF(J4&lt;5.5,"Мн.Добър","Отличен"))))</f>
        <v>Отличен</v>
      </c>
      <c r="J4" s="4">
        <f>AVERAGE(D4:G4)</f>
        <v>5.5</v>
      </c>
      <c r="K4" s="4">
        <f>J4+D4+G4</f>
        <v>16.5</v>
      </c>
      <c r="L4" s="3">
        <f>IF(K4&lt;12,0,IF(K4&lt;15,70,120))</f>
        <v>120</v>
      </c>
    </row>
    <row r="5" spans="1:12" x14ac:dyDescent="0.25">
      <c r="A5" s="2" t="s">
        <v>16</v>
      </c>
      <c r="B5" s="2" t="s">
        <v>28</v>
      </c>
      <c r="C5" s="3" t="s">
        <v>40</v>
      </c>
      <c r="D5" s="4">
        <v>4</v>
      </c>
      <c r="E5" s="4">
        <v>5</v>
      </c>
      <c r="F5" s="4">
        <v>3</v>
      </c>
      <c r="G5" s="4">
        <v>3</v>
      </c>
      <c r="H5" s="12" t="s">
        <v>56</v>
      </c>
      <c r="I5" s="3" t="str">
        <f t="shared" ref="I5:I14" si="0">IF(J5&lt;2.5,"Слаб",IF(J5&lt;3.5,"Среден",IF(J5&lt;4.5,"Добър",IF(J5&lt;5.5,"Мн.Добър","Отличен"))))</f>
        <v>Добър</v>
      </c>
      <c r="J5" s="4">
        <f t="shared" ref="J5:J15" si="1">AVERAGE(D5:G5)</f>
        <v>3.75</v>
      </c>
      <c r="K5" s="4">
        <f t="shared" ref="K5:K15" si="2">J5+D5+G5</f>
        <v>10.75</v>
      </c>
      <c r="L5" s="3">
        <f>IF(K5&lt;12,0,IF(K5&lt;15,70,120))</f>
        <v>0</v>
      </c>
    </row>
    <row r="6" spans="1:12" x14ac:dyDescent="0.25">
      <c r="A6" s="2" t="s">
        <v>17</v>
      </c>
      <c r="B6" s="2" t="s">
        <v>29</v>
      </c>
      <c r="C6" s="3" t="s">
        <v>41</v>
      </c>
      <c r="D6" s="4">
        <v>5</v>
      </c>
      <c r="E6" s="4">
        <v>4</v>
      </c>
      <c r="F6" s="4">
        <v>4</v>
      </c>
      <c r="G6" s="4">
        <v>3</v>
      </c>
      <c r="H6" s="12" t="s">
        <v>55</v>
      </c>
      <c r="I6" s="3" t="str">
        <f t="shared" si="0"/>
        <v>Добър</v>
      </c>
      <c r="J6" s="4">
        <f t="shared" si="1"/>
        <v>4</v>
      </c>
      <c r="K6" s="4">
        <f t="shared" si="2"/>
        <v>12</v>
      </c>
      <c r="L6" s="3">
        <f>IF(K6&lt;12,0,IF(K6&lt;15,70,120))</f>
        <v>70</v>
      </c>
    </row>
    <row r="7" spans="1:12" x14ac:dyDescent="0.25">
      <c r="A7" s="2" t="s">
        <v>18</v>
      </c>
      <c r="B7" s="2" t="s">
        <v>30</v>
      </c>
      <c r="C7" s="3" t="s">
        <v>42</v>
      </c>
      <c r="D7" s="4">
        <v>4</v>
      </c>
      <c r="E7" s="4">
        <v>2</v>
      </c>
      <c r="F7" s="4">
        <v>4</v>
      </c>
      <c r="G7" s="4">
        <v>4</v>
      </c>
      <c r="H7" s="12" t="s">
        <v>55</v>
      </c>
      <c r="I7" s="3" t="str">
        <f t="shared" si="0"/>
        <v>Добър</v>
      </c>
      <c r="J7" s="4">
        <f t="shared" si="1"/>
        <v>3.5</v>
      </c>
      <c r="K7" s="4">
        <f t="shared" si="2"/>
        <v>11.5</v>
      </c>
      <c r="L7" s="3">
        <f t="shared" ref="L7:L15" si="3">IF(K7&lt;12,0,IF(K7&lt;15,70,120))</f>
        <v>0</v>
      </c>
    </row>
    <row r="8" spans="1:12" x14ac:dyDescent="0.25">
      <c r="A8" s="2" t="s">
        <v>19</v>
      </c>
      <c r="B8" s="2" t="s">
        <v>31</v>
      </c>
      <c r="C8" s="3" t="s">
        <v>43</v>
      </c>
      <c r="D8" s="4">
        <v>4</v>
      </c>
      <c r="E8" s="4">
        <v>4</v>
      </c>
      <c r="F8" s="4">
        <v>5</v>
      </c>
      <c r="G8" s="4">
        <v>3</v>
      </c>
      <c r="H8" s="12" t="s">
        <v>55</v>
      </c>
      <c r="I8" s="3" t="str">
        <f t="shared" si="0"/>
        <v>Добър</v>
      </c>
      <c r="J8" s="4">
        <f t="shared" si="1"/>
        <v>4</v>
      </c>
      <c r="K8" s="4">
        <f t="shared" si="2"/>
        <v>11</v>
      </c>
      <c r="L8" s="3">
        <f t="shared" si="3"/>
        <v>0</v>
      </c>
    </row>
    <row r="9" spans="1:12" x14ac:dyDescent="0.25">
      <c r="A9" s="2" t="s">
        <v>20</v>
      </c>
      <c r="B9" s="2" t="s">
        <v>32</v>
      </c>
      <c r="C9" s="3" t="s">
        <v>44</v>
      </c>
      <c r="D9" s="4">
        <v>4</v>
      </c>
      <c r="E9" s="4">
        <v>4</v>
      </c>
      <c r="F9" s="4">
        <v>3</v>
      </c>
      <c r="G9" s="4">
        <v>4</v>
      </c>
      <c r="H9" s="12" t="s">
        <v>56</v>
      </c>
      <c r="I9" s="3" t="str">
        <f t="shared" si="0"/>
        <v>Добър</v>
      </c>
      <c r="J9" s="4">
        <f t="shared" si="1"/>
        <v>3.75</v>
      </c>
      <c r="K9" s="4">
        <f t="shared" si="2"/>
        <v>11.75</v>
      </c>
      <c r="L9" s="3">
        <f t="shared" si="3"/>
        <v>0</v>
      </c>
    </row>
    <row r="10" spans="1:12" x14ac:dyDescent="0.25">
      <c r="A10" s="2" t="s">
        <v>21</v>
      </c>
      <c r="B10" s="2" t="s">
        <v>33</v>
      </c>
      <c r="C10" s="3" t="s">
        <v>45</v>
      </c>
      <c r="D10" s="4">
        <v>6</v>
      </c>
      <c r="E10" s="4">
        <v>5</v>
      </c>
      <c r="F10" s="4">
        <v>5</v>
      </c>
      <c r="G10" s="4">
        <v>4</v>
      </c>
      <c r="H10" s="12" t="s">
        <v>56</v>
      </c>
      <c r="I10" s="3" t="str">
        <f t="shared" si="0"/>
        <v>Мн.Добър</v>
      </c>
      <c r="J10" s="4">
        <f t="shared" si="1"/>
        <v>5</v>
      </c>
      <c r="K10" s="4">
        <f t="shared" si="2"/>
        <v>15</v>
      </c>
      <c r="L10" s="3">
        <f t="shared" si="3"/>
        <v>120</v>
      </c>
    </row>
    <row r="11" spans="1:12" x14ac:dyDescent="0.25">
      <c r="A11" s="2" t="s">
        <v>22</v>
      </c>
      <c r="B11" s="2" t="s">
        <v>34</v>
      </c>
      <c r="C11" s="3" t="s">
        <v>46</v>
      </c>
      <c r="D11" s="4">
        <v>4</v>
      </c>
      <c r="E11" s="4">
        <v>5</v>
      </c>
      <c r="F11" s="4">
        <v>2</v>
      </c>
      <c r="G11" s="4">
        <v>4</v>
      </c>
      <c r="H11" s="12" t="s">
        <v>57</v>
      </c>
      <c r="I11" s="3" t="str">
        <f t="shared" si="0"/>
        <v>Добър</v>
      </c>
      <c r="J11" s="4">
        <f t="shared" si="1"/>
        <v>3.75</v>
      </c>
      <c r="K11" s="4">
        <f t="shared" si="2"/>
        <v>11.75</v>
      </c>
      <c r="L11" s="3">
        <f t="shared" si="3"/>
        <v>0</v>
      </c>
    </row>
    <row r="12" spans="1:12" x14ac:dyDescent="0.25">
      <c r="A12" s="2" t="s">
        <v>23</v>
      </c>
      <c r="B12" s="2" t="s">
        <v>35</v>
      </c>
      <c r="C12" s="3" t="s">
        <v>47</v>
      </c>
      <c r="D12" s="4">
        <v>5</v>
      </c>
      <c r="E12" s="4">
        <v>6</v>
      </c>
      <c r="F12" s="4">
        <v>6</v>
      </c>
      <c r="G12" s="4">
        <v>5</v>
      </c>
      <c r="H12" s="12" t="s">
        <v>57</v>
      </c>
      <c r="I12" s="3" t="str">
        <f t="shared" si="0"/>
        <v>Отличен</v>
      </c>
      <c r="J12" s="4">
        <f t="shared" si="1"/>
        <v>5.5</v>
      </c>
      <c r="K12" s="4">
        <f t="shared" si="2"/>
        <v>15.5</v>
      </c>
      <c r="L12" s="3">
        <f t="shared" si="3"/>
        <v>120</v>
      </c>
    </row>
    <row r="13" spans="1:12" x14ac:dyDescent="0.25">
      <c r="A13" s="2" t="s">
        <v>24</v>
      </c>
      <c r="B13" s="2" t="s">
        <v>36</v>
      </c>
      <c r="C13" s="3" t="s">
        <v>48</v>
      </c>
      <c r="D13" s="4">
        <v>5</v>
      </c>
      <c r="E13" s="4">
        <v>4</v>
      </c>
      <c r="F13" s="4">
        <v>4</v>
      </c>
      <c r="G13" s="4">
        <v>4</v>
      </c>
      <c r="H13" s="12" t="s">
        <v>56</v>
      </c>
      <c r="I13" s="3" t="str">
        <f t="shared" si="0"/>
        <v>Добър</v>
      </c>
      <c r="J13" s="4">
        <f t="shared" si="1"/>
        <v>4.25</v>
      </c>
      <c r="K13" s="4">
        <f t="shared" si="2"/>
        <v>13.25</v>
      </c>
      <c r="L13" s="3">
        <f t="shared" si="3"/>
        <v>70</v>
      </c>
    </row>
    <row r="14" spans="1:12" x14ac:dyDescent="0.25">
      <c r="A14" s="2" t="s">
        <v>25</v>
      </c>
      <c r="B14" s="2" t="s">
        <v>37</v>
      </c>
      <c r="C14" s="3" t="s">
        <v>49</v>
      </c>
      <c r="D14" s="4">
        <v>6</v>
      </c>
      <c r="E14" s="4">
        <v>5</v>
      </c>
      <c r="F14" s="4">
        <v>4</v>
      </c>
      <c r="G14" s="4">
        <v>6</v>
      </c>
      <c r="H14" s="12" t="s">
        <v>55</v>
      </c>
      <c r="I14" s="3" t="str">
        <f t="shared" si="0"/>
        <v>Мн.Добър</v>
      </c>
      <c r="J14" s="4">
        <f t="shared" si="1"/>
        <v>5.25</v>
      </c>
      <c r="K14" s="4">
        <f t="shared" si="2"/>
        <v>17.25</v>
      </c>
      <c r="L14" s="3">
        <f t="shared" si="3"/>
        <v>120</v>
      </c>
    </row>
    <row r="15" spans="1:12" x14ac:dyDescent="0.25">
      <c r="A15" s="2" t="s">
        <v>26</v>
      </c>
      <c r="B15" s="2" t="s">
        <v>38</v>
      </c>
      <c r="C15" s="5" t="s">
        <v>50</v>
      </c>
      <c r="D15" s="8">
        <v>4</v>
      </c>
      <c r="E15" s="8">
        <v>2</v>
      </c>
      <c r="F15" s="8">
        <v>4</v>
      </c>
      <c r="G15" s="8">
        <v>6</v>
      </c>
      <c r="H15" s="13" t="s">
        <v>57</v>
      </c>
      <c r="I15" s="3" t="str">
        <f>IF(J15&lt;2.5,"Слаб",IF(J15&lt;3.5,"Среден",IF(J15&lt;4.5,"Добър",IF(J15&lt;5.5,"Мн.Добър","Отличен"))))</f>
        <v>Добър</v>
      </c>
      <c r="J15" s="4">
        <f t="shared" si="1"/>
        <v>4</v>
      </c>
      <c r="K15" s="4">
        <f t="shared" si="2"/>
        <v>14</v>
      </c>
      <c r="L15" s="3">
        <f t="shared" si="3"/>
        <v>70</v>
      </c>
    </row>
    <row r="16" spans="1:12" x14ac:dyDescent="0.25">
      <c r="C16" s="6" t="s">
        <v>51</v>
      </c>
      <c r="D16" s="7">
        <f>AVERAGE(D4:D15)</f>
        <v>4.666666666666667</v>
      </c>
      <c r="E16" s="7">
        <f t="shared" ref="E16:G16" si="4">AVERAGE(E4:E15)</f>
        <v>4.333333333333333</v>
      </c>
      <c r="F16" s="7">
        <f t="shared" si="4"/>
        <v>4.083333333333333</v>
      </c>
      <c r="G16" s="7">
        <f t="shared" si="4"/>
        <v>4.333333333333333</v>
      </c>
      <c r="H16" s="6"/>
      <c r="I16" s="3" t="str">
        <f>IF(J16&lt;2.5,"Слаб",IF(J16&lt;3.5,"Среден",IF(J16&lt;4.5,"Добър",IF(J16&lt;5.5,"Мн.Добър","Отличен"))))</f>
        <v>Добър</v>
      </c>
      <c r="J16" s="4">
        <f>AVERAGE(J4:J15)</f>
        <v>4.354166666666667</v>
      </c>
      <c r="K16" s="4">
        <f>AVERAGE(K4:K15)</f>
        <v>13.354166666666666</v>
      </c>
      <c r="L16" s="4">
        <f>SUM(L4:L15)</f>
        <v>690</v>
      </c>
    </row>
    <row r="17" spans="3:10" x14ac:dyDescent="0.25">
      <c r="C17" s="9" t="s">
        <v>52</v>
      </c>
      <c r="D17" s="11">
        <f>COUNTIF(D4:D15,"&gt;2")</f>
        <v>12</v>
      </c>
      <c r="E17" s="11">
        <f t="shared" ref="E17:G17" si="5">COUNTIF(E4:E15,"&gt;2")</f>
        <v>10</v>
      </c>
      <c r="F17" s="11">
        <f t="shared" si="5"/>
        <v>11</v>
      </c>
      <c r="G17" s="11">
        <f t="shared" si="5"/>
        <v>12</v>
      </c>
      <c r="H17" s="9" t="s">
        <v>58</v>
      </c>
      <c r="I17" s="3" t="str">
        <f t="shared" ref="I17:I19" si="6">IF(J17&lt;2.5,"Слаб",IF(J17&lt;3.5,"Среден",IF(J17&lt;4.5,"Добър",IF(J17&lt;5.5,"Мн.Добър","Отличен"))))</f>
        <v>Добър</v>
      </c>
      <c r="J17" s="10">
        <f>AVERAGEIF(H4:H15,"А",G4:G15)</f>
        <v>4.4000000000000004</v>
      </c>
    </row>
    <row r="18" spans="3:10" x14ac:dyDescent="0.25">
      <c r="C18" s="3" t="s">
        <v>53</v>
      </c>
      <c r="D18" s="4">
        <f>MIN(D4:D15)</f>
        <v>4</v>
      </c>
      <c r="E18" s="4">
        <f t="shared" ref="E18:G18" si="7">MIN(E4:E15)</f>
        <v>2</v>
      </c>
      <c r="F18" s="4">
        <f t="shared" si="7"/>
        <v>2</v>
      </c>
      <c r="G18" s="4">
        <f t="shared" si="7"/>
        <v>3</v>
      </c>
      <c r="H18" s="3" t="s">
        <v>59</v>
      </c>
      <c r="I18" s="3" t="str">
        <f t="shared" si="6"/>
        <v>Добър</v>
      </c>
      <c r="J18" s="4">
        <f>AVERAGEIF(H4:H15,"Ф",G4:G15)</f>
        <v>3.75</v>
      </c>
    </row>
    <row r="19" spans="3:10" x14ac:dyDescent="0.25">
      <c r="C19" s="3" t="s">
        <v>54</v>
      </c>
      <c r="D19" s="4">
        <f>MAX(D4:D15)</f>
        <v>6</v>
      </c>
      <c r="E19" s="4">
        <f t="shared" ref="E19:G19" si="8">MAX(E4:E15)</f>
        <v>6</v>
      </c>
      <c r="F19" s="4">
        <f t="shared" si="8"/>
        <v>6</v>
      </c>
      <c r="G19" s="4">
        <f t="shared" si="8"/>
        <v>6</v>
      </c>
      <c r="H19" s="3" t="s">
        <v>60</v>
      </c>
      <c r="I19" s="3" t="str">
        <f t="shared" si="6"/>
        <v>Мн.Добър</v>
      </c>
      <c r="J19" s="4">
        <f>AVERAGEIF(H5:H16,"Н",G5:G16)</f>
        <v>5</v>
      </c>
    </row>
  </sheetData>
  <mergeCells count="7">
    <mergeCell ref="A1:L1"/>
    <mergeCell ref="A2:A3"/>
    <mergeCell ref="B2:B3"/>
    <mergeCell ref="C2:C3"/>
    <mergeCell ref="D2:H2"/>
    <mergeCell ref="I2:J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2012-02-01T15:39:43Z</dcterms:modified>
</cp:coreProperties>
</file>