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\saxion\dotnet\ttt_embedding_languages\measurements\"/>
    </mc:Choice>
  </mc:AlternateContent>
  <xr:revisionPtr revIDLastSave="0" documentId="13_ncr:1_{4FD6274D-2E96-4FE5-93C5-927E6D26C9D8}" xr6:coauthVersionLast="46" xr6:coauthVersionMax="46" xr10:uidLastSave="{00000000-0000-0000-0000-000000000000}"/>
  <bookViews>
    <workbookView xWindow="-120" yWindow="-120" windowWidth="29040" windowHeight="15840" activeTab="2" xr2:uid="{410AF11E-6A3D-47BB-A088-0867356F1991}"/>
  </bookViews>
  <sheets>
    <sheet name="Lua" sheetId="1" r:id="rId1"/>
    <sheet name="Python" sheetId="3" r:id="rId2"/>
    <sheet name="Comparis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0" i="4" l="1"/>
  <c r="L51" i="4"/>
  <c r="G45" i="4"/>
  <c r="G44" i="4"/>
  <c r="G38" i="4"/>
  <c r="G37" i="4"/>
  <c r="L49" i="4"/>
  <c r="L48" i="4"/>
  <c r="K49" i="4"/>
  <c r="K48" i="4"/>
  <c r="K42" i="4"/>
  <c r="L42" i="4"/>
  <c r="M42" i="4"/>
  <c r="J42" i="4"/>
  <c r="K41" i="4"/>
  <c r="L41" i="4"/>
  <c r="M41" i="4"/>
  <c r="J41" i="4"/>
  <c r="G59" i="4"/>
  <c r="G58" i="4"/>
  <c r="G53" i="4"/>
  <c r="G52" i="4"/>
  <c r="F45" i="4"/>
  <c r="F44" i="4"/>
  <c r="F38" i="4"/>
  <c r="F37" i="4"/>
  <c r="K22" i="3"/>
  <c r="N22" i="3" s="1"/>
  <c r="J22" i="3"/>
  <c r="M22" i="3" s="1"/>
  <c r="I22" i="3"/>
  <c r="L22" i="3" s="1"/>
  <c r="K21" i="3"/>
  <c r="N21" i="3" s="1"/>
  <c r="J21" i="3"/>
  <c r="M21" i="3" s="1"/>
  <c r="I21" i="3"/>
  <c r="L21" i="3" s="1"/>
  <c r="K20" i="3"/>
  <c r="N20" i="3" s="1"/>
  <c r="J20" i="3"/>
  <c r="M20" i="3" s="1"/>
  <c r="I20" i="3"/>
  <c r="L20" i="3" s="1"/>
  <c r="K19" i="3"/>
  <c r="N19" i="3" s="1"/>
  <c r="J19" i="3"/>
  <c r="M19" i="3" s="1"/>
  <c r="I19" i="3"/>
  <c r="L19" i="3" s="1"/>
  <c r="G12" i="3"/>
  <c r="G11" i="3"/>
  <c r="G10" i="3"/>
  <c r="G9" i="3"/>
  <c r="G8" i="3"/>
  <c r="G7" i="3"/>
  <c r="G6" i="3"/>
  <c r="G5" i="3"/>
  <c r="I20" i="1"/>
  <c r="L20" i="1" s="1"/>
  <c r="J20" i="1"/>
  <c r="M20" i="1" s="1"/>
  <c r="K20" i="1"/>
  <c r="N20" i="1" s="1"/>
  <c r="I21" i="1"/>
  <c r="L21" i="1" s="1"/>
  <c r="J21" i="1"/>
  <c r="M21" i="1" s="1"/>
  <c r="K21" i="1"/>
  <c r="N21" i="1" s="1"/>
  <c r="I22" i="1"/>
  <c r="L22" i="1" s="1"/>
  <c r="J22" i="1"/>
  <c r="M22" i="1" s="1"/>
  <c r="K22" i="1"/>
  <c r="N22" i="1" s="1"/>
  <c r="J19" i="1"/>
  <c r="M19" i="1" s="1"/>
  <c r="K19" i="1"/>
  <c r="N19" i="1" s="1"/>
  <c r="I19" i="1"/>
  <c r="L19" i="1" s="1"/>
  <c r="G9" i="1"/>
  <c r="G10" i="1"/>
  <c r="G11" i="1"/>
  <c r="G12" i="1"/>
  <c r="G6" i="1"/>
  <c r="G7" i="1"/>
  <c r="G8" i="1"/>
  <c r="G5" i="1"/>
</calcChain>
</file>

<file path=xl/sharedStrings.xml><?xml version="1.0" encoding="utf-8"?>
<sst xmlns="http://schemas.openxmlformats.org/spreadsheetml/2006/main" count="194" uniqueCount="40">
  <si>
    <t>TYPE</t>
  </si>
  <si>
    <t>SUBTYPE</t>
  </si>
  <si>
    <t>Write</t>
  </si>
  <si>
    <t>Read</t>
  </si>
  <si>
    <t>Normal</t>
  </si>
  <si>
    <t>METHOD</t>
  </si>
  <si>
    <t>SAMPLES</t>
  </si>
  <si>
    <t>Get/Set</t>
  </si>
  <si>
    <t>Exec/Eval</t>
  </si>
  <si>
    <t>MIN</t>
  </si>
  <si>
    <t>MAX</t>
  </si>
  <si>
    <t>AVG</t>
  </si>
  <si>
    <t>Garbage Collected</t>
  </si>
  <si>
    <t>PER-ACTION (ms)</t>
  </si>
  <si>
    <t>TOTAL (ms)</t>
  </si>
  <si>
    <t>PER-ACTION (µs)</t>
  </si>
  <si>
    <t>TIME</t>
  </si>
  <si>
    <t>Memory</t>
  </si>
  <si>
    <t>TOTAL (bytes)</t>
  </si>
  <si>
    <t>PER-ACTION (bytes)</t>
  </si>
  <si>
    <t>TIME LUA - BASIC</t>
  </si>
  <si>
    <t>TIME PYTHON - BASIC</t>
  </si>
  <si>
    <t>Memory LUA - BASIC</t>
  </si>
  <si>
    <t>Memory PYTHON - BASIC</t>
  </si>
  <si>
    <t>lang</t>
  </si>
  <si>
    <t>int</t>
  </si>
  <si>
    <t>Vector3 struct</t>
  </si>
  <si>
    <t>Transform struct (3 x Vector3)</t>
  </si>
  <si>
    <t>Write Complex</t>
  </si>
  <si>
    <t>lua ms</t>
  </si>
  <si>
    <t>python ms</t>
  </si>
  <si>
    <t>lua bytes</t>
  </si>
  <si>
    <t>python bytes</t>
  </si>
  <si>
    <t>writes</t>
  </si>
  <si>
    <t>4MB object</t>
  </si>
  <si>
    <t>lua microsecs</t>
  </si>
  <si>
    <t>python microsecs</t>
  </si>
  <si>
    <t>FUNCTION CALLS</t>
  </si>
  <si>
    <t>corrected 
(allocation of 2 ints, 1 long, 1 DateTime)</t>
  </si>
  <si>
    <t>in MB /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</si>
</sst>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"/>
  </numFmts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1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9" xfId="0" applyNumberFormat="1" applyBorder="1"/>
    <xf numFmtId="0" fontId="0" fillId="0" borderId="2" xfId="0" applyBorder="1" applyAlignment="1">
      <alignment horizontal="center"/>
    </xf>
    <xf numFmtId="0" fontId="0" fillId="0" borderId="11" xfId="0" applyBorder="1" applyAlignment="1"/>
    <xf numFmtId="0" fontId="0" fillId="0" borderId="2" xfId="0" applyBorder="1" applyAlignme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0" xfId="0" applyAlignment="1">
      <alignment horizontal="center" wrapText="1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Lua</a:t>
            </a:r>
            <a:r>
              <a:rPr lang="en-GB" baseline="0"/>
              <a:t> - Read Memory Usage</a:t>
            </a:r>
          </a:p>
          <a:p>
            <a:pPr>
              <a:defRPr/>
            </a:pPr>
            <a:r>
              <a:rPr lang="en-GB" baseline="0"/>
              <a:t>(bytes/read int)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Get/Set</c:v>
              </c:pt>
              <c:pt idx="1">
                <c:v>Exec/Eval</c:v>
              </c:pt>
            </c:strLit>
          </c:cat>
          <c:val>
            <c:numRef>
              <c:f>(Lua!$G$7,Lua!$G$11)</c:f>
              <c:numCache>
                <c:formatCode>General</c:formatCode>
                <c:ptCount val="2"/>
                <c:pt idx="0">
                  <c:v>176.0009765625</c:v>
                </c:pt>
                <c:pt idx="1">
                  <c:v>176.001953125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7B-4269-B261-06E23438D701}"/>
            </c:ext>
          </c:extLst>
        </c:ser>
        <c:ser>
          <c:idx val="1"/>
          <c:order val="1"/>
          <c:tx>
            <c:v>Garbage Collected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Get/Set</c:v>
              </c:pt>
              <c:pt idx="1">
                <c:v>Exec/Eval</c:v>
              </c:pt>
            </c:strLit>
          </c:cat>
          <c:val>
            <c:numRef>
              <c:f>(Lua!$G$8,Lua!$G$12)</c:f>
              <c:numCache>
                <c:formatCode>General</c:formatCode>
                <c:ptCount val="2"/>
                <c:pt idx="0">
                  <c:v>176</c:v>
                </c:pt>
                <c:pt idx="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7B-4269-B261-06E23438D7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976284063"/>
        <c:axId val="976277823"/>
      </c:barChart>
      <c:catAx>
        <c:axId val="97628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23"/>
        <c:crosses val="autoZero"/>
        <c:auto val="1"/>
        <c:lblAlgn val="ctr"/>
        <c:lblOffset val="100"/>
        <c:noMultiLvlLbl val="0"/>
      </c:catAx>
      <c:valAx>
        <c:axId val="9762778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Bytes/read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8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Integer Write/Read Memory Usage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(bytes/action)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Lua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Write</c:v>
              </c:pt>
              <c:pt idx="1">
                <c:v>Read</c:v>
              </c:pt>
            </c:strLit>
          </c:cat>
          <c:val>
            <c:numRef>
              <c:f>(Comparison!$G$52,Comparison!$G$53)</c:f>
              <c:numCache>
                <c:formatCode>General</c:formatCode>
                <c:ptCount val="2"/>
                <c:pt idx="0">
                  <c:v>176.019775390625</c:v>
                </c:pt>
                <c:pt idx="1">
                  <c:v>176.0009765625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0-454E-A092-9973BD95B5A7}"/>
            </c:ext>
          </c:extLst>
        </c:ser>
        <c:ser>
          <c:idx val="1"/>
          <c:order val="1"/>
          <c:tx>
            <c:v>Python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Write</c:v>
              </c:pt>
              <c:pt idx="1">
                <c:v>Read</c:v>
              </c:pt>
            </c:strLit>
          </c:cat>
          <c:val>
            <c:numRef>
              <c:f>(Comparison!$G$58,Comparison!$G$59)</c:f>
              <c:numCache>
                <c:formatCode>General</c:formatCode>
                <c:ptCount val="2"/>
                <c:pt idx="0">
                  <c:v>48.076171875</c:v>
                </c:pt>
                <c:pt idx="1">
                  <c:v>72.0023193359375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0-454E-A092-9973BD95B5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1850924688"/>
        <c:axId val="1850926352"/>
      </c:barChart>
      <c:catAx>
        <c:axId val="18509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6352"/>
        <c:crosses val="autoZero"/>
        <c:auto val="1"/>
        <c:lblAlgn val="ctr"/>
        <c:lblOffset val="100"/>
        <c:noMultiLvlLbl val="0"/>
      </c:catAx>
      <c:valAx>
        <c:axId val="185092635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\B" sourceLinked="0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4688"/>
        <c:crosses val="autoZero"/>
        <c:crossBetween val="between"/>
        <c:majorUnit val="25"/>
        <c:minorUnit val="1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 Usage</a:t>
            </a:r>
            <a:r>
              <a:rPr lang="en-GB" baseline="0"/>
              <a:t> of writing complex types</a:t>
            </a:r>
            <a:br>
              <a:rPr lang="en-GB" baseline="0"/>
            </a:br>
            <a:r>
              <a:rPr lang="en-GB" baseline="0"/>
              <a:t>(bytes/write)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Lua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###0\ \B" sourceLinked="0"/>
              <c:spPr>
                <a:solidFill>
                  <a:schemeClr val="bg1">
                    <a:alpha val="32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23-4C13-ADDC-AC3CBE2F3ED8}"/>
                </c:ext>
              </c:extLst>
            </c:dLbl>
            <c:numFmt formatCode="#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int</c:v>
              </c:pt>
              <c:pt idx="1">
                <c:v>Vector3</c:v>
              </c:pt>
              <c:pt idx="2">
                <c:v>Transform (3 x Vector3)</c:v>
              </c:pt>
              <c:pt idx="3">
                <c:v>4MB object</c:v>
              </c:pt>
            </c:strLit>
          </c:cat>
          <c:val>
            <c:numRef>
              <c:f>Comparison!$J$36:$M$36</c:f>
              <c:numCache>
                <c:formatCode>0.000000000</c:formatCode>
                <c:ptCount val="4"/>
                <c:pt idx="0">
                  <c:v>192.3671875</c:v>
                </c:pt>
                <c:pt idx="1">
                  <c:v>508.1640625</c:v>
                </c:pt>
                <c:pt idx="2">
                  <c:v>535.380859375</c:v>
                </c:pt>
                <c:pt idx="3">
                  <c:v>7034.701171875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3-4C13-ADDC-AC3CBE2F3ED8}"/>
            </c:ext>
          </c:extLst>
        </c:ser>
        <c:ser>
          <c:idx val="1"/>
          <c:order val="1"/>
          <c:tx>
            <c:v>Python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int</c:v>
              </c:pt>
              <c:pt idx="1">
                <c:v>Vector3</c:v>
              </c:pt>
              <c:pt idx="2">
                <c:v>Transform (3 x Vector3)</c:v>
              </c:pt>
              <c:pt idx="3">
                <c:v>4MB object</c:v>
              </c:pt>
            </c:strLit>
          </c:cat>
          <c:val>
            <c:numRef>
              <c:f>Comparison!$J$37:$M$37</c:f>
              <c:numCache>
                <c:formatCode>0.000000000</c:formatCode>
                <c:ptCount val="4"/>
                <c:pt idx="0">
                  <c:v>48.005813598632798</c:v>
                </c:pt>
                <c:pt idx="1">
                  <c:v>616.236671447753</c:v>
                </c:pt>
                <c:pt idx="2">
                  <c:v>576.04959106445301</c:v>
                </c:pt>
                <c:pt idx="3">
                  <c:v>512.05469512939396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3-4C13-ADDC-AC3CBE2F3E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1544197872"/>
        <c:axId val="1544210352"/>
      </c:barChart>
      <c:catAx>
        <c:axId val="15441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210352"/>
        <c:crosses val="autoZero"/>
        <c:auto val="1"/>
        <c:lblAlgn val="ctr"/>
        <c:lblOffset val="100"/>
        <c:noMultiLvlLbl val="0"/>
      </c:catAx>
      <c:valAx>
        <c:axId val="154421035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\B" sourceLinked="0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97872"/>
        <c:crosses val="autoZero"/>
        <c:crossBetween val="between"/>
        <c:min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</a:t>
            </a:r>
            <a:r>
              <a:rPr lang="en-GB" baseline="0"/>
              <a:t>of writing complex types</a:t>
            </a:r>
            <a:br>
              <a:rPr lang="en-GB" baseline="0"/>
            </a:br>
            <a:r>
              <a:rPr lang="en-GB" baseline="0"/>
              <a:t>(microseconds/write)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Lua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#,##0.00\ \µ\s" sourceLinked="0"/>
              <c:spPr>
                <a:solidFill>
                  <a:schemeClr val="bg1">
                    <a:alpha val="23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23-4C13-ADDC-AC3CBE2F3ED8}"/>
                </c:ext>
              </c:extLst>
            </c:dLbl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int</c:v>
              </c:pt>
              <c:pt idx="1">
                <c:v>Vector3</c:v>
              </c:pt>
              <c:pt idx="2">
                <c:v>Transform (3 x Vector3)</c:v>
              </c:pt>
              <c:pt idx="3">
                <c:v>4MB object</c:v>
              </c:pt>
            </c:strLit>
          </c:cat>
          <c:val>
            <c:numRef>
              <c:f>Comparison!$J$41:$M$41</c:f>
              <c:numCache>
                <c:formatCode>General</c:formatCode>
                <c:ptCount val="4"/>
                <c:pt idx="0">
                  <c:v>20.872656249999999</c:v>
                </c:pt>
                <c:pt idx="1">
                  <c:v>21.728723144531251</c:v>
                </c:pt>
                <c:pt idx="2">
                  <c:v>21.720373535156249</c:v>
                </c:pt>
                <c:pt idx="3">
                  <c:v>700.81475830078125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3-4C13-ADDC-AC3CBE2F3ED8}"/>
            </c:ext>
          </c:extLst>
        </c:ser>
        <c:ser>
          <c:idx val="1"/>
          <c:order val="1"/>
          <c:tx>
            <c:v>Python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int</c:v>
              </c:pt>
              <c:pt idx="1">
                <c:v>Vector3</c:v>
              </c:pt>
              <c:pt idx="2">
                <c:v>Transform (3 x Vector3)</c:v>
              </c:pt>
              <c:pt idx="3">
                <c:v>4MB object</c:v>
              </c:pt>
            </c:strLit>
          </c:cat>
          <c:val>
            <c:numRef>
              <c:f>Comparison!$J$42:$M$42</c:f>
              <c:numCache>
                <c:formatCode>General</c:formatCode>
                <c:ptCount val="4"/>
                <c:pt idx="0">
                  <c:v>0.20871582031249999</c:v>
                </c:pt>
                <c:pt idx="1">
                  <c:v>0.90682373046874998</c:v>
                </c:pt>
                <c:pt idx="2">
                  <c:v>0.897216796875</c:v>
                </c:pt>
                <c:pt idx="3">
                  <c:v>0.85960693359374996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3-4C13-ADDC-AC3CBE2F3E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1"/>
        <c:overlap val="-39"/>
        <c:axId val="1544197872"/>
        <c:axId val="1544210352"/>
      </c:barChart>
      <c:catAx>
        <c:axId val="15441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210352"/>
        <c:crosses val="autoZero"/>
        <c:auto val="1"/>
        <c:lblAlgn val="ctr"/>
        <c:lblOffset val="100"/>
        <c:noMultiLvlLbl val="0"/>
      </c:catAx>
      <c:valAx>
        <c:axId val="154421035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microseconds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\µ\s" sourceLinked="0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97872"/>
        <c:crosses val="autoZero"/>
        <c:crossBetween val="between"/>
        <c:minorUnit val="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Integer Write/Read Memory Usage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(bytes/action)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Lua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Write</c:v>
              </c:pt>
              <c:pt idx="1">
                <c:v>Read</c:v>
              </c:pt>
            </c:strLit>
          </c:cat>
          <c:val>
            <c:numRef>
              <c:f>(Comparison!$G$52,Comparison!$G$53)</c:f>
              <c:numCache>
                <c:formatCode>General</c:formatCode>
                <c:ptCount val="2"/>
                <c:pt idx="0">
                  <c:v>176.019775390625</c:v>
                </c:pt>
                <c:pt idx="1">
                  <c:v>176.0009765625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0-454E-A092-9973BD95B5A7}"/>
            </c:ext>
          </c:extLst>
        </c:ser>
        <c:ser>
          <c:idx val="1"/>
          <c:order val="1"/>
          <c:tx>
            <c:v>Python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Write</c:v>
              </c:pt>
              <c:pt idx="1">
                <c:v>Read</c:v>
              </c:pt>
            </c:strLit>
          </c:cat>
          <c:val>
            <c:numRef>
              <c:f>(Comparison!$G$58,Comparison!$G$59)</c:f>
              <c:numCache>
                <c:formatCode>General</c:formatCode>
                <c:ptCount val="2"/>
                <c:pt idx="0">
                  <c:v>48.076171875</c:v>
                </c:pt>
                <c:pt idx="1">
                  <c:v>72.0023193359375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0-454E-A092-9973BD95B5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1850924688"/>
        <c:axId val="1850926352"/>
      </c:barChart>
      <c:catAx>
        <c:axId val="18509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6352"/>
        <c:crosses val="autoZero"/>
        <c:auto val="1"/>
        <c:lblAlgn val="ctr"/>
        <c:lblOffset val="100"/>
        <c:noMultiLvlLbl val="0"/>
      </c:catAx>
      <c:valAx>
        <c:axId val="185092635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\B" sourceLinked="0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4688"/>
        <c:crosses val="autoZero"/>
        <c:crossBetween val="between"/>
        <c:majorUnit val="25"/>
        <c:minorUnit val="1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 Million Function Calls</a:t>
            </a:r>
            <a:br>
              <a:rPr lang="en-GB"/>
            </a:br>
            <a:r>
              <a:rPr lang="en-GB"/>
              <a:t>Memory Usage</a:t>
            </a:r>
            <a:r>
              <a:rPr lang="en-GB" baseline="0"/>
              <a:t> (MB)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Lua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\ \M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Comparison!$L$48</c:f>
              <c:numCache>
                <c:formatCode>General</c:formatCode>
                <c:ptCount val="1"/>
                <c:pt idx="0">
                  <c:v>208.00001262500001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6-46C5-8829-EEEFCA7A89C5}"/>
            </c:ext>
          </c:extLst>
        </c:ser>
        <c:ser>
          <c:idx val="1"/>
          <c:order val="1"/>
          <c:tx>
            <c:v>Python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\ \M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Comparison!$L$49</c:f>
              <c:numCache>
                <c:formatCode>General</c:formatCode>
                <c:ptCount val="1"/>
                <c:pt idx="0">
                  <c:v>184.007694375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B6-46C5-8829-EEEFCA7A89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4213504"/>
        <c:axId val="414212672"/>
      </c:barChart>
      <c:catAx>
        <c:axId val="41421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4212672"/>
        <c:crosses val="autoZero"/>
        <c:auto val="1"/>
        <c:lblAlgn val="ctr"/>
        <c:lblOffset val="100"/>
        <c:noMultiLvlLbl val="0"/>
      </c:catAx>
      <c:valAx>
        <c:axId val="414212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megabytes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\M\B" sourceLinked="0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13504"/>
        <c:crosses val="autoZero"/>
        <c:crossBetween val="between"/>
        <c:min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 Million Function Calls</a:t>
            </a:r>
            <a:br>
              <a:rPr lang="en-GB"/>
            </a:br>
            <a:r>
              <a:rPr lang="en-GB"/>
              <a:t>Performance </a:t>
            </a:r>
            <a:r>
              <a:rPr lang="en-GB" baseline="0"/>
              <a:t>(seconds)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Lua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##0.0000\ 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Comparison!$L$50</c:f>
              <c:numCache>
                <c:formatCode>General</c:formatCode>
                <c:ptCount val="1"/>
                <c:pt idx="0">
                  <c:v>0.21245449999999999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6-46C5-8829-EEEFCA7A89C5}"/>
            </c:ext>
          </c:extLst>
        </c:ser>
        <c:ser>
          <c:idx val="1"/>
          <c:order val="1"/>
          <c:tx>
            <c:v>Python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##0.0000\ 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Comparison!$L$51</c:f>
              <c:numCache>
                <c:formatCode>General</c:formatCode>
                <c:ptCount val="1"/>
                <c:pt idx="0">
                  <c:v>1.0312354000000001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B6-46C5-8829-EEEFCA7A89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4213504"/>
        <c:axId val="414212672"/>
      </c:barChart>
      <c:catAx>
        <c:axId val="41421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4212672"/>
        <c:crosses val="autoZero"/>
        <c:auto val="1"/>
        <c:lblAlgn val="ctr"/>
        <c:lblOffset val="100"/>
        <c:noMultiLvlLbl val="0"/>
      </c:catAx>
      <c:valAx>
        <c:axId val="414212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\ \s" sourceLinked="0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13504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Lua - Write Performance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(microseconds/write int)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(Lua!$C$19,Lua!$C$21)</c:f>
              <c:strCache>
                <c:ptCount val="2"/>
                <c:pt idx="0">
                  <c:v>Get/Set</c:v>
                </c:pt>
                <c:pt idx="1">
                  <c:v>Exec/Eval</c:v>
                </c:pt>
              </c:strCache>
            </c:strRef>
          </c:cat>
          <c:val>
            <c:numRef>
              <c:f>(Lua!$L$19,Lua!$L$21)</c:f>
              <c:numCache>
                <c:formatCode>General</c:formatCode>
                <c:ptCount val="2"/>
                <c:pt idx="0">
                  <c:v>0.19600219726562501</c:v>
                </c:pt>
                <c:pt idx="1">
                  <c:v>5.2349884033203127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4-4ACC-9041-4C8E0BDF3DA0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(Lua!$M$19,Lua!$M$21)</c:f>
              <c:numCache>
                <c:formatCode>General</c:formatCode>
                <c:ptCount val="2"/>
                <c:pt idx="0">
                  <c:v>0.33636169433593749</c:v>
                </c:pt>
                <c:pt idx="1">
                  <c:v>5.5101638793945318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4-4ACC-9041-4C8E0BDF3DA0}"/>
            </c:ext>
          </c:extLst>
        </c:ser>
        <c:ser>
          <c:idx val="2"/>
          <c:order val="2"/>
          <c:tx>
            <c:v>Average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(Lua!$N$19,Lua!$N$21)</c:f>
              <c:numCache>
                <c:formatCode>General</c:formatCode>
                <c:ptCount val="2"/>
                <c:pt idx="0">
                  <c:v>0.20915679931640624</c:v>
                </c:pt>
                <c:pt idx="1">
                  <c:v>5.3325103759765629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04-4ACC-9041-4C8E0BDF3D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812473455"/>
        <c:axId val="812477199"/>
      </c:barChart>
      <c:catAx>
        <c:axId val="81247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7199"/>
        <c:crosses val="autoZero"/>
        <c:auto val="1"/>
        <c:lblAlgn val="ctr"/>
        <c:lblOffset val="100"/>
        <c:noMultiLvlLbl val="0"/>
      </c:catAx>
      <c:valAx>
        <c:axId val="81247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µs/write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Lua - Read Performance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 b="0" i="0" baseline="0">
                <a:effectLst/>
              </a:rPr>
              <a:t>(microseconds/read int)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(Lua!$C$19,Lua!$C$21)</c:f>
              <c:strCache>
                <c:ptCount val="2"/>
                <c:pt idx="0">
                  <c:v>Get/Set</c:v>
                </c:pt>
                <c:pt idx="1">
                  <c:v>Exec/Eval</c:v>
                </c:pt>
              </c:strCache>
            </c:strRef>
          </c:cat>
          <c:val>
            <c:numRef>
              <c:f>(Lua!$L$20,Lua!$L$22)</c:f>
              <c:numCache>
                <c:formatCode>General</c:formatCode>
                <c:ptCount val="2"/>
                <c:pt idx="0">
                  <c:v>0.17918090820312502</c:v>
                </c:pt>
                <c:pt idx="1">
                  <c:v>5.2771255493164064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4-4ACC-9041-4C8E0BDF3DA0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(Lua!$M$20,Lua!$M$22)</c:f>
              <c:numCache>
                <c:formatCode>General</c:formatCode>
                <c:ptCount val="2"/>
                <c:pt idx="0">
                  <c:v>0.22818145751953126</c:v>
                </c:pt>
                <c:pt idx="1">
                  <c:v>5.6830169677734377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4-4ACC-9041-4C8E0BDF3DA0}"/>
            </c:ext>
          </c:extLst>
        </c:ser>
        <c:ser>
          <c:idx val="2"/>
          <c:order val="2"/>
          <c:tx>
            <c:v>Average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(Lua!$N$20,Lua!$N$22)</c:f>
              <c:numCache>
                <c:formatCode>General</c:formatCode>
                <c:ptCount val="2"/>
                <c:pt idx="0">
                  <c:v>0.18953552246093749</c:v>
                </c:pt>
                <c:pt idx="1">
                  <c:v>5.3891876220703123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04-4ACC-9041-4C8E0BDF3D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-45"/>
        <c:axId val="812473455"/>
        <c:axId val="812477199"/>
      </c:barChart>
      <c:catAx>
        <c:axId val="81247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7199"/>
        <c:crosses val="autoZero"/>
        <c:auto val="1"/>
        <c:lblAlgn val="ctr"/>
        <c:lblOffset val="100"/>
        <c:noMultiLvlLbl val="0"/>
      </c:catAx>
      <c:valAx>
        <c:axId val="81247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µs/read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Lua</a:t>
            </a:r>
            <a:r>
              <a:rPr lang="en-GB" baseline="0"/>
              <a:t> - Write Memory Usage</a:t>
            </a:r>
          </a:p>
          <a:p>
            <a:pPr>
              <a:defRPr/>
            </a:pPr>
            <a:r>
              <a:rPr lang="en-GB" baseline="0"/>
              <a:t>(bytes/write int)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Get/Set</c:v>
              </c:pt>
              <c:pt idx="1">
                <c:v>Exec/Eval</c:v>
              </c:pt>
            </c:strLit>
          </c:cat>
          <c:val>
            <c:numRef>
              <c:f>(Lua!$G$5,Lua!$G$9)</c:f>
              <c:numCache>
                <c:formatCode>General</c:formatCode>
                <c:ptCount val="2"/>
                <c:pt idx="0">
                  <c:v>176.019775390625</c:v>
                </c:pt>
                <c:pt idx="1">
                  <c:v>126.7861328125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7B-4269-B261-06E23438D701}"/>
            </c:ext>
          </c:extLst>
        </c:ser>
        <c:ser>
          <c:idx val="1"/>
          <c:order val="1"/>
          <c:tx>
            <c:v>Garbage Collected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Get/Set</c:v>
              </c:pt>
              <c:pt idx="1">
                <c:v>Exec/Eval</c:v>
              </c:pt>
            </c:strLit>
          </c:cat>
          <c:val>
            <c:numRef>
              <c:f>(Lua!$G$6,Lua!$G$10)</c:f>
              <c:numCache>
                <c:formatCode>General</c:formatCode>
                <c:ptCount val="2"/>
                <c:pt idx="0">
                  <c:v>176.0008544921875</c:v>
                </c:pt>
                <c:pt idx="1">
                  <c:v>126.778076171875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7B-4269-B261-06E23438D7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976284063"/>
        <c:axId val="976277823"/>
      </c:barChart>
      <c:catAx>
        <c:axId val="97628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23"/>
        <c:crosses val="autoZero"/>
        <c:auto val="1"/>
        <c:lblAlgn val="ctr"/>
        <c:lblOffset val="100"/>
        <c:noMultiLvlLbl val="0"/>
      </c:catAx>
      <c:valAx>
        <c:axId val="9762778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Bytes/write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8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Python - Read Memory Usage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(bytes/read int)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Get/Set</c:v>
              </c:pt>
              <c:pt idx="1">
                <c:v>Exec/Eval</c:v>
              </c:pt>
            </c:strLit>
          </c:cat>
          <c:val>
            <c:numRef>
              <c:f>(Python!$G$7,Python!$G$11)</c:f>
              <c:numCache>
                <c:formatCode>General</c:formatCode>
                <c:ptCount val="2"/>
                <c:pt idx="0">
                  <c:v>72.0023193359375</c:v>
                </c:pt>
                <c:pt idx="1">
                  <c:v>80.0159912109375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AF-4E7A-8100-A26943C3060E}"/>
            </c:ext>
          </c:extLst>
        </c:ser>
        <c:ser>
          <c:idx val="1"/>
          <c:order val="1"/>
          <c:tx>
            <c:v>Garbage Collected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(Python!$G$8,Python!$G$12)</c:f>
              <c:numCache>
                <c:formatCode>General</c:formatCode>
                <c:ptCount val="2"/>
                <c:pt idx="0">
                  <c:v>72.0030517578125</c:v>
                </c:pt>
                <c:pt idx="1">
                  <c:v>80.0030517578125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AF-4E7A-8100-A26943C306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1850924688"/>
        <c:axId val="1850926352"/>
      </c:barChart>
      <c:catAx>
        <c:axId val="18509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6352"/>
        <c:crosses val="autoZero"/>
        <c:auto val="1"/>
        <c:lblAlgn val="ctr"/>
        <c:lblOffset val="100"/>
        <c:noMultiLvlLbl val="0"/>
      </c:catAx>
      <c:valAx>
        <c:axId val="185092635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Bytes/read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46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Python - Write Memory Usage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(bytes/write int)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Get/Set</c:v>
              </c:pt>
              <c:pt idx="1">
                <c:v>Exec/Eval</c:v>
              </c:pt>
            </c:strLit>
          </c:cat>
          <c:val>
            <c:numRef>
              <c:f>(Python!$G$5,Python!$G$9)</c:f>
              <c:numCache>
                <c:formatCode>General</c:formatCode>
                <c:ptCount val="2"/>
                <c:pt idx="0">
                  <c:v>48.076171875</c:v>
                </c:pt>
                <c:pt idx="1">
                  <c:v>102.7786865234375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AF-4E7A-8100-A26943C3060E}"/>
            </c:ext>
          </c:extLst>
        </c:ser>
        <c:ser>
          <c:idx val="1"/>
          <c:order val="1"/>
          <c:tx>
            <c:v>Garbage Collected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(Python!$G$6,Python!$G$10)</c:f>
              <c:numCache>
                <c:formatCode>General</c:formatCode>
                <c:ptCount val="2"/>
                <c:pt idx="0">
                  <c:v>48.0052490234375</c:v>
                </c:pt>
                <c:pt idx="1">
                  <c:v>102.778076171875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AF-4E7A-8100-A26943C306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1850924688"/>
        <c:axId val="1850926352"/>
      </c:barChart>
      <c:catAx>
        <c:axId val="18509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6352"/>
        <c:crosses val="autoZero"/>
        <c:auto val="1"/>
        <c:lblAlgn val="ctr"/>
        <c:lblOffset val="100"/>
        <c:noMultiLvlLbl val="0"/>
      </c:catAx>
      <c:valAx>
        <c:axId val="185092635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Bytes/write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46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Python - Write Performance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(microseconds/write int)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(Lua!$C$19,Lua!$C$21)</c:f>
              <c:strCache>
                <c:ptCount val="2"/>
                <c:pt idx="0">
                  <c:v>Get/Set</c:v>
                </c:pt>
                <c:pt idx="1">
                  <c:v>Exec/Eval</c:v>
                </c:pt>
              </c:strCache>
            </c:strRef>
          </c:cat>
          <c:val>
            <c:numRef>
              <c:f>(Python!$L$19,Python!$L$21)</c:f>
              <c:numCache>
                <c:formatCode>General</c:formatCode>
                <c:ptCount val="2"/>
                <c:pt idx="0">
                  <c:v>0.12476501464843751</c:v>
                </c:pt>
                <c:pt idx="1">
                  <c:v>6.6415451049804686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C-4D80-9C0F-C8F3BAA1E58F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(Python!$M$19,Python!$M$21)</c:f>
              <c:numCache>
                <c:formatCode>General</c:formatCode>
                <c:ptCount val="2"/>
                <c:pt idx="0">
                  <c:v>0.25105743408203124</c:v>
                </c:pt>
                <c:pt idx="1">
                  <c:v>8.0528930664062504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C-4D80-9C0F-C8F3BAA1E58F}"/>
            </c:ext>
          </c:extLst>
        </c:ser>
        <c:ser>
          <c:idx val="2"/>
          <c:order val="2"/>
          <c:tx>
            <c:v>Average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(Python!$N$19,Python!$N$21)</c:f>
              <c:numCache>
                <c:formatCode>General</c:formatCode>
                <c:ptCount val="2"/>
                <c:pt idx="0">
                  <c:v>0.13490753173828127</c:v>
                </c:pt>
                <c:pt idx="1">
                  <c:v>6.8746902465820305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BC-4D80-9C0F-C8F3BAA1E5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812473455"/>
        <c:axId val="812477199"/>
      </c:barChart>
      <c:catAx>
        <c:axId val="81247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7199"/>
        <c:crosses val="autoZero"/>
        <c:auto val="1"/>
        <c:lblAlgn val="ctr"/>
        <c:lblOffset val="100"/>
        <c:noMultiLvlLbl val="0"/>
      </c:catAx>
      <c:valAx>
        <c:axId val="81247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µs/write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3455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Python - Write Performance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(microseconds/read int)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(Lua!$C$19,Lua!$C$21)</c:f>
              <c:strCache>
                <c:ptCount val="2"/>
                <c:pt idx="0">
                  <c:v>Get/Set</c:v>
                </c:pt>
                <c:pt idx="1">
                  <c:v>Exec/Eval</c:v>
                </c:pt>
              </c:strCache>
            </c:strRef>
          </c:cat>
          <c:val>
            <c:numRef>
              <c:f>(Python!$L$20,Python!$L$22)</c:f>
              <c:numCache>
                <c:formatCode>General</c:formatCode>
                <c:ptCount val="2"/>
                <c:pt idx="0">
                  <c:v>0.236297607421875</c:v>
                </c:pt>
                <c:pt idx="1">
                  <c:v>4.7024124145507811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C-4D80-9C0F-C8F3BAA1E58F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(Python!$M$20,Python!$M$22)</c:f>
              <c:numCache>
                <c:formatCode>General</c:formatCode>
                <c:ptCount val="2"/>
                <c:pt idx="0">
                  <c:v>0.44258422851562496</c:v>
                </c:pt>
                <c:pt idx="1">
                  <c:v>4.8944427490234377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C-4D80-9C0F-C8F3BAA1E58F}"/>
            </c:ext>
          </c:extLst>
        </c:ser>
        <c:ser>
          <c:idx val="2"/>
          <c:order val="2"/>
          <c:tx>
            <c:v>Average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(Python!$N$20,Python!$N$22)</c:f>
              <c:numCache>
                <c:formatCode>General</c:formatCode>
                <c:ptCount val="2"/>
                <c:pt idx="0">
                  <c:v>0.27984008789062503</c:v>
                </c:pt>
                <c:pt idx="1">
                  <c:v>4.7835357666015632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BC-4D80-9C0F-C8F3BAA1E5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812473455"/>
        <c:axId val="812477199"/>
      </c:barChart>
      <c:catAx>
        <c:axId val="81247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7199"/>
        <c:crosses val="autoZero"/>
        <c:auto val="1"/>
        <c:lblAlgn val="ctr"/>
        <c:lblOffset val="100"/>
        <c:noMultiLvlLbl val="0"/>
      </c:catAx>
      <c:valAx>
        <c:axId val="812477199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µs/read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3455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Integer Write/Read Performance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(microseconds/action)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Lua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Write</c:v>
              </c:pt>
              <c:pt idx="1">
                <c:v>Read</c:v>
              </c:pt>
            </c:strLit>
          </c:cat>
          <c:val>
            <c:numRef>
              <c:f>(Comparison!$G$37,Comparison!$G$38)</c:f>
              <c:numCache>
                <c:formatCode>General</c:formatCode>
                <c:ptCount val="2"/>
                <c:pt idx="0">
                  <c:v>0.20915679931640624</c:v>
                </c:pt>
                <c:pt idx="1">
                  <c:v>0.18953552246093749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0-454E-A092-9973BD95B5A7}"/>
            </c:ext>
          </c:extLst>
        </c:ser>
        <c:ser>
          <c:idx val="1"/>
          <c:order val="1"/>
          <c:tx>
            <c:v>Python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Write</c:v>
              </c:pt>
              <c:pt idx="1">
                <c:v>Read</c:v>
              </c:pt>
            </c:strLit>
          </c:cat>
          <c:val>
            <c:numRef>
              <c:f>(Comparison!$G$44,Comparison!$G$45)</c:f>
              <c:numCache>
                <c:formatCode>General</c:formatCode>
                <c:ptCount val="2"/>
                <c:pt idx="0">
                  <c:v>0.13490753173828127</c:v>
                </c:pt>
                <c:pt idx="1">
                  <c:v>0.27984008789062503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0-454E-A092-9973BD95B5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1850924688"/>
        <c:axId val="1850926352"/>
      </c:barChart>
      <c:catAx>
        <c:axId val="18509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6352"/>
        <c:crosses val="autoZero"/>
        <c:auto val="1"/>
        <c:lblAlgn val="ctr"/>
        <c:lblOffset val="100"/>
        <c:noMultiLvlLbl val="0"/>
      </c:catAx>
      <c:valAx>
        <c:axId val="185092635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\ \µ\s" sourceLinked="0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46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478414</xdr:colOff>
      <xdr:row>0</xdr:row>
      <xdr:rowOff>179294</xdr:rowOff>
    </xdr:from>
    <xdr:to>
      <xdr:col>28</xdr:col>
      <xdr:colOff>235324</xdr:colOff>
      <xdr:row>15</xdr:row>
      <xdr:rowOff>10165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54C40F-B3D5-467D-9EE6-D7C83598A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11206</xdr:colOff>
      <xdr:row>15</xdr:row>
      <xdr:rowOff>113179</xdr:rowOff>
    </xdr:from>
    <xdr:to>
      <xdr:col>21</xdr:col>
      <xdr:colOff>358588</xdr:colOff>
      <xdr:row>29</xdr:row>
      <xdr:rowOff>144556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203C4-B7C2-4E33-BD39-33B033C67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499782</xdr:colOff>
      <xdr:row>15</xdr:row>
      <xdr:rowOff>119902</xdr:rowOff>
    </xdr:from>
    <xdr:to>
      <xdr:col>28</xdr:col>
      <xdr:colOff>242047</xdr:colOff>
      <xdr:row>29</xdr:row>
      <xdr:rowOff>151279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DA40CC-7136-4C2E-B030-7A381A68F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14490</xdr:colOff>
      <xdr:row>0</xdr:row>
      <xdr:rowOff>141195</xdr:rowOff>
    </xdr:from>
    <xdr:to>
      <xdr:col>21</xdr:col>
      <xdr:colOff>358588</xdr:colOff>
      <xdr:row>14</xdr:row>
      <xdr:rowOff>162566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9C7B6E-AA1A-4B1E-8E8A-18377DA55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521071</xdr:colOff>
      <xdr:row>24</xdr:row>
      <xdr:rowOff>44825</xdr:rowOff>
    </xdr:from>
    <xdr:to>
      <xdr:col>12</xdr:col>
      <xdr:colOff>50424</xdr:colOff>
      <xdr:row>38</xdr:row>
      <xdr:rowOff>121025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B92696-C5D5-47A2-892A-E430DE1D4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12325</xdr:colOff>
      <xdr:row>24</xdr:row>
      <xdr:rowOff>6724</xdr:rowOff>
    </xdr:from>
    <xdr:to>
      <xdr:col>7</xdr:col>
      <xdr:colOff>292472</xdr:colOff>
      <xdr:row>38</xdr:row>
      <xdr:rowOff>82924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D864CF-E11A-4BFC-8680-59D93D56C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17928</xdr:colOff>
      <xdr:row>39</xdr:row>
      <xdr:rowOff>17930</xdr:rowOff>
    </xdr:from>
    <xdr:to>
      <xdr:col>7</xdr:col>
      <xdr:colOff>268940</xdr:colOff>
      <xdr:row>53</xdr:row>
      <xdr:rowOff>94130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69E1F2-ED3B-4CDF-9C1B-E7AEB1A3E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573738</xdr:colOff>
      <xdr:row>39</xdr:row>
      <xdr:rowOff>58271</xdr:rowOff>
    </xdr:from>
    <xdr:to>
      <xdr:col>12</xdr:col>
      <xdr:colOff>33616</xdr:colOff>
      <xdr:row>53</xdr:row>
      <xdr:rowOff>134471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5C4D3C-29F8-4FE7-9417-3751AB2BF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20782</xdr:colOff>
      <xdr:row>1</xdr:row>
      <xdr:rowOff>19050</xdr:rowOff>
    </xdr:from>
    <xdr:to>
      <xdr:col>6</xdr:col>
      <xdr:colOff>852259</xdr:colOff>
      <xdr:row>15</xdr:row>
      <xdr:rowOff>15332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F03F49-4C68-4643-B9F4-1493D4E9F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48236</xdr:colOff>
      <xdr:row>16</xdr:row>
      <xdr:rowOff>19254</xdr:rowOff>
    </xdr:from>
    <xdr:to>
      <xdr:col>6</xdr:col>
      <xdr:colOff>879713</xdr:colOff>
      <xdr:row>30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0D6ED13-262F-445F-AA1C-DF44F58D0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149929</xdr:colOff>
      <xdr:row>16</xdr:row>
      <xdr:rowOff>7004</xdr:rowOff>
    </xdr:from>
    <xdr:to>
      <xdr:col>11</xdr:col>
      <xdr:colOff>615203</xdr:colOff>
      <xdr:row>30</xdr:row>
      <xdr:rowOff>13931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E91728-9CD9-4ABC-ABC1-84F444436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162815</xdr:colOff>
      <xdr:row>1</xdr:row>
      <xdr:rowOff>15409</xdr:rowOff>
    </xdr:from>
    <xdr:to>
      <xdr:col>11</xdr:col>
      <xdr:colOff>627140</xdr:colOff>
      <xdr:row>15</xdr:row>
      <xdr:rowOff>22336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B778B6-7D3D-4CA2-AB61-DF54DA050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600686</xdr:colOff>
      <xdr:row>60</xdr:row>
      <xdr:rowOff>133554</xdr:rowOff>
    </xdr:from>
    <xdr:to>
      <xdr:col>46</xdr:col>
      <xdr:colOff>146288</xdr:colOff>
      <xdr:row>75</xdr:row>
      <xdr:rowOff>33516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8E5C72-158A-4944-B322-34DA1C298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870858</xdr:colOff>
      <xdr:row>1</xdr:row>
      <xdr:rowOff>9525</xdr:rowOff>
    </xdr:from>
    <xdr:to>
      <xdr:col>14</xdr:col>
      <xdr:colOff>609599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9568C-D78D-451A-BEE6-592209CC5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861333</xdr:colOff>
      <xdr:row>15</xdr:row>
      <xdr:rowOff>180975</xdr:rowOff>
    </xdr:from>
    <xdr:to>
      <xdr:col>14</xdr:col>
      <xdr:colOff>600074</xdr:colOff>
      <xdr:row>30</xdr:row>
      <xdr:rowOff>8844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71FBE10-35B8-4B73-8F5C-FB46C8F31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561D-9105-4EF0-AA0D-80076824960E}">
  <sheetPr codeName="Sheet1"/>
  <dimension ref="B3:N22"/>
  <sheetViews>
    <sheetView zoomScale="85" zoomScaleNormal="85" workbookViewId="0">
      <selection activeCell="B3" sqref="B3:G8"/>
    </sheetView>
  </sheetViews>
  <sheetFormatPr defaultRowHeight="15" x14ac:dyDescent="0.25"/>
  <cols>
    <col min="2" max="2" width="9" bestFit="1" customWidth="1"/>
    <col min="3" max="3" width="9.42578125" bestFit="1" customWidth="1"/>
    <col min="4" max="4" width="9.140625" customWidth="1"/>
    <col min="5" max="5" width="19.85546875" customWidth="1"/>
    <col min="6" max="6" width="15.7109375" customWidth="1"/>
    <col min="7" max="7" width="19.7109375" customWidth="1"/>
    <col min="9" max="14" width="16.7109375" customWidth="1"/>
  </cols>
  <sheetData>
    <row r="3" spans="2:7" ht="18" thickBot="1" x14ac:dyDescent="0.35">
      <c r="B3" s="28" t="s">
        <v>17</v>
      </c>
      <c r="C3" s="28"/>
      <c r="D3" s="28"/>
    </row>
    <row r="4" spans="2:7" ht="15.75" thickTop="1" x14ac:dyDescent="0.25">
      <c r="B4" s="1" t="s">
        <v>6</v>
      </c>
      <c r="C4" s="1" t="s">
        <v>5</v>
      </c>
      <c r="D4" s="1" t="s">
        <v>0</v>
      </c>
      <c r="E4" s="1" t="s">
        <v>1</v>
      </c>
      <c r="F4" s="1" t="s">
        <v>18</v>
      </c>
      <c r="G4" s="1" t="s">
        <v>19</v>
      </c>
    </row>
    <row r="5" spans="2:7" x14ac:dyDescent="0.25">
      <c r="B5" s="2">
        <v>65536</v>
      </c>
      <c r="C5" s="3" t="s">
        <v>7</v>
      </c>
      <c r="D5" s="3" t="s">
        <v>2</v>
      </c>
      <c r="E5" s="3" t="s">
        <v>4</v>
      </c>
      <c r="F5" s="14">
        <v>11535632</v>
      </c>
      <c r="G5" s="4">
        <f>F5/B5</f>
        <v>176.019775390625</v>
      </c>
    </row>
    <row r="6" spans="2:7" x14ac:dyDescent="0.25">
      <c r="B6" s="5">
        <v>65536</v>
      </c>
      <c r="C6" s="6" t="s">
        <v>7</v>
      </c>
      <c r="D6" s="6" t="s">
        <v>2</v>
      </c>
      <c r="E6" s="6" t="s">
        <v>12</v>
      </c>
      <c r="F6" s="15">
        <v>11534392</v>
      </c>
      <c r="G6" s="7">
        <f t="shared" ref="G6:G12" si="0">F6/B6</f>
        <v>176.0008544921875</v>
      </c>
    </row>
    <row r="7" spans="2:7" x14ac:dyDescent="0.25">
      <c r="B7" s="5">
        <v>65536</v>
      </c>
      <c r="C7" s="6" t="s">
        <v>7</v>
      </c>
      <c r="D7" s="6" t="s">
        <v>3</v>
      </c>
      <c r="E7" s="6" t="s">
        <v>4</v>
      </c>
      <c r="F7" s="15">
        <v>11534400</v>
      </c>
      <c r="G7" s="7">
        <f t="shared" si="0"/>
        <v>176.0009765625</v>
      </c>
    </row>
    <row r="8" spans="2:7" x14ac:dyDescent="0.25">
      <c r="B8" s="5">
        <v>65536</v>
      </c>
      <c r="C8" s="6" t="s">
        <v>7</v>
      </c>
      <c r="D8" s="6" t="s">
        <v>3</v>
      </c>
      <c r="E8" s="6" t="s">
        <v>12</v>
      </c>
      <c r="F8" s="15">
        <v>11534336</v>
      </c>
      <c r="G8" s="7">
        <f t="shared" si="0"/>
        <v>176</v>
      </c>
    </row>
    <row r="9" spans="2:7" x14ac:dyDescent="0.25">
      <c r="B9" s="2">
        <v>65536</v>
      </c>
      <c r="C9" s="3" t="s">
        <v>8</v>
      </c>
      <c r="D9" s="3" t="s">
        <v>2</v>
      </c>
      <c r="E9" s="3" t="s">
        <v>4</v>
      </c>
      <c r="F9" s="14">
        <v>8309056</v>
      </c>
      <c r="G9" s="4">
        <f t="shared" si="0"/>
        <v>126.7861328125</v>
      </c>
    </row>
    <row r="10" spans="2:7" x14ac:dyDescent="0.25">
      <c r="B10" s="5">
        <v>65536</v>
      </c>
      <c r="C10" s="6" t="s">
        <v>8</v>
      </c>
      <c r="D10" s="6" t="s">
        <v>2</v>
      </c>
      <c r="E10" s="6" t="s">
        <v>12</v>
      </c>
      <c r="F10" s="15">
        <v>8308528</v>
      </c>
      <c r="G10" s="7">
        <f t="shared" si="0"/>
        <v>126.778076171875</v>
      </c>
    </row>
    <row r="11" spans="2:7" x14ac:dyDescent="0.25">
      <c r="B11" s="5">
        <v>65536</v>
      </c>
      <c r="C11" s="6" t="s">
        <v>8</v>
      </c>
      <c r="D11" s="6" t="s">
        <v>3</v>
      </c>
      <c r="E11" s="6" t="s">
        <v>4</v>
      </c>
      <c r="F11" s="15">
        <v>11534464</v>
      </c>
      <c r="G11" s="7">
        <f t="shared" si="0"/>
        <v>176.001953125</v>
      </c>
    </row>
    <row r="12" spans="2:7" x14ac:dyDescent="0.25">
      <c r="B12" s="8">
        <v>65536</v>
      </c>
      <c r="C12" s="9" t="s">
        <v>8</v>
      </c>
      <c r="D12" s="9" t="s">
        <v>3</v>
      </c>
      <c r="E12" s="9" t="s">
        <v>12</v>
      </c>
      <c r="F12" s="16">
        <v>11534336</v>
      </c>
      <c r="G12" s="10">
        <f t="shared" si="0"/>
        <v>176</v>
      </c>
    </row>
    <row r="16" spans="2:7" ht="18" thickBot="1" x14ac:dyDescent="0.35">
      <c r="B16" s="28" t="s">
        <v>16</v>
      </c>
      <c r="C16" s="28"/>
      <c r="D16" s="28"/>
    </row>
    <row r="17" spans="2:14" ht="15.75" thickTop="1" x14ac:dyDescent="0.25">
      <c r="B17" s="24" t="s">
        <v>6</v>
      </c>
      <c r="C17" s="24" t="s">
        <v>5</v>
      </c>
      <c r="D17" s="24" t="s">
        <v>0</v>
      </c>
      <c r="E17" s="24" t="s">
        <v>1</v>
      </c>
      <c r="F17" s="24" t="s">
        <v>14</v>
      </c>
      <c r="G17" s="24"/>
      <c r="H17" s="24"/>
      <c r="I17" s="24" t="s">
        <v>13</v>
      </c>
      <c r="J17" s="24"/>
      <c r="K17" s="24"/>
      <c r="L17" s="25" t="s">
        <v>15</v>
      </c>
      <c r="M17" s="26"/>
      <c r="N17" s="27"/>
    </row>
    <row r="18" spans="2:14" x14ac:dyDescent="0.25">
      <c r="B18" s="24"/>
      <c r="C18" s="24"/>
      <c r="D18" s="24"/>
      <c r="E18" s="24"/>
      <c r="F18" s="1" t="s">
        <v>9</v>
      </c>
      <c r="G18" s="1" t="s">
        <v>10</v>
      </c>
      <c r="H18" s="1" t="s">
        <v>11</v>
      </c>
      <c r="I18" s="1" t="s">
        <v>9</v>
      </c>
      <c r="J18" s="1" t="s">
        <v>10</v>
      </c>
      <c r="K18" s="1" t="s">
        <v>11</v>
      </c>
      <c r="L18" s="1" t="s">
        <v>9</v>
      </c>
      <c r="M18" s="1" t="s">
        <v>10</v>
      </c>
      <c r="N18" s="1" t="s">
        <v>11</v>
      </c>
    </row>
    <row r="19" spans="2:14" x14ac:dyDescent="0.25">
      <c r="B19" s="11">
        <v>65536</v>
      </c>
      <c r="C19" s="3" t="s">
        <v>7</v>
      </c>
      <c r="D19" s="3" t="s">
        <v>2</v>
      </c>
      <c r="E19" s="3" t="s">
        <v>4</v>
      </c>
      <c r="F19" s="11">
        <v>12.8452</v>
      </c>
      <c r="G19" s="3">
        <v>22.043800000000001</v>
      </c>
      <c r="H19" s="4">
        <v>13.7073</v>
      </c>
      <c r="I19" s="11">
        <f t="shared" ref="I19:K22" si="1">F19/$B19</f>
        <v>1.96002197265625E-4</v>
      </c>
      <c r="J19" s="3">
        <f t="shared" si="1"/>
        <v>3.3636169433593751E-4</v>
      </c>
      <c r="K19" s="4">
        <f t="shared" si="1"/>
        <v>2.0915679931640625E-4</v>
      </c>
      <c r="L19" s="11">
        <f>I19*1000</f>
        <v>0.19600219726562501</v>
      </c>
      <c r="M19" s="3">
        <f t="shared" ref="M19:N19" si="2">J19*1000</f>
        <v>0.33636169433593749</v>
      </c>
      <c r="N19" s="4">
        <f t="shared" si="2"/>
        <v>0.20915679931640624</v>
      </c>
    </row>
    <row r="20" spans="2:14" x14ac:dyDescent="0.25">
      <c r="B20" s="12">
        <v>65536</v>
      </c>
      <c r="C20" s="6" t="s">
        <v>7</v>
      </c>
      <c r="D20" s="6" t="s">
        <v>3</v>
      </c>
      <c r="E20" s="6" t="s">
        <v>4</v>
      </c>
      <c r="F20" s="12">
        <v>11.742800000000001</v>
      </c>
      <c r="G20" s="6">
        <v>14.9541</v>
      </c>
      <c r="H20" s="7">
        <v>12.4214</v>
      </c>
      <c r="I20" s="12">
        <f t="shared" si="1"/>
        <v>1.7918090820312501E-4</v>
      </c>
      <c r="J20" s="6">
        <f t="shared" si="1"/>
        <v>2.2818145751953126E-4</v>
      </c>
      <c r="K20" s="7">
        <f t="shared" si="1"/>
        <v>1.895355224609375E-4</v>
      </c>
      <c r="L20" s="12">
        <f t="shared" ref="L20:L22" si="3">I20*1000</f>
        <v>0.17918090820312502</v>
      </c>
      <c r="M20" s="6">
        <f t="shared" ref="M20:M22" si="4">J20*1000</f>
        <v>0.22818145751953126</v>
      </c>
      <c r="N20" s="7">
        <f t="shared" ref="N20:N22" si="5">K20*1000</f>
        <v>0.18953552246093749</v>
      </c>
    </row>
    <row r="21" spans="2:14" x14ac:dyDescent="0.25">
      <c r="B21" s="11">
        <v>65536</v>
      </c>
      <c r="C21" s="3" t="s">
        <v>8</v>
      </c>
      <c r="D21" s="3" t="s">
        <v>2</v>
      </c>
      <c r="E21" s="3" t="s">
        <v>4</v>
      </c>
      <c r="F21" s="11">
        <v>343.08019999999999</v>
      </c>
      <c r="G21" s="3">
        <v>361.11410000000001</v>
      </c>
      <c r="H21" s="4">
        <v>349.47140000000002</v>
      </c>
      <c r="I21" s="11">
        <f t="shared" si="1"/>
        <v>5.2349884033203124E-3</v>
      </c>
      <c r="J21" s="3">
        <f t="shared" si="1"/>
        <v>5.5101638793945314E-3</v>
      </c>
      <c r="K21" s="4">
        <f t="shared" si="1"/>
        <v>5.3325103759765628E-3</v>
      </c>
      <c r="L21" s="11">
        <f t="shared" si="3"/>
        <v>5.2349884033203127</v>
      </c>
      <c r="M21" s="3">
        <f t="shared" si="4"/>
        <v>5.5101638793945318</v>
      </c>
      <c r="N21" s="4">
        <f t="shared" si="5"/>
        <v>5.3325103759765629</v>
      </c>
    </row>
    <row r="22" spans="2:14" x14ac:dyDescent="0.25">
      <c r="B22" s="13">
        <v>65536</v>
      </c>
      <c r="C22" s="9" t="s">
        <v>8</v>
      </c>
      <c r="D22" s="9" t="s">
        <v>3</v>
      </c>
      <c r="E22" s="9" t="s">
        <v>4</v>
      </c>
      <c r="F22" s="13">
        <v>345.8417</v>
      </c>
      <c r="G22" s="9">
        <v>372.44220000000001</v>
      </c>
      <c r="H22" s="10">
        <v>353.18579999999997</v>
      </c>
      <c r="I22" s="13">
        <f t="shared" si="1"/>
        <v>5.2771255493164063E-3</v>
      </c>
      <c r="J22" s="9">
        <f t="shared" si="1"/>
        <v>5.6830169677734377E-3</v>
      </c>
      <c r="K22" s="10">
        <f t="shared" si="1"/>
        <v>5.3891876220703121E-3</v>
      </c>
      <c r="L22" s="13">
        <f t="shared" si="3"/>
        <v>5.2771255493164064</v>
      </c>
      <c r="M22" s="9">
        <f t="shared" si="4"/>
        <v>5.6830169677734377</v>
      </c>
      <c r="N22" s="10">
        <f t="shared" si="5"/>
        <v>5.3891876220703123</v>
      </c>
    </row>
  </sheetData>
  <mergeCells count="9">
    <mergeCell ref="I17:K17"/>
    <mergeCell ref="L17:N17"/>
    <mergeCell ref="B16:D16"/>
    <mergeCell ref="B3:D3"/>
    <mergeCell ref="B17:B18"/>
    <mergeCell ref="C17:C18"/>
    <mergeCell ref="D17:D18"/>
    <mergeCell ref="E17:E18"/>
    <mergeCell ref="F17:H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9E7BB-7480-4FD3-897A-98517A81AF40}">
  <sheetPr codeName="Sheet2"/>
  <dimension ref="B3:N22"/>
  <sheetViews>
    <sheetView topLeftCell="A10" zoomScale="85" zoomScaleNormal="85" workbookViewId="0">
      <selection activeCell="M40" sqref="M40"/>
    </sheetView>
  </sheetViews>
  <sheetFormatPr defaultRowHeight="15" x14ac:dyDescent="0.25"/>
  <cols>
    <col min="2" max="2" width="9" bestFit="1" customWidth="1"/>
    <col min="3" max="3" width="9.42578125" bestFit="1" customWidth="1"/>
    <col min="4" max="4" width="9.140625" customWidth="1"/>
    <col min="5" max="5" width="19.85546875" customWidth="1"/>
    <col min="6" max="6" width="15.7109375" customWidth="1"/>
    <col min="7" max="7" width="19.7109375" customWidth="1"/>
    <col min="9" max="14" width="16.7109375" customWidth="1"/>
  </cols>
  <sheetData>
    <row r="3" spans="2:7" ht="18" thickBot="1" x14ac:dyDescent="0.35">
      <c r="B3" s="28" t="s">
        <v>17</v>
      </c>
      <c r="C3" s="28"/>
      <c r="D3" s="28"/>
    </row>
    <row r="4" spans="2:7" ht="15.75" thickTop="1" x14ac:dyDescent="0.25">
      <c r="B4" s="1" t="s">
        <v>6</v>
      </c>
      <c r="C4" s="1" t="s">
        <v>5</v>
      </c>
      <c r="D4" s="1" t="s">
        <v>0</v>
      </c>
      <c r="E4" s="1" t="s">
        <v>1</v>
      </c>
      <c r="F4" s="1" t="s">
        <v>18</v>
      </c>
      <c r="G4" s="1" t="s">
        <v>19</v>
      </c>
    </row>
    <row r="5" spans="2:7" x14ac:dyDescent="0.25">
      <c r="B5" s="2">
        <v>65536</v>
      </c>
      <c r="C5" s="3" t="s">
        <v>7</v>
      </c>
      <c r="D5" s="3" t="s">
        <v>2</v>
      </c>
      <c r="E5" s="3" t="s">
        <v>4</v>
      </c>
      <c r="F5" s="14">
        <v>3150720</v>
      </c>
      <c r="G5" s="4">
        <f>F5/B5</f>
        <v>48.076171875</v>
      </c>
    </row>
    <row r="6" spans="2:7" x14ac:dyDescent="0.25">
      <c r="B6" s="5">
        <v>65536</v>
      </c>
      <c r="C6" s="6" t="s">
        <v>7</v>
      </c>
      <c r="D6" s="6" t="s">
        <v>2</v>
      </c>
      <c r="E6" s="6" t="s">
        <v>12</v>
      </c>
      <c r="F6" s="15">
        <v>3146072</v>
      </c>
      <c r="G6" s="7">
        <f t="shared" ref="G6:G12" si="0">F6/B6</f>
        <v>48.0052490234375</v>
      </c>
    </row>
    <row r="7" spans="2:7" x14ac:dyDescent="0.25">
      <c r="B7" s="5">
        <v>65536</v>
      </c>
      <c r="C7" s="6" t="s">
        <v>7</v>
      </c>
      <c r="D7" s="6" t="s">
        <v>3</v>
      </c>
      <c r="E7" s="6" t="s">
        <v>4</v>
      </c>
      <c r="F7" s="15">
        <v>4718744</v>
      </c>
      <c r="G7" s="7">
        <f t="shared" si="0"/>
        <v>72.0023193359375</v>
      </c>
    </row>
    <row r="8" spans="2:7" x14ac:dyDescent="0.25">
      <c r="B8" s="5">
        <v>65536</v>
      </c>
      <c r="C8" s="6" t="s">
        <v>7</v>
      </c>
      <c r="D8" s="6" t="s">
        <v>3</v>
      </c>
      <c r="E8" s="6" t="s">
        <v>12</v>
      </c>
      <c r="F8" s="15">
        <v>4718792</v>
      </c>
      <c r="G8" s="7">
        <f t="shared" si="0"/>
        <v>72.0030517578125</v>
      </c>
    </row>
    <row r="9" spans="2:7" x14ac:dyDescent="0.25">
      <c r="B9" s="2">
        <v>65536</v>
      </c>
      <c r="C9" s="3" t="s">
        <v>8</v>
      </c>
      <c r="D9" s="3" t="s">
        <v>2</v>
      </c>
      <c r="E9" s="3" t="s">
        <v>4</v>
      </c>
      <c r="F9" s="3">
        <v>6735704</v>
      </c>
      <c r="G9" s="4">
        <f t="shared" si="0"/>
        <v>102.7786865234375</v>
      </c>
    </row>
    <row r="10" spans="2:7" x14ac:dyDescent="0.25">
      <c r="B10" s="5">
        <v>65536</v>
      </c>
      <c r="C10" s="6" t="s">
        <v>8</v>
      </c>
      <c r="D10" s="6" t="s">
        <v>2</v>
      </c>
      <c r="E10" s="6" t="s">
        <v>12</v>
      </c>
      <c r="F10" s="6">
        <v>6735664</v>
      </c>
      <c r="G10" s="7">
        <f t="shared" si="0"/>
        <v>102.778076171875</v>
      </c>
    </row>
    <row r="11" spans="2:7" x14ac:dyDescent="0.25">
      <c r="B11" s="5">
        <v>65536</v>
      </c>
      <c r="C11" s="6" t="s">
        <v>8</v>
      </c>
      <c r="D11" s="6" t="s">
        <v>3</v>
      </c>
      <c r="E11" s="6" t="s">
        <v>4</v>
      </c>
      <c r="F11" s="6">
        <v>5243928</v>
      </c>
      <c r="G11" s="7">
        <f t="shared" si="0"/>
        <v>80.0159912109375</v>
      </c>
    </row>
    <row r="12" spans="2:7" x14ac:dyDescent="0.25">
      <c r="B12" s="8">
        <v>65536</v>
      </c>
      <c r="C12" s="9" t="s">
        <v>8</v>
      </c>
      <c r="D12" s="9" t="s">
        <v>3</v>
      </c>
      <c r="E12" s="9" t="s">
        <v>12</v>
      </c>
      <c r="F12" s="9">
        <v>5243080</v>
      </c>
      <c r="G12" s="10">
        <f t="shared" si="0"/>
        <v>80.0030517578125</v>
      </c>
    </row>
    <row r="16" spans="2:7" ht="18" thickBot="1" x14ac:dyDescent="0.35">
      <c r="B16" s="28" t="s">
        <v>16</v>
      </c>
      <c r="C16" s="28"/>
      <c r="D16" s="28"/>
    </row>
    <row r="17" spans="2:14" ht="15.75" thickTop="1" x14ac:dyDescent="0.25">
      <c r="B17" s="24" t="s">
        <v>6</v>
      </c>
      <c r="C17" s="24" t="s">
        <v>5</v>
      </c>
      <c r="D17" s="24" t="s">
        <v>0</v>
      </c>
      <c r="E17" s="24" t="s">
        <v>1</v>
      </c>
      <c r="F17" s="24" t="s">
        <v>14</v>
      </c>
      <c r="G17" s="24"/>
      <c r="H17" s="24"/>
      <c r="I17" s="24" t="s">
        <v>13</v>
      </c>
      <c r="J17" s="24"/>
      <c r="K17" s="24"/>
      <c r="L17" s="25" t="s">
        <v>15</v>
      </c>
      <c r="M17" s="26"/>
      <c r="N17" s="27"/>
    </row>
    <row r="18" spans="2:14" x14ac:dyDescent="0.25">
      <c r="B18" s="24"/>
      <c r="C18" s="24"/>
      <c r="D18" s="24"/>
      <c r="E18" s="24"/>
      <c r="F18" s="1" t="s">
        <v>9</v>
      </c>
      <c r="G18" s="1" t="s">
        <v>10</v>
      </c>
      <c r="H18" s="1" t="s">
        <v>11</v>
      </c>
      <c r="I18" s="1" t="s">
        <v>9</v>
      </c>
      <c r="J18" s="1" t="s">
        <v>10</v>
      </c>
      <c r="K18" s="1" t="s">
        <v>11</v>
      </c>
      <c r="L18" s="1" t="s">
        <v>9</v>
      </c>
      <c r="M18" s="1" t="s">
        <v>10</v>
      </c>
      <c r="N18" s="1" t="s">
        <v>11</v>
      </c>
    </row>
    <row r="19" spans="2:14" x14ac:dyDescent="0.25">
      <c r="B19" s="11">
        <v>65536</v>
      </c>
      <c r="C19" s="3" t="s">
        <v>7</v>
      </c>
      <c r="D19" s="3" t="s">
        <v>2</v>
      </c>
      <c r="E19" s="3" t="s">
        <v>4</v>
      </c>
      <c r="F19" s="11">
        <v>8.1766000000000005</v>
      </c>
      <c r="G19" s="3">
        <v>16.453299999999999</v>
      </c>
      <c r="H19" s="4">
        <v>8.8413000000000004</v>
      </c>
      <c r="I19" s="11">
        <f t="shared" ref="I19:K22" si="1">F19/$B19</f>
        <v>1.2476501464843751E-4</v>
      </c>
      <c r="J19" s="3">
        <f t="shared" si="1"/>
        <v>2.5105743408203123E-4</v>
      </c>
      <c r="K19" s="4">
        <f t="shared" si="1"/>
        <v>1.3490753173828126E-4</v>
      </c>
      <c r="L19" s="11">
        <f>I19*1000</f>
        <v>0.12476501464843751</v>
      </c>
      <c r="M19" s="3">
        <f t="shared" ref="M19:N22" si="2">J19*1000</f>
        <v>0.25105743408203124</v>
      </c>
      <c r="N19" s="4">
        <f t="shared" si="2"/>
        <v>0.13490753173828127</v>
      </c>
    </row>
    <row r="20" spans="2:14" x14ac:dyDescent="0.25">
      <c r="B20" s="12">
        <v>65536</v>
      </c>
      <c r="C20" s="6" t="s">
        <v>7</v>
      </c>
      <c r="D20" s="6" t="s">
        <v>3</v>
      </c>
      <c r="E20" s="6" t="s">
        <v>4</v>
      </c>
      <c r="F20" s="12">
        <v>15.486000000000001</v>
      </c>
      <c r="G20" s="6">
        <v>29.005199999999999</v>
      </c>
      <c r="H20" s="7">
        <v>18.339600000000001</v>
      </c>
      <c r="I20" s="12">
        <f t="shared" si="1"/>
        <v>2.3629760742187501E-4</v>
      </c>
      <c r="J20" s="6">
        <f t="shared" si="1"/>
        <v>4.4258422851562498E-4</v>
      </c>
      <c r="K20" s="7">
        <f t="shared" si="1"/>
        <v>2.7984008789062501E-4</v>
      </c>
      <c r="L20" s="12">
        <f t="shared" ref="L20:L22" si="3">I20*1000</f>
        <v>0.236297607421875</v>
      </c>
      <c r="M20" s="6">
        <f t="shared" si="2"/>
        <v>0.44258422851562496</v>
      </c>
      <c r="N20" s="7">
        <f t="shared" si="2"/>
        <v>0.27984008789062503</v>
      </c>
    </row>
    <row r="21" spans="2:14" x14ac:dyDescent="0.25">
      <c r="B21" s="11">
        <v>65536</v>
      </c>
      <c r="C21" s="3" t="s">
        <v>8</v>
      </c>
      <c r="D21" s="3" t="s">
        <v>2</v>
      </c>
      <c r="E21" s="3" t="s">
        <v>4</v>
      </c>
      <c r="F21" s="11">
        <v>435.26029999999997</v>
      </c>
      <c r="G21" s="3">
        <v>527.75440000000003</v>
      </c>
      <c r="H21" s="4">
        <v>450.53969999999998</v>
      </c>
      <c r="I21" s="11">
        <f t="shared" si="1"/>
        <v>6.6415451049804683E-3</v>
      </c>
      <c r="J21" s="3">
        <f t="shared" si="1"/>
        <v>8.0528930664062505E-3</v>
      </c>
      <c r="K21" s="4">
        <f t="shared" si="1"/>
        <v>6.874690246582031E-3</v>
      </c>
      <c r="L21" s="11">
        <f t="shared" si="3"/>
        <v>6.6415451049804686</v>
      </c>
      <c r="M21" s="3">
        <f t="shared" si="2"/>
        <v>8.0528930664062504</v>
      </c>
      <c r="N21" s="4">
        <f t="shared" si="2"/>
        <v>6.8746902465820305</v>
      </c>
    </row>
    <row r="22" spans="2:14" x14ac:dyDescent="0.25">
      <c r="B22" s="13">
        <v>65536</v>
      </c>
      <c r="C22" s="9" t="s">
        <v>8</v>
      </c>
      <c r="D22" s="9" t="s">
        <v>3</v>
      </c>
      <c r="E22" s="9" t="s">
        <v>4</v>
      </c>
      <c r="F22" s="13">
        <v>308.1773</v>
      </c>
      <c r="G22" s="9">
        <v>320.76220000000001</v>
      </c>
      <c r="H22" s="10">
        <v>313.49380000000002</v>
      </c>
      <c r="I22" s="13">
        <f t="shared" si="1"/>
        <v>4.7024124145507813E-3</v>
      </c>
      <c r="J22" s="9">
        <f t="shared" si="1"/>
        <v>4.8944427490234376E-3</v>
      </c>
      <c r="K22" s="10">
        <f t="shared" si="1"/>
        <v>4.7835357666015628E-3</v>
      </c>
      <c r="L22" s="13">
        <f t="shared" si="3"/>
        <v>4.7024124145507811</v>
      </c>
      <c r="M22" s="9">
        <f t="shared" si="2"/>
        <v>4.8944427490234377</v>
      </c>
      <c r="N22" s="10">
        <f t="shared" si="2"/>
        <v>4.7835357666015632</v>
      </c>
    </row>
  </sheetData>
  <mergeCells count="9">
    <mergeCell ref="F17:H17"/>
    <mergeCell ref="I17:K17"/>
    <mergeCell ref="L17:N17"/>
    <mergeCell ref="B3:D3"/>
    <mergeCell ref="B16:D16"/>
    <mergeCell ref="B17:B18"/>
    <mergeCell ref="C17:C18"/>
    <mergeCell ref="D17:D18"/>
    <mergeCell ref="E17:E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0D5E-FFBA-4A31-8113-D120E3FA18FB}">
  <dimension ref="B34:M59"/>
  <sheetViews>
    <sheetView tabSelected="1" zoomScale="85" zoomScaleNormal="85" workbookViewId="0">
      <selection activeCell="G1" sqref="G1"/>
    </sheetView>
  </sheetViews>
  <sheetFormatPr defaultRowHeight="15" x14ac:dyDescent="0.25"/>
  <cols>
    <col min="2" max="2" width="9" bestFit="1" customWidth="1"/>
    <col min="3" max="3" width="9.42578125" bestFit="1" customWidth="1"/>
    <col min="5" max="5" width="15.7109375" customWidth="1"/>
    <col min="6" max="6" width="19.7109375" customWidth="1"/>
    <col min="7" max="7" width="16" customWidth="1"/>
    <col min="8" max="10" width="16.7109375" customWidth="1"/>
    <col min="11" max="11" width="25" customWidth="1"/>
    <col min="12" max="12" width="28.140625" customWidth="1"/>
    <col min="13" max="13" width="16.5703125" customWidth="1"/>
  </cols>
  <sheetData>
    <row r="34" spans="2:13" ht="18" thickBot="1" x14ac:dyDescent="0.35">
      <c r="B34" s="28" t="s">
        <v>20</v>
      </c>
      <c r="C34" s="28"/>
      <c r="D34" s="28"/>
      <c r="I34" s="28" t="s">
        <v>28</v>
      </c>
      <c r="J34" s="28"/>
      <c r="K34" s="28"/>
    </row>
    <row r="35" spans="2:13" ht="15.75" thickTop="1" x14ac:dyDescent="0.25">
      <c r="B35" s="24" t="s">
        <v>6</v>
      </c>
      <c r="C35" s="24" t="s">
        <v>5</v>
      </c>
      <c r="D35" s="24" t="s">
        <v>0</v>
      </c>
      <c r="E35" s="19" t="s">
        <v>14</v>
      </c>
      <c r="F35" s="19" t="s">
        <v>13</v>
      </c>
      <c r="G35" s="18" t="s">
        <v>15</v>
      </c>
      <c r="I35" t="s">
        <v>24</v>
      </c>
      <c r="J35" t="s">
        <v>25</v>
      </c>
      <c r="K35" t="s">
        <v>26</v>
      </c>
      <c r="L35" t="s">
        <v>27</v>
      </c>
      <c r="M35" t="s">
        <v>34</v>
      </c>
    </row>
    <row r="36" spans="2:13" x14ac:dyDescent="0.25">
      <c r="B36" s="24"/>
      <c r="C36" s="24"/>
      <c r="D36" s="24"/>
      <c r="E36" s="17" t="s">
        <v>11</v>
      </c>
      <c r="F36" s="17" t="s">
        <v>11</v>
      </c>
      <c r="G36" s="17" t="s">
        <v>11</v>
      </c>
      <c r="I36" t="s">
        <v>31</v>
      </c>
      <c r="J36" s="21">
        <v>192.3671875</v>
      </c>
      <c r="K36" s="21">
        <v>508.1640625</v>
      </c>
      <c r="L36" s="21">
        <v>535.380859375</v>
      </c>
      <c r="M36" s="21">
        <v>7034.701171875</v>
      </c>
    </row>
    <row r="37" spans="2:13" x14ac:dyDescent="0.25">
      <c r="B37" s="11">
        <v>65536</v>
      </c>
      <c r="C37" s="3" t="s">
        <v>7</v>
      </c>
      <c r="D37" s="3" t="s">
        <v>2</v>
      </c>
      <c r="E37" s="4">
        <v>13.7073</v>
      </c>
      <c r="F37" s="4">
        <f>E37/$B37</f>
        <v>2.0915679931640625E-4</v>
      </c>
      <c r="G37" s="4">
        <f>F37*1000</f>
        <v>0.20915679931640624</v>
      </c>
      <c r="I37" t="s">
        <v>32</v>
      </c>
      <c r="J37" s="21">
        <v>48.005813598632798</v>
      </c>
      <c r="K37" s="21">
        <v>616.236671447753</v>
      </c>
      <c r="L37" s="21">
        <v>576.04959106445301</v>
      </c>
      <c r="M37" s="21">
        <v>512.05469512939396</v>
      </c>
    </row>
    <row r="38" spans="2:13" x14ac:dyDescent="0.25">
      <c r="B38" s="13">
        <v>65536</v>
      </c>
      <c r="C38" s="9" t="s">
        <v>7</v>
      </c>
      <c r="D38" s="9" t="s">
        <v>3</v>
      </c>
      <c r="E38" s="10">
        <v>12.4214</v>
      </c>
      <c r="F38" s="10">
        <f>E38/$B38</f>
        <v>1.895355224609375E-4</v>
      </c>
      <c r="G38" s="4">
        <f>F38*1000</f>
        <v>0.18953552246093749</v>
      </c>
      <c r="I38" t="s">
        <v>29</v>
      </c>
      <c r="J38" s="20">
        <v>170.9888</v>
      </c>
      <c r="K38" s="20">
        <v>178.0017</v>
      </c>
      <c r="L38" s="20">
        <v>177.9333</v>
      </c>
      <c r="M38" s="20">
        <v>5741.0744999999997</v>
      </c>
    </row>
    <row r="39" spans="2:13" x14ac:dyDescent="0.25">
      <c r="I39" t="s">
        <v>30</v>
      </c>
      <c r="J39" s="20">
        <v>1.7098</v>
      </c>
      <c r="K39" s="20">
        <v>7.4287000000000001</v>
      </c>
      <c r="L39" s="20">
        <v>7.35</v>
      </c>
      <c r="M39" s="20">
        <v>7.0419</v>
      </c>
    </row>
    <row r="40" spans="2:13" x14ac:dyDescent="0.25">
      <c r="I40" s="22" t="s">
        <v>33</v>
      </c>
      <c r="J40" s="23">
        <v>8192</v>
      </c>
    </row>
    <row r="41" spans="2:13" ht="18" thickBot="1" x14ac:dyDescent="0.35">
      <c r="B41" s="28" t="s">
        <v>21</v>
      </c>
      <c r="C41" s="28"/>
      <c r="D41" s="28"/>
      <c r="I41" t="s">
        <v>35</v>
      </c>
      <c r="J41">
        <f>J38/$J$40*1000</f>
        <v>20.872656249999999</v>
      </c>
      <c r="K41">
        <f t="shared" ref="K41:M41" si="0">K38/$J$40*1000</f>
        <v>21.728723144531251</v>
      </c>
      <c r="L41">
        <f t="shared" si="0"/>
        <v>21.720373535156249</v>
      </c>
      <c r="M41">
        <f t="shared" si="0"/>
        <v>700.81475830078125</v>
      </c>
    </row>
    <row r="42" spans="2:13" ht="15.75" thickTop="1" x14ac:dyDescent="0.25">
      <c r="B42" s="24" t="s">
        <v>6</v>
      </c>
      <c r="C42" s="24" t="s">
        <v>5</v>
      </c>
      <c r="D42" s="24" t="s">
        <v>0</v>
      </c>
      <c r="E42" s="19" t="s">
        <v>14</v>
      </c>
      <c r="F42" s="19" t="s">
        <v>13</v>
      </c>
      <c r="G42" s="18" t="s">
        <v>15</v>
      </c>
      <c r="I42" t="s">
        <v>36</v>
      </c>
      <c r="J42">
        <f>J39/$J$40*1000</f>
        <v>0.20871582031249999</v>
      </c>
      <c r="K42">
        <f t="shared" ref="K42:M42" si="1">K39/$J$40*1000</f>
        <v>0.90682373046874998</v>
      </c>
      <c r="L42">
        <f t="shared" si="1"/>
        <v>0.897216796875</v>
      </c>
      <c r="M42">
        <f t="shared" si="1"/>
        <v>0.85960693359374996</v>
      </c>
    </row>
    <row r="43" spans="2:13" x14ac:dyDescent="0.25">
      <c r="B43" s="24"/>
      <c r="C43" s="24"/>
      <c r="D43" s="24"/>
      <c r="E43" s="17" t="s">
        <v>11</v>
      </c>
      <c r="F43" s="17" t="s">
        <v>11</v>
      </c>
      <c r="G43" s="17" t="s">
        <v>11</v>
      </c>
    </row>
    <row r="44" spans="2:13" x14ac:dyDescent="0.25">
      <c r="B44" s="11">
        <v>65536</v>
      </c>
      <c r="C44" s="3" t="s">
        <v>7</v>
      </c>
      <c r="D44" s="3" t="s">
        <v>2</v>
      </c>
      <c r="E44" s="4">
        <v>8.8413000000000004</v>
      </c>
      <c r="F44" s="4">
        <f>E44/$B44</f>
        <v>1.3490753173828126E-4</v>
      </c>
      <c r="G44" s="4">
        <f>F44*1000</f>
        <v>0.13490753173828127</v>
      </c>
    </row>
    <row r="45" spans="2:13" x14ac:dyDescent="0.25">
      <c r="B45" s="13">
        <v>65536</v>
      </c>
      <c r="C45" s="9" t="s">
        <v>7</v>
      </c>
      <c r="D45" s="9" t="s">
        <v>3</v>
      </c>
      <c r="E45" s="10">
        <v>18.339600000000001</v>
      </c>
      <c r="F45" s="10">
        <f>E45/$B45</f>
        <v>2.7984008789062501E-4</v>
      </c>
      <c r="G45" s="4">
        <f>F45*1000</f>
        <v>0.27984008789062503</v>
      </c>
    </row>
    <row r="47" spans="2:13" ht="45" x14ac:dyDescent="0.25">
      <c r="I47" t="s">
        <v>37</v>
      </c>
      <c r="K47" s="30" t="s">
        <v>38</v>
      </c>
      <c r="L47" t="s">
        <v>39</v>
      </c>
    </row>
    <row r="48" spans="2:13" x14ac:dyDescent="0.25">
      <c r="I48" t="s">
        <v>31</v>
      </c>
      <c r="J48">
        <v>232000012.625</v>
      </c>
      <c r="K48">
        <f>J48-24000000</f>
        <v>208000012.625</v>
      </c>
      <c r="L48">
        <f>K48/1000000</f>
        <v>208.00001262500001</v>
      </c>
    </row>
    <row r="49" spans="2:12" x14ac:dyDescent="0.25">
      <c r="I49" t="s">
        <v>32</v>
      </c>
      <c r="J49">
        <v>208007694.375</v>
      </c>
      <c r="K49">
        <f>J49-24000000</f>
        <v>184007694.375</v>
      </c>
      <c r="L49">
        <f>K49/1000000</f>
        <v>184.007694375</v>
      </c>
    </row>
    <row r="50" spans="2:12" ht="18" thickBot="1" x14ac:dyDescent="0.35">
      <c r="B50" s="28" t="s">
        <v>22</v>
      </c>
      <c r="C50" s="28"/>
      <c r="D50" s="28"/>
      <c r="I50" t="s">
        <v>29</v>
      </c>
      <c r="J50">
        <v>212.4545</v>
      </c>
      <c r="L50">
        <f>J50/1000</f>
        <v>0.21245449999999999</v>
      </c>
    </row>
    <row r="51" spans="2:12" ht="15.75" thickTop="1" x14ac:dyDescent="0.25">
      <c r="B51" s="17" t="s">
        <v>6</v>
      </c>
      <c r="C51" s="17" t="s">
        <v>5</v>
      </c>
      <c r="D51" s="17" t="s">
        <v>0</v>
      </c>
      <c r="E51" s="17" t="s">
        <v>1</v>
      </c>
      <c r="F51" s="17" t="s">
        <v>18</v>
      </c>
      <c r="G51" s="17" t="s">
        <v>19</v>
      </c>
      <c r="I51" s="29" t="s">
        <v>30</v>
      </c>
      <c r="J51">
        <v>1031.2354</v>
      </c>
      <c r="L51">
        <f>J51/1000</f>
        <v>1.0312354000000001</v>
      </c>
    </row>
    <row r="52" spans="2:12" x14ac:dyDescent="0.25">
      <c r="B52" s="2">
        <v>65536</v>
      </c>
      <c r="C52" s="3" t="s">
        <v>7</v>
      </c>
      <c r="D52" s="3" t="s">
        <v>2</v>
      </c>
      <c r="E52" s="3" t="s">
        <v>4</v>
      </c>
      <c r="F52" s="14">
        <v>11535632</v>
      </c>
      <c r="G52" s="4">
        <f>F52/B52</f>
        <v>176.019775390625</v>
      </c>
    </row>
    <row r="53" spans="2:12" x14ac:dyDescent="0.25">
      <c r="B53" s="5">
        <v>65536</v>
      </c>
      <c r="C53" s="6" t="s">
        <v>7</v>
      </c>
      <c r="D53" s="6" t="s">
        <v>3</v>
      </c>
      <c r="E53" s="6" t="s">
        <v>4</v>
      </c>
      <c r="F53" s="15">
        <v>11534400</v>
      </c>
      <c r="G53" s="7">
        <f t="shared" ref="G53" si="2">F53/B53</f>
        <v>176.0009765625</v>
      </c>
    </row>
    <row r="56" spans="2:12" ht="18" thickBot="1" x14ac:dyDescent="0.35">
      <c r="B56" s="28" t="s">
        <v>23</v>
      </c>
      <c r="C56" s="28"/>
      <c r="D56" s="28"/>
    </row>
    <row r="57" spans="2:12" ht="15.75" thickTop="1" x14ac:dyDescent="0.25">
      <c r="B57" s="17" t="s">
        <v>6</v>
      </c>
      <c r="C57" s="17" t="s">
        <v>5</v>
      </c>
      <c r="D57" s="17" t="s">
        <v>0</v>
      </c>
      <c r="E57" s="17" t="s">
        <v>1</v>
      </c>
      <c r="F57" s="17" t="s">
        <v>18</v>
      </c>
      <c r="G57" s="17" t="s">
        <v>19</v>
      </c>
    </row>
    <row r="58" spans="2:12" x14ac:dyDescent="0.25">
      <c r="B58" s="2">
        <v>65536</v>
      </c>
      <c r="C58" s="3" t="s">
        <v>7</v>
      </c>
      <c r="D58" s="3" t="s">
        <v>2</v>
      </c>
      <c r="E58" s="3" t="s">
        <v>4</v>
      </c>
      <c r="F58" s="14">
        <v>3150720</v>
      </c>
      <c r="G58" s="4">
        <f>F58/B58</f>
        <v>48.076171875</v>
      </c>
    </row>
    <row r="59" spans="2:12" x14ac:dyDescent="0.25">
      <c r="B59" s="5">
        <v>65536</v>
      </c>
      <c r="C59" s="6" t="s">
        <v>7</v>
      </c>
      <c r="D59" s="6" t="s">
        <v>3</v>
      </c>
      <c r="E59" s="6" t="s">
        <v>4</v>
      </c>
      <c r="F59" s="15">
        <v>4718744</v>
      </c>
      <c r="G59" s="7">
        <f t="shared" ref="G59" si="3">F59/B59</f>
        <v>72.0023193359375</v>
      </c>
    </row>
  </sheetData>
  <mergeCells count="11">
    <mergeCell ref="B50:D50"/>
    <mergeCell ref="B56:D56"/>
    <mergeCell ref="I34:K34"/>
    <mergeCell ref="B41:D41"/>
    <mergeCell ref="B42:B43"/>
    <mergeCell ref="C42:C43"/>
    <mergeCell ref="D42:D43"/>
    <mergeCell ref="B34:D34"/>
    <mergeCell ref="B35:B36"/>
    <mergeCell ref="C35:C36"/>
    <mergeCell ref="D35:D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Lua</vt:lpstr>
      <vt:lpstr>Python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Teodor Vecerdi</dc:creator>
  <cp:lastModifiedBy>Teodor Vecerdi</cp:lastModifiedBy>
  <dcterms:created xsi:type="dcterms:W3CDTF">2021-03-31T12:38:36Z</dcterms:created>
  <dcterms:modified xsi:type="dcterms:W3CDTF">2021-04-15T16:07:11Z</dcterms:modified>
</cp:coreProperties>
</file>